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nisearellano/Desktop/PREWORK_DTA/"/>
    </mc:Choice>
  </mc:AlternateContent>
  <xr:revisionPtr revIDLastSave="0" documentId="13_ncr:1_{CECC0A22-DC7D-8B47-BC66-CF232AFDFC21}" xr6:coauthVersionLast="34" xr6:coauthVersionMax="34" xr10:uidLastSave="{00000000-0000-0000-0000-000000000000}"/>
  <bookViews>
    <workbookView xWindow="1000" yWindow="480" windowWidth="17720" windowHeight="15520" activeTab="5" xr2:uid="{00000000-000D-0000-FFFF-FFFF00000000}"/>
  </bookViews>
  <sheets>
    <sheet name="Original Data" sheetId="1" r:id="rId1"/>
    <sheet name="Formatted Data" sheetId="2" r:id="rId2"/>
    <sheet name="Pivot Table | Categories" sheetId="7" r:id="rId3"/>
    <sheet name="Pivot Table | Sub Categories" sheetId="8" r:id="rId4"/>
    <sheet name="Pivot Tables | Years" sheetId="9" r:id="rId5"/>
    <sheet name="Bonus" sheetId="10" r:id="rId6"/>
  </sheets>
  <definedNames>
    <definedName name="_xlnm._FilterDatabase" localSheetId="1" hidden="1">'Formatted Data'!$A$1:$R$4115</definedName>
  </definedNames>
  <calcPr calcId="179017"/>
  <pivotCaches>
    <pivotCache cacheId="10" r:id="rId7"/>
    <pivotCache cacheId="17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6" i="2" l="1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3" i="2"/>
  <c r="T4" i="2"/>
  <c r="T5" i="2"/>
  <c r="T2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4" i="2"/>
  <c r="S5" i="2"/>
  <c r="S6" i="2"/>
  <c r="S7" i="2"/>
  <c r="S8" i="2"/>
  <c r="S3" i="2"/>
  <c r="S2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R2" i="2"/>
  <c r="Q2" i="2"/>
  <c r="P9" i="2"/>
  <c r="P3" i="2"/>
  <c r="P4" i="2"/>
  <c r="P5" i="2"/>
  <c r="P6" i="2"/>
  <c r="P7" i="2"/>
  <c r="P8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O2" i="2" l="1"/>
  <c r="O4106" i="2"/>
  <c r="O4107" i="2"/>
  <c r="O4108" i="2"/>
  <c r="O4109" i="2"/>
  <c r="O4110" i="2"/>
  <c r="O4111" i="2"/>
  <c r="O4112" i="2"/>
  <c r="O4113" i="2"/>
  <c r="O4114" i="2"/>
  <c r="O4115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</calcChain>
</file>

<file path=xl/sharedStrings.xml><?xml version="1.0" encoding="utf-8"?>
<sst xmlns="http://schemas.openxmlformats.org/spreadsheetml/2006/main" count="49517" uniqueCount="8400">
  <si>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</si>
  <si>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</si>
  <si>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</si>
  <si>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</si>
  <si>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</si>
  <si>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</si>
  <si>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</si>
  <si>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</si>
  <si>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</si>
  <si>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</si>
  <si>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</si>
  <si>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</si>
  <si>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</si>
  <si>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</si>
  <si>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</si>
  <si>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</si>
  <si>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</si>
  <si>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</si>
  <si>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</si>
  <si>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</si>
  <si>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</si>
  <si>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</si>
  <si>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</si>
  <si>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</si>
  <si>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</si>
  <si>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</si>
  <si>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</si>
  <si>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</si>
  <si>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</si>
  <si>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</si>
  <si>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</si>
  <si>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</si>
  <si>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</si>
  <si>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</si>
  <si>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</si>
  <si>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</si>
  <si>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</si>
  <si>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</si>
  <si>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</si>
  <si>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</si>
  <si>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</si>
  <si>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</si>
  <si>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</si>
  <si>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</si>
  <si>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</si>
  <si>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</si>
  <si>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</si>
  <si>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</si>
  <si>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</si>
  <si>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</si>
  <si>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</si>
  <si>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</si>
  <si>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</si>
  <si>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</si>
  <si>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</si>
  <si>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</si>
  <si>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</si>
  <si>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</si>
  <si>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</si>
  <si>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</si>
  <si>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</si>
  <si>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</si>
  <si>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</si>
  <si>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</si>
  <si>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</si>
  <si>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</si>
  <si>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</si>
  <si>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</si>
  <si>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</si>
  <si>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</si>
  <si>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</si>
  <si>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</si>
  <si>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</si>
  <si>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</si>
  <si>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</si>
  <si>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</si>
  <si>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</si>
  <si>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</si>
  <si>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</si>
  <si>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</si>
  <si>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</si>
  <si>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</si>
  <si>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</si>
  <si>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</si>
  <si>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</si>
  <si>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</si>
  <si>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</si>
  <si>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</si>
  <si>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</si>
  <si>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</si>
  <si>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</si>
  <si>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</si>
  <si>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</si>
  <si>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</si>
  <si>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</si>
  <si>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</si>
  <si>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</si>
  <si>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</si>
  <si>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</si>
  <si>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</si>
  <si>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</si>
  <si>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</si>
  <si>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</si>
  <si>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</si>
  <si>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</si>
  <si>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</si>
  <si>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</si>
  <si>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</si>
  <si>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</si>
  <si>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</si>
  <si>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</si>
  <si>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</si>
  <si>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</si>
  <si>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</si>
  <si>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</si>
  <si>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</si>
  <si>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</si>
  <si>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</si>
  <si>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</si>
  <si>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</si>
  <si>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</si>
  <si>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</si>
  <si>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</si>
  <si>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</si>
  <si>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</si>
  <si>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</si>
  <si>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</si>
  <si>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</si>
  <si>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</si>
  <si>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</si>
  <si>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</si>
  <si>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</si>
  <si>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</si>
  <si>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</si>
  <si>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</si>
  <si>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</si>
  <si>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</si>
  <si>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</si>
  <si>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</si>
  <si>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</si>
  <si>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</si>
  <si>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</si>
  <si>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</si>
  <si>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</si>
  <si>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</si>
  <si>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</si>
  <si>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</si>
  <si>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</si>
  <si>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</si>
  <si>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</si>
  <si>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</si>
  <si>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</si>
  <si>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</si>
  <si>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</si>
  <si>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</si>
  <si>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</si>
  <si>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</si>
  <si>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</si>
  <si>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</si>
  <si>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</si>
  <si>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</si>
  <si>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</si>
  <si>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</si>
  <si>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</si>
  <si>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</si>
  <si>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</si>
  <si>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</si>
  <si>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</si>
  <si>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</si>
  <si>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</si>
  <si>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</si>
  <si>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</si>
  <si>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</si>
  <si>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</si>
  <si>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</si>
  <si>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</si>
  <si>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</si>
  <si>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</si>
  <si>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</si>
  <si>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</si>
  <si>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</si>
  <si>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</si>
  <si>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</si>
  <si>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</si>
  <si>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</si>
  <si>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</si>
  <si>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</si>
  <si>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</si>
  <si>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</si>
  <si>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</si>
  <si>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</si>
  <si>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</si>
  <si>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</si>
  <si>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</si>
  <si>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</si>
  <si>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</si>
  <si>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</si>
  <si>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</si>
  <si>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</si>
  <si>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</si>
  <si>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</si>
  <si>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</si>
  <si>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</si>
  <si>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</si>
  <si>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</si>
  <si>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</si>
  <si>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</si>
  <si>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</si>
  <si>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</si>
  <si>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</si>
  <si>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</si>
  <si>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</si>
  <si>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</si>
  <si>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</si>
  <si>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</si>
  <si>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</si>
  <si>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</si>
  <si>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</si>
  <si>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</si>
  <si>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</si>
  <si>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</si>
  <si>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</si>
  <si>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</si>
  <si>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</si>
  <si>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</si>
  <si>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</si>
  <si>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</si>
  <si>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</si>
  <si>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</si>
  <si>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</si>
  <si>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</si>
  <si>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</si>
  <si>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</si>
  <si>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</si>
  <si>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</si>
  <si>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</si>
  <si>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</si>
  <si>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</si>
  <si>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</si>
  <si>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</si>
  <si>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</si>
  <si>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</si>
  <si>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</si>
  <si>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</si>
  <si>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</si>
  <si>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</si>
  <si>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</si>
  <si>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</si>
  <si>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</si>
  <si>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</si>
  <si>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</si>
  <si>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</si>
  <si>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</si>
  <si>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</si>
  <si>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</si>
  <si>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</si>
  <si>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</si>
  <si>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</si>
  <si>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</si>
  <si>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</si>
  <si>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</si>
  <si>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</si>
  <si>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</si>
  <si>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</si>
  <si>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</si>
  <si>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</si>
  <si>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</si>
  <si>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</si>
  <si>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</si>
  <si>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</si>
  <si>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</si>
  <si>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</si>
  <si>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</si>
  <si>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</si>
  <si>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</si>
  <si>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</si>
  <si>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</si>
  <si>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</si>
  <si>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</si>
  <si>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</si>
  <si>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</si>
  <si>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</si>
  <si>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</si>
  <si>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</si>
  <si>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</si>
  <si>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</si>
  <si>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</si>
  <si>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</si>
  <si>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</si>
  <si>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</si>
  <si>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</si>
  <si>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</si>
  <si>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</si>
  <si>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</si>
  <si>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</si>
  <si>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</si>
  <si>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</si>
  <si>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</si>
  <si>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</si>
  <si>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</si>
  <si>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</si>
  <si>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</si>
  <si>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</si>
  <si>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</si>
  <si>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</si>
  <si>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</si>
  <si>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</si>
  <si>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</si>
  <si>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</si>
  <si>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</si>
  <si>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</si>
  <si>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</si>
  <si>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</si>
  <si>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</si>
  <si>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</si>
  <si>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</si>
  <si>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</si>
  <si>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</si>
  <si>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</si>
  <si>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</si>
  <si>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</si>
  <si>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</si>
  <si>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</si>
  <si>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</si>
  <si>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</si>
  <si>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</si>
  <si>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</si>
  <si>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</si>
  <si>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</si>
  <si>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</si>
  <si>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</si>
  <si>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</si>
  <si>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</si>
  <si>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</si>
  <si>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</si>
  <si>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</si>
  <si>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</si>
  <si>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</si>
  <si>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</si>
  <si>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</si>
  <si>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</si>
  <si>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</si>
  <si>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</si>
  <si>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</si>
  <si>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</si>
  <si>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</si>
  <si>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</si>
  <si>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</si>
  <si>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</si>
  <si>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</si>
  <si>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</si>
  <si>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</si>
  <si>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</si>
  <si>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</si>
  <si>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</si>
  <si>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</si>
  <si>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</si>
  <si>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</si>
  <si>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</si>
  <si>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</si>
  <si>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</si>
  <si>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</si>
  <si>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</si>
  <si>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</si>
  <si>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</si>
  <si>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</si>
  <si>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</si>
  <si>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</si>
  <si>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</si>
  <si>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</si>
  <si>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</si>
  <si>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</si>
  <si>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</si>
  <si>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</si>
  <si>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</si>
  <si>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</si>
  <si>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</si>
  <si>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</si>
  <si>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</si>
  <si>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</si>
  <si>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</si>
  <si>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</si>
  <si>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</si>
  <si>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</si>
  <si>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</si>
  <si>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</si>
  <si>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</si>
  <si>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</si>
  <si>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</si>
  <si>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</si>
  <si>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</si>
  <si>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</si>
  <si>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</si>
  <si>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</si>
  <si>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</si>
  <si>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</si>
  <si>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</si>
  <si>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</si>
  <si>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</si>
  <si>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</si>
  <si>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</si>
  <si>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</si>
  <si>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</si>
  <si>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</si>
  <si>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</si>
  <si>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</si>
  <si>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</si>
  <si>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</si>
  <si>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</si>
  <si>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</si>
  <si>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</si>
  <si>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</si>
  <si>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</si>
  <si>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</si>
  <si>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</si>
  <si>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</si>
  <si>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</si>
  <si>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</si>
  <si>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</si>
  <si>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</si>
  <si>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</si>
  <si>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</si>
  <si>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</si>
  <si>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</si>
  <si>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</si>
  <si>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</si>
  <si>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</si>
  <si>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</si>
  <si>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</si>
  <si>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</si>
  <si>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</si>
  <si>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</si>
  <si>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</si>
  <si>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</si>
  <si>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</si>
  <si>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</si>
  <si>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</si>
  <si>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</si>
  <si>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</si>
  <si>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</si>
  <si>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</si>
  <si>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</si>
  <si>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</si>
  <si>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</si>
  <si>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</si>
  <si>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</si>
  <si>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</si>
  <si>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</si>
  <si>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</si>
  <si>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</si>
  <si>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</si>
  <si>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</si>
  <si>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</si>
  <si>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</si>
  <si>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</si>
  <si>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</si>
  <si>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</si>
  <si>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</si>
  <si>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</si>
  <si>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</si>
  <si>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</si>
  <si>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</si>
  <si>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</si>
  <si>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</si>
  <si>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</si>
  <si>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</si>
  <si>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</si>
  <si>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</si>
  <si>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</si>
  <si>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</si>
  <si>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</si>
  <si>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</si>
  <si>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</si>
  <si>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</si>
  <si>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</si>
  <si>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</si>
  <si>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</si>
  <si>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</si>
  <si>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</si>
  <si>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</si>
  <si>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</si>
  <si>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</si>
  <si>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</si>
  <si>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</si>
  <si>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</si>
  <si>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</si>
  <si>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</si>
  <si>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</si>
  <si>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</si>
  <si>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</si>
  <si>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</si>
  <si>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</si>
  <si>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</si>
  <si>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</si>
  <si>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</si>
  <si>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</si>
  <si>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</si>
  <si>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</si>
  <si>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</si>
  <si>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</si>
  <si>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</si>
  <si>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</si>
  <si>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</si>
  <si>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</si>
  <si>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</si>
  <si>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</si>
  <si>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</si>
  <si>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</si>
  <si>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</si>
  <si>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</si>
  <si>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</si>
  <si>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</si>
  <si>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</si>
  <si>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</si>
  <si>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</si>
  <si>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</si>
  <si>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</si>
  <si>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</si>
  <si>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</si>
  <si>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</si>
  <si>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</si>
  <si>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</si>
  <si>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</si>
  <si>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</si>
  <si>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</si>
  <si>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</si>
  <si>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</si>
  <si>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</si>
  <si>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</si>
  <si>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</si>
  <si>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</si>
  <si>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</si>
  <si>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</si>
  <si>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</si>
  <si>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</si>
  <si>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</si>
  <si>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</si>
  <si>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</si>
  <si>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</si>
  <si>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</si>
  <si>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</si>
  <si>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</si>
  <si>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</si>
  <si>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</si>
  <si>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</si>
  <si>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</si>
  <si>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</si>
  <si>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</si>
  <si>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</si>
  <si>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</si>
  <si>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</si>
  <si>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</si>
  <si>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</si>
  <si>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</si>
  <si>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</si>
  <si>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</si>
  <si>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</si>
  <si>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</si>
  <si>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</si>
  <si>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</si>
  <si>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</si>
  <si>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</si>
  <si>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</si>
  <si>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</si>
  <si>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</si>
  <si>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</si>
  <si>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</si>
  <si>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</si>
  <si>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</si>
  <si>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</si>
  <si>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</si>
  <si>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</si>
  <si>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</si>
  <si>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</si>
  <si>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</si>
  <si>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</si>
  <si>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</si>
  <si>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</si>
  <si>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</si>
  <si>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</si>
  <si>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</si>
  <si>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</si>
  <si>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</si>
  <si>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</si>
  <si>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</si>
  <si>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</si>
  <si>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</si>
  <si>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</si>
  <si>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</si>
  <si>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</si>
  <si>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</si>
  <si>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</si>
  <si>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</si>
  <si>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</si>
  <si>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</si>
  <si>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</si>
  <si>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</si>
  <si>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</si>
  <si>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</si>
  <si>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</si>
  <si>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</si>
  <si>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</si>
  <si>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</si>
  <si>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</si>
  <si>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</si>
  <si>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</si>
  <si>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</si>
  <si>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</si>
  <si>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</si>
  <si>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</si>
  <si>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</si>
  <si>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</si>
  <si>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</si>
  <si>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</si>
  <si>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</si>
  <si>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</si>
  <si>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</si>
  <si>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</si>
  <si>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</si>
  <si>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</si>
  <si>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</si>
  <si>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</si>
  <si>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</si>
  <si>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</si>
  <si>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</si>
  <si>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</si>
  <si>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</si>
  <si>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</si>
  <si>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</si>
  <si>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</si>
  <si>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</si>
  <si>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</si>
  <si>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</si>
  <si>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</si>
  <si>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</si>
  <si>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</si>
  <si>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</si>
  <si>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</si>
  <si>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</si>
  <si>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</si>
  <si>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</si>
  <si>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</si>
  <si>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</si>
  <si>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</si>
  <si>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</si>
  <si>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</si>
  <si>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</si>
  <si>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</si>
  <si>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</si>
  <si>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</si>
  <si>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</si>
  <si>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</si>
  <si>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</si>
  <si>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</si>
  <si>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</si>
  <si>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</si>
  <si>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</si>
  <si>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</si>
  <si>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</si>
  <si>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</si>
  <si>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</si>
  <si>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</si>
  <si>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</si>
  <si>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</si>
  <si>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</si>
  <si>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</si>
  <si>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</si>
  <si>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</si>
  <si>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</si>
  <si>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</si>
  <si>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</si>
  <si>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</si>
  <si>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</si>
  <si>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</si>
  <si>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</si>
  <si>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</si>
  <si>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</si>
  <si>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</si>
  <si>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</si>
  <si>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</si>
  <si>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</si>
  <si>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</si>
  <si>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</si>
  <si>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</si>
  <si>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</si>
  <si>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</si>
  <si>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</si>
  <si>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</si>
  <si>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</si>
  <si>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</si>
  <si>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</si>
  <si>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</si>
  <si>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</si>
  <si>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</si>
  <si>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</si>
  <si>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</si>
  <si>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</si>
  <si>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</si>
  <si>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</si>
  <si>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</si>
  <si>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</si>
  <si>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</si>
  <si>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</si>
  <si>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</si>
  <si>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</si>
  <si>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</si>
  <si>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</si>
  <si>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</si>
  <si>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</si>
  <si>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</si>
  <si>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</si>
  <si>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</si>
  <si>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</si>
  <si>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</si>
  <si>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</si>
  <si>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</si>
  <si>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</si>
  <si>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</si>
  <si>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</si>
  <si>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</si>
  <si>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</si>
  <si>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</si>
  <si>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</si>
  <si>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</si>
  <si>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</si>
  <si>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</si>
  <si>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</si>
  <si>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</si>
  <si>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</si>
  <si>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</si>
  <si>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</si>
  <si>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</si>
  <si>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</si>
  <si>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</si>
  <si>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</si>
  <si>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</si>
  <si>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</si>
  <si>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</si>
  <si>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</si>
  <si>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</si>
  <si>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</si>
  <si>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</si>
  <si>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</si>
  <si>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</si>
  <si>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</si>
  <si>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</si>
  <si>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</si>
  <si>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</si>
  <si>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</si>
  <si>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</si>
  <si>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</si>
  <si>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</si>
  <si>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</si>
  <si>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</si>
  <si>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</si>
  <si>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</si>
  <si>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</si>
  <si>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</si>
  <si>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</si>
  <si>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</si>
  <si>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</si>
  <si>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</si>
  <si>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</si>
  <si>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</si>
  <si>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</si>
  <si>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</si>
  <si>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</si>
  <si>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</si>
  <si>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</si>
  <si>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</si>
  <si>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</si>
  <si>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</si>
  <si>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</si>
  <si>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</si>
  <si>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</si>
  <si>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</si>
  <si>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</si>
  <si>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</si>
  <si>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</si>
  <si>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</si>
  <si>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</si>
  <si>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</si>
  <si>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</si>
  <si>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</si>
  <si>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</si>
  <si>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</si>
  <si>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</si>
  <si>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</si>
  <si>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</si>
  <si>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</si>
  <si>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</si>
  <si>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</si>
  <si>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</si>
  <si>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</si>
  <si>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</si>
  <si>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</si>
  <si>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</si>
  <si>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</si>
  <si>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</si>
  <si>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</si>
  <si>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</si>
  <si>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</si>
  <si>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</si>
  <si>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</si>
  <si>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</si>
  <si>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</si>
  <si>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</si>
  <si>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</si>
  <si>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</si>
  <si>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</si>
  <si>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</si>
  <si>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</si>
  <si>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</si>
  <si>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</si>
  <si>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</si>
  <si>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</si>
  <si>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</si>
  <si>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</si>
  <si>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</si>
  <si>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</si>
  <si>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</si>
  <si>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</si>
  <si>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</si>
  <si>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</si>
  <si>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</si>
  <si>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</si>
  <si>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</si>
  <si>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</si>
  <si>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</si>
  <si>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</si>
  <si>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</si>
  <si>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</si>
  <si>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</si>
  <si>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</si>
  <si>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</si>
  <si>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</si>
  <si>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</si>
  <si>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</si>
  <si>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</si>
  <si>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</si>
  <si>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</si>
  <si>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</si>
  <si>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</si>
  <si>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</si>
  <si>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</si>
  <si>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</si>
  <si>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</si>
  <si>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</si>
  <si>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</si>
  <si>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</si>
  <si>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</si>
  <si>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</si>
  <si>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</si>
  <si>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</si>
  <si>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</si>
  <si>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</si>
  <si>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</si>
  <si>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</si>
  <si>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</si>
  <si>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</si>
  <si>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</si>
  <si>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</si>
  <si>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</si>
  <si>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</si>
  <si>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</si>
  <si>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</si>
  <si>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</si>
  <si>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</si>
  <si>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</si>
  <si>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</si>
  <si>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</si>
  <si>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</si>
  <si>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</si>
  <si>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</si>
  <si>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</si>
  <si>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</si>
  <si>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</si>
  <si>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</si>
  <si>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</si>
  <si>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</si>
  <si>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</si>
  <si>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</si>
  <si>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</si>
  <si>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</si>
  <si>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</si>
  <si>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</si>
  <si>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</si>
  <si>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</si>
  <si>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</si>
  <si>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</si>
  <si>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</si>
  <si>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</si>
  <si>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</si>
  <si>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</si>
  <si>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</si>
  <si>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</si>
  <si>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</si>
  <si>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</si>
  <si>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</si>
  <si>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</si>
  <si>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</si>
  <si>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</si>
  <si>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</si>
  <si>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</si>
  <si>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</si>
  <si>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</si>
  <si>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</si>
  <si>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</si>
  <si>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</si>
  <si>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</si>
  <si>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</si>
  <si>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</si>
  <si>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</si>
  <si>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</si>
  <si>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</si>
  <si>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</si>
  <si>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</si>
  <si>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</si>
  <si>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</si>
  <si>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</si>
  <si>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</si>
  <si>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</si>
  <si>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</si>
  <si>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</si>
  <si>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</si>
  <si>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</si>
  <si>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</si>
  <si>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</si>
  <si>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</si>
  <si>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</si>
  <si>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</si>
  <si>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</si>
  <si>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</si>
  <si>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</si>
  <si>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</si>
  <si>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</si>
  <si>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</si>
  <si>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</si>
  <si>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</si>
  <si>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</si>
  <si>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</si>
  <si>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</si>
  <si>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</si>
  <si>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</si>
  <si>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</si>
  <si>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</si>
  <si>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</si>
  <si>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</si>
  <si>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</si>
  <si>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</si>
  <si>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</si>
  <si>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</si>
  <si>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</si>
  <si>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</si>
  <si>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</si>
  <si>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</si>
  <si>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</si>
  <si>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</si>
  <si>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</si>
  <si>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</si>
  <si>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</si>
  <si>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</si>
  <si>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</si>
  <si>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</si>
  <si>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</si>
  <si>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</si>
  <si>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</si>
  <si>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</si>
  <si>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</si>
  <si>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</si>
  <si>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</si>
  <si>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</si>
  <si>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</si>
  <si>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</si>
  <si>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</si>
  <si>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</si>
  <si>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</si>
  <si>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</si>
  <si>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</si>
  <si>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</si>
  <si>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</si>
  <si>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</si>
  <si>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</si>
  <si>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</si>
  <si>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</si>
  <si>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</si>
  <si>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</si>
  <si>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</si>
  <si>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</si>
  <si>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</si>
  <si>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</si>
  <si>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</si>
  <si>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</si>
  <si>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</si>
  <si>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</si>
  <si>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</si>
  <si>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</si>
  <si>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</si>
  <si>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</si>
  <si>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</si>
  <si>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</si>
  <si>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</si>
  <si>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</si>
  <si>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</si>
  <si>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</si>
  <si>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</si>
  <si>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</si>
  <si>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</si>
  <si>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</si>
  <si>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</si>
  <si>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</si>
  <si>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</si>
  <si>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</si>
  <si>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</si>
  <si>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</si>
  <si>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</si>
  <si>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</si>
  <si>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</si>
  <si>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</si>
  <si>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</si>
  <si>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</si>
  <si>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</si>
  <si>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</si>
  <si>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</si>
  <si>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</si>
  <si>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</si>
  <si>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</si>
  <si>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</si>
  <si>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</si>
  <si>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</si>
  <si>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</si>
  <si>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</si>
  <si>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</si>
  <si>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</si>
  <si>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</si>
  <si>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</si>
  <si>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</si>
  <si>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</si>
  <si>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</si>
  <si>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</si>
  <si>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</si>
  <si>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</si>
  <si>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</si>
  <si>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</si>
  <si>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</si>
  <si>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</si>
  <si>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</si>
  <si>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</si>
  <si>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</si>
  <si>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</si>
  <si>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</si>
  <si>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</si>
  <si>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</si>
  <si>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</si>
  <si>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</si>
  <si>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</si>
  <si>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</si>
  <si>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</si>
  <si>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</si>
  <si>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</si>
  <si>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</si>
  <si>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</si>
  <si>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</si>
  <si>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</si>
  <si>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</si>
  <si>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</si>
  <si>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</si>
  <si>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</si>
  <si>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</si>
  <si>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</si>
  <si>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</si>
  <si>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</si>
  <si>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</si>
  <si>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</si>
  <si>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</si>
  <si>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</si>
  <si>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</si>
  <si>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</si>
  <si>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</si>
  <si>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</si>
  <si>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</si>
  <si>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</si>
  <si>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</si>
  <si>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</si>
  <si>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</si>
  <si>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</si>
  <si>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</si>
  <si>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</si>
  <si>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</si>
  <si>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</si>
  <si>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</si>
  <si>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</si>
  <si>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</si>
  <si>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</si>
  <si>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</si>
  <si>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</si>
  <si>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</si>
  <si>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</si>
  <si>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</si>
  <si>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</si>
  <si>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</si>
  <si>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</si>
  <si>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</si>
  <si>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</si>
  <si>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</si>
  <si>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</si>
  <si>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</si>
  <si>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</si>
  <si>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</si>
  <si>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</si>
  <si>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</si>
  <si>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</si>
  <si>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</si>
  <si>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</si>
  <si>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</si>
  <si>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</si>
  <si>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</si>
  <si>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</si>
  <si>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</si>
  <si>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</si>
  <si>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</si>
  <si>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</si>
  <si>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</si>
  <si>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</si>
  <si>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</si>
  <si>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</si>
  <si>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</si>
  <si>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</si>
  <si>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</si>
  <si>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</si>
  <si>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</si>
  <si>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</si>
  <si>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</si>
  <si>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</si>
  <si>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</si>
  <si>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</si>
  <si>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</si>
  <si>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</si>
  <si>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</si>
  <si>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</si>
  <si>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</si>
  <si>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</si>
  <si>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</si>
  <si>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</si>
  <si>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</si>
  <si>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</si>
  <si>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</si>
  <si>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</si>
  <si>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</si>
  <si>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</si>
  <si>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</si>
  <si>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</si>
  <si>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</si>
  <si>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</si>
  <si>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</si>
  <si>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</si>
  <si>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</si>
  <si>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</si>
  <si>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</si>
  <si>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</si>
  <si>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</si>
  <si>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</si>
  <si>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</si>
  <si>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</si>
  <si>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</si>
  <si>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</si>
  <si>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</si>
  <si>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</si>
  <si>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</si>
  <si>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</si>
  <si>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</si>
  <si>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</si>
  <si>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</si>
  <si>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</si>
  <si>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</si>
  <si>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</si>
  <si>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</si>
  <si>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</si>
  <si>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</si>
  <si>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</si>
  <si>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</si>
  <si>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</si>
  <si>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</si>
  <si>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</si>
  <si>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</si>
  <si>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</si>
  <si>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</si>
  <si>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</si>
  <si>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</si>
  <si>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</si>
  <si>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</si>
  <si>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</si>
  <si>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</si>
  <si>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</si>
  <si>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</si>
  <si>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</si>
  <si>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</si>
  <si>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</si>
  <si>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</si>
  <si>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</si>
  <si>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</si>
  <si>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</si>
  <si>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</si>
  <si>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</si>
  <si>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</si>
  <si>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</si>
  <si>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</si>
  <si>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</si>
  <si>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</si>
  <si>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</si>
  <si>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</si>
  <si>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</si>
  <si>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</si>
  <si>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</si>
  <si>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</si>
  <si>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</si>
  <si>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</si>
  <si>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</si>
  <si>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</si>
  <si>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</si>
  <si>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</si>
  <si>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</si>
  <si>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</si>
  <si>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</si>
  <si>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</si>
  <si>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</si>
  <si>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</si>
  <si>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</si>
  <si>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</si>
  <si>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</si>
  <si>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</si>
  <si>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</si>
  <si>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</si>
  <si>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</si>
  <si>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</si>
  <si>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</si>
  <si>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</si>
  <si>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</si>
  <si>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</si>
  <si>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</si>
  <si>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</si>
  <si>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</si>
  <si>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</si>
  <si>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</si>
  <si>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</si>
  <si>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</si>
  <si>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</si>
  <si>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</si>
  <si>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</si>
  <si>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</si>
  <si>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</si>
  <si>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</si>
  <si>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</si>
  <si>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</si>
  <si>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</si>
  <si>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</si>
  <si>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</si>
  <si>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</si>
  <si>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</si>
  <si>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</si>
  <si>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</si>
  <si>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</si>
  <si>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</si>
  <si>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</si>
  <si>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</si>
  <si>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</si>
  <si>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</si>
  <si>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</si>
  <si>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</si>
  <si>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</si>
  <si>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</si>
  <si>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</si>
  <si>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</si>
  <si>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</si>
  <si>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</si>
  <si>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</si>
  <si>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</si>
  <si>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</si>
  <si>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</si>
  <si>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</si>
  <si>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</si>
  <si>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</si>
  <si>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</si>
  <si>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</si>
  <si>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</si>
  <si>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</si>
  <si>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</si>
  <si>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</si>
  <si>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</si>
  <si>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</si>
  <si>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</si>
  <si>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</si>
  <si>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</si>
  <si>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</si>
  <si>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</si>
  <si>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</si>
  <si>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</si>
  <si>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</si>
  <si>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</si>
  <si>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</si>
  <si>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</si>
  <si>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</si>
  <si>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</si>
  <si>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</si>
  <si>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</si>
  <si>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</si>
  <si>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</si>
  <si>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</si>
  <si>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</si>
  <si>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</si>
  <si>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</si>
  <si>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</si>
  <si>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</si>
  <si>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</si>
  <si>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</si>
  <si>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</si>
  <si>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</si>
  <si>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</si>
  <si>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</si>
  <si>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</si>
  <si>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</si>
  <si>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</si>
  <si>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</si>
  <si>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</si>
  <si>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</si>
  <si>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</si>
  <si>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</si>
  <si>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</si>
  <si>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</si>
  <si>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</si>
  <si>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</si>
  <si>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</si>
  <si>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</si>
  <si>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</si>
  <si>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</si>
  <si>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</si>
  <si>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</si>
  <si>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</si>
  <si>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</si>
  <si>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</si>
  <si>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</si>
  <si>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</si>
  <si>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</si>
  <si>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</si>
  <si>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</si>
  <si>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</si>
  <si>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</si>
  <si>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</si>
  <si>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</si>
  <si>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</si>
  <si>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</si>
  <si>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</si>
  <si>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</si>
  <si>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</si>
  <si>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</si>
  <si>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</si>
  <si>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</si>
  <si>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</si>
  <si>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</si>
  <si>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</si>
  <si>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</si>
  <si>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</si>
  <si>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</si>
  <si>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</si>
  <si>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</si>
  <si>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</si>
  <si>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</si>
  <si>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</si>
  <si>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</si>
  <si>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</si>
  <si>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</si>
  <si>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</si>
  <si>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</si>
  <si>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</si>
  <si>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</si>
  <si>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</si>
  <si>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</si>
  <si>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</si>
  <si>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</si>
  <si>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</si>
  <si>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</si>
  <si>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</si>
  <si>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</si>
  <si>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</si>
  <si>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</si>
  <si>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</si>
  <si>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</si>
  <si>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</si>
  <si>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</si>
  <si>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</si>
  <si>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</si>
  <si>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</si>
  <si>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</si>
  <si>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</si>
  <si>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</si>
  <si>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</si>
  <si>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</si>
  <si>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</si>
  <si>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</si>
  <si>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</si>
  <si>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</si>
  <si>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</si>
  <si>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</si>
  <si>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</si>
  <si>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</si>
  <si>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</si>
  <si>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</si>
  <si>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</si>
  <si>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</si>
  <si>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</si>
  <si>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</si>
  <si>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</si>
  <si>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</si>
  <si>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</si>
  <si>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</si>
  <si>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</si>
  <si>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</si>
  <si>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</si>
  <si>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</si>
  <si>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</si>
  <si>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</si>
  <si>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</si>
  <si>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</si>
  <si>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</si>
  <si>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</si>
  <si>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</si>
  <si>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</si>
  <si>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</si>
  <si>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</si>
  <si>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</si>
  <si>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</si>
  <si>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</si>
  <si>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</si>
  <si>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</si>
  <si>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</si>
  <si>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</si>
  <si>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</si>
  <si>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</si>
  <si>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</si>
  <si>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</si>
  <si>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</si>
  <si>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</si>
  <si>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</si>
  <si>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</si>
  <si>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</si>
  <si>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</si>
  <si>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</si>
  <si>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</si>
  <si>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</si>
  <si>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</si>
  <si>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</si>
  <si>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</si>
  <si>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</si>
  <si>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</si>
  <si>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</si>
  <si>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</si>
  <si>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</si>
  <si>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</si>
  <si>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</si>
  <si>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</si>
  <si>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</si>
  <si>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</si>
  <si>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</si>
  <si>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</si>
  <si>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</si>
  <si>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</si>
  <si>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</si>
  <si>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</si>
  <si>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</si>
  <si>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</si>
  <si>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</si>
  <si>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</si>
  <si>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</si>
  <si>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</si>
  <si>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</si>
  <si>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</si>
  <si>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</si>
  <si>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</si>
  <si>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</si>
  <si>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</si>
  <si>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</si>
  <si>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</si>
  <si>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</si>
  <si>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</si>
  <si>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</si>
  <si>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</si>
  <si>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</si>
  <si>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</si>
  <si>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</si>
  <si>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</si>
  <si>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</si>
  <si>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</si>
  <si>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</si>
  <si>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</si>
  <si>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</si>
  <si>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</si>
  <si>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</si>
  <si>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</si>
  <si>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</si>
  <si>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</si>
  <si>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</si>
  <si>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</si>
  <si>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</si>
  <si>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</si>
  <si>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</si>
  <si>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</si>
  <si>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</si>
  <si>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</si>
  <si>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</si>
  <si>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</si>
  <si>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</si>
  <si>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</si>
  <si>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</si>
  <si>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</si>
  <si>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</si>
  <si>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</si>
  <si>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</si>
  <si>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</si>
  <si>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</si>
  <si>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</si>
  <si>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</si>
  <si>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</si>
  <si>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</si>
  <si>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</si>
  <si>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</si>
  <si>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</si>
  <si>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</si>
  <si>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</si>
  <si>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</si>
  <si>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</si>
  <si>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</si>
  <si>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</si>
  <si>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</si>
  <si>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</si>
  <si>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</si>
  <si>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</si>
  <si>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</si>
  <si>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</si>
  <si>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</si>
  <si>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</si>
  <si>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</si>
  <si>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</si>
  <si>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</si>
  <si>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</si>
  <si>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</si>
  <si>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</si>
  <si>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</si>
  <si>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</si>
  <si>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</si>
  <si>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</si>
  <si>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</si>
  <si>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</si>
  <si>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</si>
  <si>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</si>
  <si>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</si>
  <si>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</si>
  <si>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</si>
  <si>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</si>
  <si>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</si>
  <si>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</si>
  <si>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</si>
  <si>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</si>
  <si>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</si>
  <si>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</si>
  <si>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</si>
  <si>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</si>
  <si>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</si>
  <si>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</si>
  <si>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</si>
  <si>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</si>
  <si>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</si>
  <si>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</si>
  <si>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</si>
  <si>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</si>
  <si>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</si>
  <si>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</si>
  <si>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</si>
  <si>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</si>
  <si>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</si>
  <si>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</si>
  <si>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</si>
  <si>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</si>
  <si>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</si>
  <si>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</si>
  <si>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</si>
  <si>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</si>
  <si>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</si>
  <si>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</si>
  <si>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</si>
  <si>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</si>
  <si>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</si>
  <si>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</si>
  <si>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</si>
  <si>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</si>
  <si>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</si>
  <si>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</si>
  <si>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</si>
  <si>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</si>
  <si>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</si>
  <si>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</si>
  <si>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</si>
  <si>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</si>
  <si>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</si>
  <si>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</si>
  <si>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</si>
  <si>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</si>
  <si>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</si>
  <si>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</si>
  <si>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</si>
  <si>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</si>
  <si>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</si>
  <si>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</si>
  <si>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</si>
  <si>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</si>
  <si>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</si>
  <si>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</si>
  <si>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</si>
  <si>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</si>
  <si>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</si>
  <si>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</si>
  <si>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</si>
  <si>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</si>
  <si>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</si>
  <si>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</si>
  <si>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</si>
  <si>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</si>
  <si>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</si>
  <si>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</si>
  <si>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</si>
  <si>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</si>
  <si>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</si>
  <si>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</si>
  <si>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</si>
  <si>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</si>
  <si>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</si>
  <si>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</si>
  <si>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</si>
  <si>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</si>
  <si>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</si>
  <si>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</si>
  <si>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</si>
  <si>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</si>
  <si>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</si>
  <si>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</si>
  <si>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</si>
  <si>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</si>
  <si>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</si>
  <si>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</si>
  <si>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</si>
  <si>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</si>
  <si>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</si>
  <si>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</si>
  <si>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</si>
  <si>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</si>
  <si>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</si>
  <si>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</si>
  <si>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</si>
  <si>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</si>
  <si>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</si>
  <si>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</si>
  <si>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</si>
  <si>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</si>
  <si>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</si>
  <si>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</si>
  <si>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</si>
  <si>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</si>
  <si>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</si>
  <si>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</si>
  <si>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</si>
  <si>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</si>
  <si>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</si>
  <si>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</si>
  <si>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</si>
  <si>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</si>
  <si>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</si>
  <si>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</si>
  <si>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</si>
  <si>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</si>
  <si>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</si>
  <si>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</si>
  <si>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</si>
  <si>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</si>
  <si>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</si>
  <si>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</si>
  <si>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</si>
  <si>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</si>
  <si>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</si>
  <si>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</si>
  <si>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</si>
  <si>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</si>
  <si>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</si>
  <si>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</si>
  <si>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</si>
  <si>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</si>
  <si>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</si>
  <si>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</si>
  <si>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</si>
  <si>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</si>
  <si>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</si>
  <si>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</si>
  <si>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</si>
  <si>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</si>
  <si>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</si>
  <si>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</si>
  <si>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</si>
  <si>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</si>
  <si>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</si>
  <si>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</si>
  <si>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</si>
  <si>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</si>
  <si>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</si>
  <si>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</si>
  <si>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</si>
  <si>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</si>
  <si>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</si>
  <si>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</si>
  <si>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</si>
  <si>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</si>
  <si>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</si>
  <si>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</si>
  <si>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</si>
  <si>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</si>
  <si>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</si>
  <si>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</si>
  <si>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</si>
  <si>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</si>
  <si>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</si>
  <si>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</si>
  <si>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</si>
  <si>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</si>
  <si>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</si>
  <si>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</si>
  <si>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</si>
  <si>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</si>
  <si>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</si>
  <si>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</si>
  <si>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</si>
  <si>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</si>
  <si>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</si>
  <si>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</si>
  <si>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</si>
  <si>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</si>
  <si>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</si>
  <si>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</si>
  <si>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</si>
  <si>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</si>
  <si>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</si>
  <si>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</si>
  <si>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</si>
  <si>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</si>
  <si>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</si>
  <si>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</si>
  <si>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</si>
  <si>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</si>
  <si>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</si>
  <si>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</si>
  <si>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</si>
  <si>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</si>
  <si>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</si>
  <si>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</si>
  <si>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</si>
  <si>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</si>
  <si>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</si>
  <si>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</si>
  <si>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</si>
  <si>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</si>
  <si>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</si>
  <si>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</si>
  <si>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</si>
  <si>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</si>
  <si>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</si>
  <si>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</si>
  <si>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</si>
  <si>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</si>
  <si>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</si>
  <si>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</si>
  <si>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</si>
  <si>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</si>
  <si>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</si>
  <si>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</si>
  <si>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</si>
  <si>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</si>
  <si>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</si>
  <si>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</si>
  <si>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</si>
  <si>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</si>
  <si>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</si>
  <si>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</si>
  <si>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</si>
  <si>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</si>
  <si>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</si>
  <si>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</si>
  <si>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</si>
  <si>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</si>
  <si>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</si>
  <si>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</si>
  <si>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</si>
  <si>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</si>
  <si>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</si>
  <si>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</si>
  <si>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</si>
  <si>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</si>
  <si>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</si>
  <si>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</si>
  <si>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</si>
  <si>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</si>
  <si>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</si>
  <si>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</si>
  <si>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</si>
  <si>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</si>
  <si>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</si>
  <si>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</si>
  <si>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</si>
  <si>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</si>
  <si>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</si>
  <si>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</si>
  <si>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</si>
  <si>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</si>
  <si>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</si>
  <si>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</si>
  <si>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</si>
  <si>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</si>
  <si>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</si>
  <si>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</si>
  <si>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</si>
  <si>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</si>
  <si>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</si>
  <si>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</si>
  <si>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</si>
  <si>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</si>
  <si>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</si>
  <si>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</si>
  <si>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</si>
  <si>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</si>
  <si>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</si>
  <si>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</si>
  <si>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</si>
  <si>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</si>
  <si>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</si>
  <si>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</si>
  <si>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</si>
  <si>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</si>
  <si>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</si>
  <si>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</si>
  <si>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</si>
  <si>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</si>
  <si>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</si>
  <si>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</si>
  <si>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</si>
  <si>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</si>
  <si>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</si>
  <si>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</si>
  <si>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</si>
  <si>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</si>
  <si>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</si>
  <si>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</si>
  <si>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</si>
  <si>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</si>
  <si>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</si>
  <si>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</si>
  <si>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</si>
  <si>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</si>
  <si>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</si>
  <si>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</si>
  <si>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</si>
  <si>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</si>
  <si>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</si>
  <si>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</si>
  <si>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</si>
  <si>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</si>
  <si>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</si>
  <si>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</si>
  <si>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</si>
  <si>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</si>
  <si>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</si>
  <si>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</si>
  <si>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</si>
  <si>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</si>
  <si>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</si>
  <si>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</si>
  <si>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</si>
  <si>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</si>
  <si>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</si>
  <si>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</si>
  <si>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</si>
  <si>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</si>
  <si>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</si>
  <si>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</si>
  <si>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</si>
  <si>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</si>
  <si>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</si>
  <si>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</si>
  <si>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</si>
  <si>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</si>
  <si>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</si>
  <si>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</si>
  <si>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</si>
  <si>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</si>
  <si>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</si>
  <si>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</si>
  <si>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</si>
  <si>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</si>
  <si>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</si>
  <si>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</si>
  <si>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</si>
  <si>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</si>
  <si>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</si>
  <si>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</si>
  <si>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</si>
  <si>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</si>
  <si>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</si>
  <si>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</si>
  <si>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</si>
  <si>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</si>
  <si>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</si>
  <si>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</si>
  <si>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</si>
  <si>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</si>
  <si>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</si>
  <si>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</si>
  <si>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</si>
  <si>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</si>
  <si>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</si>
  <si>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</si>
  <si>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</si>
  <si>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</si>
  <si>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</si>
  <si>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</si>
  <si>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</si>
  <si>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</si>
  <si>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</si>
  <si>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</si>
  <si>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</si>
  <si>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</si>
  <si>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</si>
  <si>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</si>
  <si>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</si>
  <si>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</si>
  <si>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</si>
  <si>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</si>
  <si>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</si>
  <si>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</si>
  <si>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</si>
  <si>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</si>
  <si>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</si>
  <si>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</si>
  <si>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</si>
  <si>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</si>
  <si>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</si>
  <si>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</si>
  <si>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</si>
  <si>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</si>
  <si>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</si>
  <si>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</si>
  <si>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</si>
  <si>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</si>
  <si>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</si>
  <si>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</si>
  <si>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</si>
  <si>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</si>
  <si>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</si>
  <si>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</si>
  <si>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</si>
  <si>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</si>
  <si>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</si>
  <si>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</si>
  <si>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</si>
  <si>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</si>
  <si>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</si>
  <si>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</si>
  <si>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</si>
  <si>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</si>
  <si>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</si>
  <si>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</si>
  <si>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</si>
  <si>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</si>
  <si>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</si>
  <si>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</si>
  <si>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</si>
  <si>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</si>
  <si>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</si>
  <si>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</si>
  <si>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</si>
  <si>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</si>
  <si>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</si>
  <si>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</si>
  <si>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</si>
  <si>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</si>
  <si>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</si>
  <si>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</si>
  <si>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</si>
  <si>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</si>
  <si>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</si>
  <si>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</si>
  <si>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</si>
  <si>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</si>
  <si>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</si>
  <si>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</si>
  <si>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</si>
  <si>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</si>
  <si>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</si>
  <si>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</si>
  <si>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</si>
  <si>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</si>
  <si>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</si>
  <si>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</si>
  <si>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</si>
  <si>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</si>
  <si>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</si>
  <si>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</si>
  <si>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</si>
  <si>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</si>
  <si>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</si>
  <si>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</si>
  <si>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</si>
  <si>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</si>
  <si>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</si>
  <si>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</si>
  <si>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</si>
  <si>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</si>
  <si>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</si>
  <si>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</si>
  <si>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</si>
  <si>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</si>
  <si>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</si>
  <si>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</si>
  <si>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</si>
  <si>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</si>
  <si>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</si>
  <si>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</si>
  <si>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</si>
  <si>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</si>
  <si>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</si>
  <si>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</si>
  <si>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</si>
  <si>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</si>
  <si>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</si>
  <si>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</si>
  <si>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</si>
  <si>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</si>
  <si>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</si>
  <si>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</si>
  <si>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</si>
  <si>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</si>
  <si>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</si>
  <si>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</si>
  <si>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</si>
  <si>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</si>
  <si>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</si>
  <si>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</si>
  <si>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</si>
  <si>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</si>
  <si>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</si>
  <si>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</si>
  <si>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</si>
  <si>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</si>
  <si>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</si>
  <si>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</si>
  <si>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</si>
  <si>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</si>
  <si>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</si>
  <si>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</si>
  <si>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</si>
  <si>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</si>
  <si>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</si>
  <si>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</si>
  <si>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</si>
  <si>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</si>
  <si>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</si>
  <si>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</si>
  <si>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</si>
  <si>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</si>
  <si>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</si>
  <si>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</si>
  <si>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</si>
  <si>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</si>
  <si>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</si>
  <si>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</si>
  <si>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</si>
  <si>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</si>
  <si>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</si>
  <si>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</si>
  <si>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</si>
  <si>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</si>
  <si>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</si>
  <si>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</si>
  <si>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</si>
  <si>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</si>
  <si>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</si>
  <si>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</si>
  <si>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</si>
  <si>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</si>
  <si>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</si>
  <si>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</si>
  <si>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</si>
  <si>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</si>
  <si>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</si>
  <si>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</si>
  <si>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</si>
  <si>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</si>
  <si>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</si>
  <si>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</si>
  <si>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</si>
  <si>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</si>
  <si>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</si>
  <si>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</si>
  <si>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</si>
  <si>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</si>
  <si>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</si>
  <si>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</si>
  <si>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</si>
  <si>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</si>
  <si>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</si>
  <si>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</si>
  <si>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</si>
  <si>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</si>
  <si>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</si>
  <si>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</si>
  <si>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</si>
  <si>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</si>
  <si>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</si>
  <si>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</si>
  <si>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</si>
  <si>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</si>
  <si>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</si>
  <si>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</si>
  <si>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</si>
  <si>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</si>
  <si>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</si>
  <si>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</si>
  <si>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</si>
  <si>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</si>
  <si>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</si>
  <si>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</si>
  <si>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</si>
  <si>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</si>
  <si>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</si>
  <si>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</si>
  <si>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</si>
  <si>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</si>
  <si>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</si>
  <si>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</si>
  <si>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</si>
  <si>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</si>
  <si>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</si>
  <si>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</si>
  <si>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</si>
  <si>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</si>
  <si>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</si>
  <si>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</si>
  <si>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</si>
  <si>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</si>
  <si>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</si>
  <si>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</si>
  <si>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</si>
  <si>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</si>
  <si>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</si>
  <si>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</si>
  <si>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</si>
  <si>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</si>
  <si>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</si>
  <si>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</si>
  <si>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</si>
  <si>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</si>
  <si>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</si>
  <si>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</si>
  <si>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</si>
  <si>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</si>
  <si>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</si>
  <si>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</si>
  <si>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</si>
  <si>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</si>
  <si>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</si>
  <si>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</si>
  <si>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</si>
  <si>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</si>
  <si>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</si>
  <si>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</si>
  <si>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</si>
  <si>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</si>
  <si>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</si>
  <si>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</si>
  <si>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</si>
  <si>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</si>
  <si>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</si>
  <si>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</si>
  <si>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</si>
  <si>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</si>
  <si>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</si>
  <si>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</si>
  <si>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</si>
  <si>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</si>
  <si>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</si>
  <si>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</si>
  <si>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</si>
  <si>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</si>
  <si>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</si>
  <si>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</si>
  <si>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</si>
  <si>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</si>
  <si>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</si>
  <si>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</si>
  <si>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</si>
  <si>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</si>
  <si>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</si>
  <si>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</si>
  <si>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</si>
  <si>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</si>
  <si>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</si>
  <si>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</si>
  <si>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</si>
  <si>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</si>
  <si>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</si>
  <si>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</si>
  <si>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</si>
  <si>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</si>
  <si>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</si>
  <si>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</si>
  <si>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</si>
  <si>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</si>
  <si>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</si>
  <si>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</si>
  <si>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</si>
  <si>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</si>
  <si>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</si>
  <si>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</si>
  <si>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</si>
  <si>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</si>
  <si>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</si>
  <si>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</si>
  <si>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</si>
  <si>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</si>
  <si>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</si>
  <si>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</si>
  <si>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</si>
  <si>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</si>
  <si>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</si>
  <si>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</si>
  <si>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</si>
  <si>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</si>
  <si>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</si>
  <si>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</si>
  <si>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</si>
  <si>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</si>
  <si>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</si>
  <si>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</si>
  <si>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</si>
  <si>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</si>
  <si>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</si>
  <si>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</si>
  <si>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</si>
  <si>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</si>
  <si>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</si>
  <si>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</si>
  <si>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</si>
  <si>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</si>
  <si>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</si>
  <si>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</si>
  <si>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</si>
  <si>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</si>
  <si>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</si>
  <si>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</si>
  <si>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</si>
  <si>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</si>
  <si>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</si>
  <si>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</si>
  <si>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</si>
  <si>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</si>
  <si>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</si>
  <si>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</si>
  <si>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</si>
  <si>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</si>
  <si>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</si>
  <si>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</si>
  <si>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</si>
  <si>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</si>
  <si>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</si>
  <si>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</si>
  <si>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</si>
  <si>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</si>
  <si>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</si>
  <si>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</si>
  <si>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</si>
  <si>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</si>
  <si>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</si>
  <si>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</si>
  <si>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</si>
  <si>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</si>
  <si>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</si>
  <si>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</si>
  <si>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</si>
  <si>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</si>
  <si>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</si>
  <si>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</si>
  <si>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</si>
  <si>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</si>
  <si>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</si>
  <si>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</si>
  <si>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</si>
  <si>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</si>
  <si>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</si>
  <si>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</si>
  <si>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</si>
  <si>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</si>
  <si>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</si>
  <si>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</si>
  <si>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</si>
  <si>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</si>
  <si>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</si>
  <si>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</si>
  <si>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</si>
  <si>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</si>
  <si>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</si>
  <si>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</si>
  <si>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</si>
  <si>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</si>
  <si>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</si>
  <si>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</si>
  <si>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</si>
  <si>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</si>
  <si>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</si>
  <si>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</si>
  <si>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</si>
  <si>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</si>
  <si>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</si>
  <si>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</si>
  <si>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</si>
  <si>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</si>
  <si>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</si>
  <si>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</si>
  <si>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</si>
  <si>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</si>
  <si>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</si>
  <si>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</si>
  <si>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</si>
  <si>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</si>
  <si>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</si>
  <si>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</si>
  <si>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</si>
  <si>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</si>
  <si>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</si>
  <si>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</si>
  <si>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</si>
  <si>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</si>
  <si>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</si>
  <si>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</si>
  <si>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</si>
  <si>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</si>
  <si>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</si>
  <si>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</si>
  <si>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</si>
  <si>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</si>
  <si>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</si>
  <si>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</si>
  <si>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</si>
  <si>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</si>
  <si>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</si>
  <si>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</si>
  <si>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</si>
  <si>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</si>
  <si>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</si>
  <si>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</si>
  <si>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</si>
  <si>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</si>
  <si>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</si>
  <si>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</si>
  <si>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</si>
  <si>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</si>
  <si>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</si>
  <si>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</si>
  <si>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</si>
  <si>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</si>
  <si>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</si>
  <si>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</si>
  <si>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</si>
  <si>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</si>
  <si>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</si>
  <si>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</si>
  <si>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</si>
  <si>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</si>
  <si>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</si>
  <si>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</si>
  <si>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</si>
  <si>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</si>
  <si>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</si>
  <si>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</si>
  <si>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</si>
  <si>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</si>
  <si>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</si>
  <si>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</si>
  <si>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</si>
  <si>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</si>
  <si>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</si>
  <si>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</si>
  <si>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</si>
  <si>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</si>
  <si>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</si>
  <si>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</si>
  <si>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</si>
  <si>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</si>
  <si>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</si>
  <si>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</si>
  <si>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</si>
  <si>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</si>
  <si>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</si>
  <si>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</si>
  <si>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</si>
  <si>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</si>
  <si>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</si>
  <si>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</si>
  <si>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</si>
  <si>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</si>
  <si>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</si>
  <si>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</si>
  <si>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</si>
  <si>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</si>
  <si>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</si>
  <si>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</si>
  <si>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</si>
  <si>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</si>
  <si>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</si>
  <si>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</si>
  <si>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</si>
  <si>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</si>
  <si>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</si>
  <si>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</si>
  <si>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</si>
  <si>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</si>
  <si>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</si>
  <si>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</si>
  <si>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</si>
  <si>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</si>
  <si>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</si>
  <si>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</si>
  <si>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</si>
  <si>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</si>
  <si>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</si>
  <si>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</si>
  <si>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</si>
  <si>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</si>
  <si>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</si>
  <si>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</si>
  <si>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</si>
  <si>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</si>
  <si>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</si>
  <si>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</si>
  <si>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</si>
  <si>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</si>
  <si>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</si>
  <si>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</si>
  <si>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</si>
  <si>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</si>
  <si>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</si>
  <si>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</si>
  <si>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</si>
  <si>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</si>
  <si>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</si>
  <si>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</si>
  <si>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</si>
  <si>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</si>
  <si>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</si>
  <si>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</si>
  <si>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</si>
  <si>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</si>
  <si>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</si>
  <si>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</si>
  <si>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</si>
  <si>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</si>
  <si>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</si>
  <si>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</si>
  <si>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</si>
  <si>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</si>
  <si>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</si>
  <si>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</si>
  <si>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</si>
  <si>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</si>
  <si>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</si>
  <si>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</si>
  <si>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</si>
  <si>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</si>
  <si>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</si>
  <si>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</si>
  <si>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</si>
  <si>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</si>
  <si>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</si>
  <si>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</si>
  <si>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</si>
  <si>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</si>
  <si>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</si>
  <si>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</si>
  <si>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</si>
  <si>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</si>
  <si>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</si>
  <si>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</si>
  <si>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</si>
  <si>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</si>
  <si>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</si>
  <si>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</si>
  <si>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</si>
  <si>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</si>
  <si>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</si>
  <si>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</si>
  <si>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</si>
  <si>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</si>
  <si>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</si>
  <si>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</si>
  <si>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</si>
  <si>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</si>
  <si>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</si>
  <si>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</si>
  <si>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</si>
  <si>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</si>
  <si>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</si>
  <si>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</si>
  <si>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</si>
  <si>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</si>
  <si>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</si>
  <si>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</si>
  <si>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</si>
  <si>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</si>
  <si>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</si>
  <si>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</si>
  <si>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</si>
  <si>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</si>
  <si>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</si>
  <si>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</si>
  <si>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</si>
  <si>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</si>
  <si>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</si>
  <si>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</si>
  <si>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</si>
  <si>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</si>
  <si>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</si>
  <si>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</si>
  <si>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</si>
  <si>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</si>
  <si>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</si>
  <si>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</si>
  <si>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</si>
  <si>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</si>
  <si>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</si>
  <si>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</si>
  <si>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</si>
  <si>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</si>
  <si>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</si>
  <si>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</si>
  <si>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</si>
  <si>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</si>
  <si>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</si>
  <si>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</si>
  <si>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</si>
  <si>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</si>
  <si>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</si>
  <si>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</si>
  <si>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</si>
  <si>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</si>
  <si>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</si>
  <si>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</si>
  <si>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</si>
  <si>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</si>
  <si>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</si>
  <si>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</si>
  <si>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</si>
  <si>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</si>
  <si>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</si>
  <si>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</si>
  <si>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</si>
  <si>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</si>
  <si>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</si>
  <si>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</si>
  <si>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</si>
  <si>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</si>
  <si>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</si>
  <si>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</si>
  <si>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</si>
  <si>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</si>
  <si>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</si>
  <si>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</si>
  <si>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</si>
  <si>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</si>
  <si>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</si>
  <si>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</si>
  <si>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</si>
  <si>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</si>
  <si>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</si>
  <si>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</si>
  <si>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</si>
  <si>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</si>
  <si>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</si>
  <si>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</si>
  <si>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</si>
  <si>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</si>
  <si>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</si>
  <si>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</si>
  <si>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</si>
  <si>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</si>
  <si>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</si>
  <si>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</si>
  <si>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</si>
  <si>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</si>
  <si>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</si>
  <si>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</si>
  <si>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</si>
  <si>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</si>
  <si>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</si>
  <si>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</si>
  <si>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</si>
  <si>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</si>
  <si>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</si>
  <si>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</si>
  <si>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</si>
  <si>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</si>
  <si>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</si>
  <si>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</si>
  <si>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</si>
  <si>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</si>
  <si>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</si>
  <si>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</si>
  <si>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</si>
  <si>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</si>
  <si>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</si>
  <si>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</si>
  <si>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</si>
  <si>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</si>
  <si>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</si>
  <si>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</si>
  <si>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</si>
  <si>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</si>
  <si>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</si>
  <si>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</si>
  <si>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</si>
  <si>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</si>
  <si>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</si>
  <si>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</si>
  <si>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</si>
  <si>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</si>
  <si>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</si>
  <si>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</si>
  <si>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</si>
  <si>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</si>
  <si>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</si>
  <si>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</si>
  <si>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</si>
  <si>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</si>
  <si>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</si>
  <si>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</si>
  <si>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</si>
  <si>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</si>
  <si>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</si>
  <si>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</si>
  <si>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</si>
  <si>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</si>
  <si>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</si>
  <si>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</si>
  <si>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</si>
  <si>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</si>
  <si>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</si>
  <si>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</si>
  <si>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</si>
  <si>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</si>
  <si>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</si>
  <si>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</si>
  <si>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</si>
  <si>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</si>
  <si>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</si>
  <si>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</si>
  <si>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</si>
  <si>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</si>
  <si>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</si>
  <si>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</si>
  <si>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</si>
  <si>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</si>
  <si>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</si>
  <si>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</si>
  <si>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</si>
  <si>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</si>
  <si>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</si>
  <si>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</si>
  <si>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</si>
  <si>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</si>
  <si>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</si>
  <si>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</si>
  <si>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</si>
  <si>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</si>
  <si>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</si>
  <si>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</si>
  <si>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</si>
  <si>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</si>
  <si>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</si>
  <si>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</si>
  <si>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</si>
  <si>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</si>
  <si>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</si>
  <si>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</si>
  <si>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</si>
  <si>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</si>
  <si>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</si>
  <si>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</si>
  <si>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</si>
  <si>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</si>
  <si>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</si>
  <si>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</si>
  <si>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</si>
  <si>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</si>
  <si>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</si>
  <si>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</si>
  <si>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</si>
  <si>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</si>
  <si>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</si>
  <si>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</si>
  <si>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</si>
  <si>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</si>
  <si>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</si>
  <si>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</si>
  <si>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</si>
  <si>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</si>
  <si>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</si>
  <si>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</si>
  <si>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</si>
  <si>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</si>
  <si>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</si>
  <si>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</si>
  <si>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</si>
  <si>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</si>
  <si>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</si>
  <si>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</si>
  <si>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</si>
  <si>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</si>
  <si>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</si>
  <si>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</si>
  <si>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</si>
  <si>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</si>
  <si>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</si>
  <si>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</si>
  <si>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</si>
  <si>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</si>
  <si>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</si>
  <si>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</si>
  <si>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</si>
  <si>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</si>
  <si>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</si>
  <si>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</si>
  <si>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</si>
  <si>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</si>
  <si>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</si>
  <si>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</si>
  <si>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</si>
  <si>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</si>
  <si>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</si>
  <si>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</si>
  <si>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</si>
  <si>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</si>
  <si>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</si>
  <si>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</si>
  <si>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</si>
  <si>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</si>
  <si>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</si>
  <si>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</si>
  <si>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</si>
  <si>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</si>
  <si>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</si>
  <si>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</si>
  <si>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</si>
  <si>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</si>
  <si>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</si>
  <si>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</si>
  <si>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</si>
  <si>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</si>
  <si>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</si>
  <si>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</si>
  <si>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</si>
  <si>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</si>
  <si>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</si>
  <si>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</si>
  <si>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</si>
  <si>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</si>
  <si>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</si>
  <si>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</si>
  <si>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</si>
  <si>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</si>
  <si>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</si>
  <si>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</si>
  <si>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</si>
  <si>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</si>
  <si>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</si>
  <si>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</si>
  <si>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</si>
  <si>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</si>
  <si>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</si>
  <si>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</si>
  <si>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</si>
  <si>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</si>
  <si>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</si>
  <si>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</si>
  <si>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</si>
  <si>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</si>
  <si>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</si>
  <si>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</si>
  <si>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</si>
  <si>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</si>
  <si>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</si>
  <si>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</si>
  <si>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</si>
  <si>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</si>
  <si>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</si>
  <si>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</si>
  <si>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</si>
  <si>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</si>
  <si>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</si>
  <si>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</si>
  <si>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</si>
  <si>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</si>
  <si>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</si>
  <si>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</si>
  <si>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</si>
  <si>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</si>
  <si>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</si>
  <si>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</si>
  <si>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</si>
  <si>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</si>
  <si>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</si>
  <si>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</si>
  <si>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</si>
  <si>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</si>
  <si>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</si>
  <si>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</si>
  <si>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</si>
  <si>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</si>
  <si>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</si>
  <si>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</si>
  <si>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</si>
  <si>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</si>
  <si>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</si>
  <si>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</si>
  <si>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</si>
  <si>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</si>
  <si>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</si>
  <si>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</si>
  <si>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</si>
  <si>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</si>
  <si>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</si>
  <si>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</si>
  <si>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</si>
  <si>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</si>
  <si>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</si>
  <si>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</si>
  <si>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</si>
  <si>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</si>
  <si>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</si>
  <si>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</si>
  <si>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</si>
  <si>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</si>
  <si>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</si>
  <si>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</si>
  <si>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</si>
  <si>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</si>
  <si>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</si>
  <si>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</si>
  <si>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</si>
  <si>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</si>
  <si>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</si>
  <si>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</si>
  <si>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</si>
  <si>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</si>
  <si>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</si>
  <si>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</si>
  <si>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</si>
  <si>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</si>
  <si>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</si>
  <si>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</si>
  <si>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</si>
  <si>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</si>
  <si>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</si>
  <si>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</si>
  <si>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</si>
  <si>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</si>
  <si>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</si>
  <si>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</si>
  <si>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</si>
  <si>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</si>
  <si>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</si>
  <si>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</si>
  <si>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</si>
  <si>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</si>
  <si>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</si>
  <si>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</si>
  <si>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</si>
  <si>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</si>
  <si>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</si>
  <si>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</si>
  <si>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</si>
  <si>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</si>
  <si>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</si>
  <si>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</si>
  <si>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</si>
  <si>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</si>
  <si>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</si>
  <si>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</si>
  <si>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</si>
  <si>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</si>
  <si>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</si>
  <si>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</si>
  <si>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</si>
  <si>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</si>
  <si>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</si>
  <si>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</si>
  <si>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</si>
  <si>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</si>
  <si>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</si>
  <si>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</si>
  <si>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</si>
  <si>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</si>
  <si>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</si>
  <si>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</si>
  <si>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</si>
  <si>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</si>
  <si>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</si>
  <si>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</si>
  <si>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</si>
  <si>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</si>
  <si>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</si>
  <si>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</si>
  <si>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</si>
  <si>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</si>
  <si>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</si>
  <si>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</si>
  <si>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</si>
  <si>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</si>
  <si>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</si>
  <si>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</si>
  <si>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</si>
  <si>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</si>
  <si>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</si>
  <si>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</si>
  <si>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</si>
  <si>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</si>
  <si>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</si>
  <si>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</si>
  <si>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</si>
  <si>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</si>
  <si>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</si>
  <si>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</si>
  <si>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</si>
  <si>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</si>
  <si>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</si>
  <si>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</si>
  <si>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</si>
  <si>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</si>
  <si>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</si>
  <si>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</si>
  <si>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</si>
  <si>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</si>
  <si>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</si>
  <si>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</si>
  <si>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</si>
  <si>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</si>
  <si>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</si>
  <si>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</si>
  <si>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</si>
  <si>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</si>
  <si>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</si>
  <si>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</si>
  <si>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</si>
  <si>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</si>
  <si>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</si>
  <si>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</si>
  <si>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</si>
  <si>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</si>
  <si>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</si>
  <si>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</si>
  <si>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</si>
  <si>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</si>
  <si>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</si>
  <si>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</si>
  <si>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</si>
  <si>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</si>
  <si>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</si>
  <si>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</si>
  <si>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</si>
  <si>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</si>
  <si>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</si>
  <si>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</si>
  <si>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</si>
  <si>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</si>
  <si>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</si>
  <si>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</si>
  <si>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</si>
  <si>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</si>
  <si>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</si>
  <si>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</si>
  <si>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</si>
  <si>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</si>
  <si>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</si>
  <si>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</si>
  <si>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</si>
  <si>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</si>
  <si>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</si>
  <si>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</si>
  <si>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</si>
  <si>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</si>
  <si>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</si>
  <si>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</si>
  <si>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</si>
  <si>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</si>
  <si>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</si>
  <si>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</si>
  <si>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</si>
  <si>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</si>
  <si>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</si>
  <si>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</si>
  <si>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</si>
  <si>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</si>
  <si>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</si>
  <si>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</si>
  <si>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</si>
  <si>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</si>
  <si>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</si>
  <si>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</si>
  <si>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</si>
  <si>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</si>
  <si>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</si>
  <si>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</si>
  <si>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</si>
  <si>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</si>
  <si>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</si>
  <si>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</si>
  <si>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</si>
  <si>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</si>
  <si>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</si>
  <si>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</si>
  <si>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</si>
  <si>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</si>
  <si>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</si>
  <si>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</si>
  <si>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</si>
  <si>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</si>
  <si>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</si>
  <si>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</si>
  <si>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</si>
  <si>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</si>
  <si>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</si>
  <si>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</si>
  <si>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</si>
  <si>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</si>
  <si>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</si>
  <si>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</si>
  <si>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</si>
  <si>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</si>
  <si>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</si>
  <si>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</si>
  <si>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</si>
  <si>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</si>
  <si>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</si>
  <si>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</si>
  <si>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</si>
  <si>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</si>
  <si>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</si>
  <si>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</si>
  <si>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</si>
  <si>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</si>
  <si>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</si>
  <si>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</si>
  <si>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</si>
  <si>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</si>
  <si>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</si>
  <si>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</si>
  <si>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</si>
  <si>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</si>
  <si>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</si>
  <si>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</si>
  <si>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</si>
  <si>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</si>
  <si>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</si>
  <si>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</si>
  <si>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</si>
  <si>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</si>
  <si>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</si>
  <si>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</si>
  <si>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</si>
  <si>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</si>
  <si>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</si>
  <si>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</si>
  <si>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</si>
  <si>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</si>
  <si>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</si>
  <si>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</si>
  <si>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</si>
  <si>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</si>
  <si>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</si>
  <si>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</si>
  <si>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</si>
  <si>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</si>
  <si>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</si>
  <si>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</si>
  <si>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</si>
  <si>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</si>
  <si>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</si>
  <si>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</si>
  <si>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</si>
  <si>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</si>
  <si>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</si>
  <si>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</si>
  <si>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</si>
  <si>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</si>
  <si>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</si>
  <si>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</si>
  <si>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</si>
  <si>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</si>
  <si>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</si>
  <si>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</si>
  <si>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</si>
  <si>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</si>
  <si>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</si>
  <si>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</si>
  <si>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</si>
  <si>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</si>
  <si>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</si>
  <si>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</si>
  <si>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</si>
  <si>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</si>
  <si>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</si>
  <si>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</si>
  <si>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</si>
  <si>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</si>
  <si>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</si>
  <si>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</si>
  <si>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</si>
  <si>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</si>
  <si>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</si>
  <si>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</si>
  <si>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</si>
  <si>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</si>
  <si>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</si>
  <si>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</si>
  <si>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</si>
  <si>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</si>
  <si>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</si>
  <si>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</si>
  <si>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</si>
  <si>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</si>
  <si>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</si>
  <si>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</si>
  <si>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</si>
  <si>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</si>
  <si>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</si>
  <si>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</si>
  <si>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</si>
  <si>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</si>
  <si>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</si>
  <si>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</si>
  <si>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</si>
  <si>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</si>
  <si>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</si>
  <si>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</si>
  <si>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</si>
  <si>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</si>
  <si>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</si>
  <si>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</si>
  <si>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</si>
  <si>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</si>
  <si>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</si>
  <si>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</si>
  <si>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</si>
  <si>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</si>
  <si>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</si>
  <si>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</si>
  <si>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</si>
  <si>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</si>
  <si>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</si>
  <si>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</si>
  <si>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</si>
  <si>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</si>
  <si>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</si>
  <si>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</si>
  <si>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</si>
  <si>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</si>
  <si>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</si>
  <si>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</si>
  <si>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</si>
  <si>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</si>
  <si>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</si>
  <si>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</si>
  <si>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</si>
  <si>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</si>
  <si>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</si>
  <si>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</si>
  <si>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</si>
  <si>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</si>
  <si>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</si>
  <si>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</si>
  <si>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</si>
  <si>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</si>
  <si>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</si>
  <si>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</si>
  <si>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</si>
  <si>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</si>
  <si>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</si>
  <si>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</si>
  <si>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</si>
  <si>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</si>
  <si>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</si>
  <si>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</si>
  <si>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</si>
  <si>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</si>
  <si>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</si>
  <si>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</si>
  <si>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</si>
  <si>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</si>
  <si>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</si>
  <si>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</si>
  <si>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</si>
  <si>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</si>
  <si>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</si>
  <si>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</si>
  <si>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</si>
  <si>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</si>
  <si>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</si>
  <si>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</si>
  <si>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</si>
  <si>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</si>
  <si>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</si>
  <si>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</si>
  <si>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</si>
  <si>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</si>
  <si>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</si>
  <si>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</si>
  <si>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</si>
  <si>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</si>
  <si>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</si>
  <si>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</si>
  <si>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</si>
  <si>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</si>
  <si>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</si>
  <si>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</si>
  <si>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</si>
  <si>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</si>
  <si>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</si>
  <si>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</si>
  <si>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</si>
  <si>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</si>
  <si>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</si>
  <si>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</si>
  <si>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</si>
  <si>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</si>
  <si>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</si>
  <si>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</si>
  <si>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</si>
  <si>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</si>
  <si>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</si>
  <si>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</si>
  <si>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</si>
  <si>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</si>
  <si>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</si>
  <si>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</si>
  <si>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</si>
  <si>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</si>
  <si>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</si>
  <si>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</si>
  <si>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</si>
  <si>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</si>
  <si>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</si>
  <si>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</si>
  <si>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</si>
  <si>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</si>
  <si>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</si>
  <si>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</si>
  <si>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</si>
  <si>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</si>
  <si>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</si>
  <si>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</si>
  <si>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</si>
  <si>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</si>
  <si>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</si>
  <si>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</si>
  <si>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</si>
  <si>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</si>
  <si>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</si>
  <si>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</si>
  <si>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</si>
  <si>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</si>
  <si>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</si>
  <si>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</si>
  <si>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</si>
  <si>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</si>
  <si>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</si>
  <si>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</si>
  <si>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</si>
  <si>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</si>
  <si>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</si>
  <si>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</si>
  <si>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</si>
  <si>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</si>
  <si>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</si>
  <si>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</si>
  <si>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</si>
  <si>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</si>
  <si>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</si>
  <si>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</si>
  <si>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</si>
  <si>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</si>
  <si>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</si>
  <si>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</si>
  <si>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</si>
  <si>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</si>
  <si>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</si>
  <si>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</si>
  <si>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</si>
  <si>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</si>
  <si>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</si>
  <si>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</si>
  <si>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</si>
  <si>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</si>
  <si>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</si>
  <si>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</si>
  <si>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</si>
  <si>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</si>
  <si>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</si>
  <si>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</si>
  <si>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</si>
  <si>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</si>
  <si>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</si>
  <si>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</si>
  <si>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</si>
  <si>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</si>
  <si>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</si>
  <si>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</si>
  <si>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</si>
  <si>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</si>
  <si>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</si>
  <si>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</si>
  <si>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</si>
  <si>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</si>
  <si>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</si>
  <si>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</si>
  <si>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</si>
  <si>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</si>
  <si>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</si>
  <si>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</si>
  <si>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</si>
  <si>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</si>
  <si>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</si>
  <si>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</si>
  <si>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</si>
  <si>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</si>
  <si>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</si>
  <si>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</si>
  <si>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</si>
  <si>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</si>
  <si>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</si>
  <si>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</si>
  <si>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</si>
  <si>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</si>
  <si>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</si>
  <si>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</si>
  <si>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</si>
  <si>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</si>
  <si>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</si>
  <si>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</si>
  <si>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</si>
  <si>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</si>
  <si>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</si>
  <si>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</si>
  <si>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</si>
  <si>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</si>
  <si>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</si>
  <si>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</si>
  <si>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</si>
  <si>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</si>
  <si>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</si>
  <si>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</si>
  <si>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</si>
  <si>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</si>
  <si>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</si>
  <si>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</si>
  <si>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</si>
  <si>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</si>
  <si>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</si>
  <si>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</si>
  <si>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</si>
  <si>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</si>
  <si>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</si>
  <si>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</si>
  <si>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</si>
  <si>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</si>
  <si>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</si>
  <si>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</si>
  <si>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</si>
  <si>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</si>
  <si>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</si>
  <si>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</si>
  <si>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</si>
  <si>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</si>
  <si>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</si>
  <si>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</si>
  <si>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</si>
  <si>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</si>
  <si>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</si>
  <si>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</si>
  <si>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</si>
  <si>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</si>
  <si>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</si>
  <si>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</si>
  <si>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</si>
  <si>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</si>
  <si>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</si>
  <si>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</si>
  <si>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</si>
  <si>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</si>
  <si>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</si>
  <si>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</si>
  <si>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</si>
  <si>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</si>
  <si>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</si>
  <si>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</si>
  <si>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</si>
  <si>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</si>
  <si>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</si>
  <si>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</si>
  <si>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</si>
  <si>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</si>
  <si>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</si>
  <si>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</si>
  <si>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</si>
  <si>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</si>
  <si>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</si>
  <si>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</si>
  <si>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</si>
  <si>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</si>
  <si>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</si>
  <si>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</si>
  <si>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</si>
  <si>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</si>
  <si>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</si>
  <si>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</si>
  <si>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</si>
  <si>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</si>
  <si>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</si>
  <si>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</si>
  <si>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</si>
  <si>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</si>
  <si>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</si>
  <si>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</si>
  <si>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</si>
  <si>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</si>
  <si>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</si>
  <si>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</si>
  <si>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</si>
  <si>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</si>
  <si>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</si>
  <si>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</si>
  <si>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</si>
  <si>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</si>
  <si>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</si>
  <si>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</si>
  <si>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</si>
  <si>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</si>
  <si>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</si>
  <si>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</si>
  <si>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</si>
  <si>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</si>
  <si>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</si>
  <si>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</si>
  <si>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</si>
  <si>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</si>
  <si>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</si>
  <si>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</si>
  <si>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</si>
  <si>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</si>
  <si>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</si>
  <si>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</si>
  <si>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</si>
  <si>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</si>
  <si>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</si>
  <si>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</si>
  <si>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</si>
  <si>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</si>
  <si>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</si>
  <si>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</si>
  <si>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</si>
  <si>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</si>
  <si>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</si>
  <si>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</si>
  <si>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</si>
  <si>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</si>
  <si>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</si>
  <si>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</si>
  <si>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</si>
  <si>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</si>
  <si>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</si>
  <si>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</si>
  <si>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</si>
  <si>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</si>
  <si>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</si>
  <si>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</si>
  <si>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</si>
  <si>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</si>
  <si>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</si>
  <si>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</si>
  <si>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</si>
  <si>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</si>
  <si>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</si>
  <si>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</si>
  <si>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</si>
  <si>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</si>
  <si>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</si>
  <si>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</si>
  <si>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</si>
  <si>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</si>
  <si>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</si>
  <si>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</si>
  <si>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</si>
  <si>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</si>
  <si>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</si>
  <si>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</si>
  <si>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</si>
  <si>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</si>
  <si>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</si>
  <si>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</si>
  <si>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</si>
  <si>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</si>
  <si>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</si>
  <si>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</si>
  <si>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</si>
  <si>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</si>
  <si>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</si>
  <si>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</si>
  <si>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</si>
  <si>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</si>
  <si>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</si>
  <si>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</si>
  <si>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</si>
  <si>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</si>
  <si>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</si>
  <si>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</si>
  <si>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</si>
  <si>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</si>
  <si>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</si>
  <si>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</si>
  <si>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</si>
  <si>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</si>
  <si>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</si>
  <si>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</si>
  <si>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</si>
  <si>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</si>
  <si>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</si>
  <si>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</si>
  <si>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</si>
  <si>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</si>
  <si>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</si>
  <si>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</si>
  <si>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</si>
  <si>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</si>
  <si>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</si>
  <si>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</si>
  <si>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</si>
  <si>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</si>
  <si>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</si>
  <si>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</si>
  <si>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</si>
  <si>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</si>
  <si>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</si>
  <si>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</si>
  <si>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</si>
  <si>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</si>
  <si>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</si>
  <si>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</si>
  <si>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</si>
  <si>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</si>
  <si>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</si>
  <si>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</si>
  <si>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</si>
  <si>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</si>
  <si>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</si>
  <si>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</si>
  <si>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</si>
  <si>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</si>
  <si>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</si>
  <si>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</si>
  <si>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</si>
  <si>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</si>
  <si>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</si>
  <si>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</si>
  <si>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</si>
  <si>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</si>
  <si>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</si>
  <si>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</si>
  <si>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</si>
  <si>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</si>
  <si>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</si>
  <si>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</si>
  <si>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</si>
  <si>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</si>
  <si>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</si>
  <si>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</si>
  <si>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</si>
  <si>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</si>
  <si>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</si>
  <si>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</si>
  <si>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</si>
  <si>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</si>
  <si>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</si>
  <si>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</si>
  <si>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</si>
  <si>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</si>
  <si>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</si>
  <si>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</si>
  <si>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</si>
  <si>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</si>
  <si>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</si>
  <si>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</si>
  <si>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</si>
  <si>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</si>
  <si>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</si>
  <si>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</si>
  <si>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</si>
  <si>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</si>
  <si>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</si>
  <si>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</si>
  <si>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</si>
  <si>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</si>
  <si>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</si>
  <si>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</si>
  <si>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</si>
  <si>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</si>
  <si>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</si>
  <si>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</si>
  <si>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</si>
  <si>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</si>
  <si>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</si>
  <si>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</si>
  <si>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</si>
  <si>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</si>
  <si>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</si>
  <si>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</si>
  <si>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</si>
  <si>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</si>
  <si>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</si>
  <si>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</si>
  <si>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</si>
  <si>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</si>
  <si>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</si>
  <si>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</si>
  <si>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</si>
  <si>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</si>
  <si>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</si>
  <si>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</si>
  <si>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</si>
  <si>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</si>
  <si>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</si>
  <si>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</si>
  <si>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</si>
  <si>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</si>
  <si>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</si>
  <si>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</si>
  <si>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</si>
  <si>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</si>
  <si>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</si>
  <si>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</si>
  <si>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</si>
  <si>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</si>
  <si>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</si>
  <si>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</si>
  <si>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</si>
  <si>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</si>
  <si>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</si>
  <si>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</si>
  <si>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</si>
  <si>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</si>
  <si>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</si>
  <si>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</si>
  <si>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</si>
  <si>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</si>
  <si>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</si>
  <si>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</si>
  <si>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</si>
  <si>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</si>
  <si>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</si>
  <si>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</si>
  <si>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</si>
  <si>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</si>
  <si>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</si>
  <si>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</si>
  <si>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</si>
  <si>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</si>
  <si>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</si>
  <si>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</si>
  <si>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</si>
  <si>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</si>
  <si>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</si>
  <si>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</si>
  <si>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</si>
  <si>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</si>
  <si>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</si>
  <si>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</si>
  <si>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</si>
  <si>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</si>
  <si>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</si>
  <si>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</si>
  <si>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</si>
  <si>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</si>
  <si>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</si>
  <si>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</si>
  <si>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</si>
  <si>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</si>
  <si>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</si>
  <si>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</si>
  <si>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</si>
  <si>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</si>
  <si>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</si>
  <si>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</si>
  <si>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</si>
  <si>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</si>
  <si>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</si>
  <si>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</si>
  <si>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</si>
  <si>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</si>
  <si>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</si>
  <si>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</si>
  <si>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</si>
  <si>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</si>
  <si>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</si>
  <si>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</si>
  <si>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</si>
  <si>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</si>
  <si>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</si>
  <si>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</si>
  <si>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</si>
  <si>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</si>
  <si>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</si>
  <si>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</si>
  <si>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</si>
  <si>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</si>
  <si>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</si>
  <si>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</si>
  <si>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</si>
  <si>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</si>
  <si>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</si>
  <si>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</si>
  <si>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</si>
  <si>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</si>
  <si>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</si>
  <si>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</si>
  <si>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</si>
  <si>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</si>
  <si>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</si>
  <si>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</si>
  <si>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</si>
  <si>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</si>
  <si>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</si>
  <si>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</si>
  <si>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</si>
  <si>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</si>
  <si>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</si>
  <si>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</si>
  <si>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</si>
  <si>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</si>
  <si>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</si>
  <si>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</si>
  <si>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</si>
  <si>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</si>
  <si>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</si>
  <si>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</si>
  <si>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</si>
  <si>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</si>
  <si>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</si>
  <si>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</si>
  <si>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</si>
  <si>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</si>
  <si>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</si>
  <si>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</si>
  <si>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</si>
  <si>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</si>
  <si>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</si>
  <si>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</si>
  <si>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</si>
  <si>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</si>
  <si>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</si>
  <si>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</si>
  <si>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</si>
  <si>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</si>
  <si>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</si>
  <si>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</si>
  <si>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</si>
  <si>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</si>
  <si>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</si>
  <si>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</si>
  <si>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</si>
  <si>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</si>
  <si>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</si>
  <si>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</si>
  <si>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</si>
  <si>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</si>
  <si>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</si>
  <si>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</si>
  <si>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</si>
  <si>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</si>
  <si>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</si>
  <si>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</si>
  <si>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</si>
  <si>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</si>
  <si>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</si>
  <si>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</si>
  <si>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</si>
  <si>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</si>
  <si>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</si>
  <si>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</si>
  <si>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</si>
  <si>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</si>
  <si>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</si>
  <si>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</si>
  <si>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</si>
  <si>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</si>
  <si>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</si>
  <si>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</si>
  <si>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</si>
  <si>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</si>
  <si>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</si>
  <si>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</si>
  <si>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</si>
  <si>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</si>
  <si>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</si>
  <si>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</si>
  <si>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</si>
  <si>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</si>
  <si>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</si>
  <si>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</si>
  <si>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</si>
  <si>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</si>
  <si>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</si>
  <si>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</si>
  <si>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</si>
  <si>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</si>
  <si>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</si>
  <si>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</si>
  <si>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</si>
  <si>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</si>
  <si>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</si>
  <si>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</si>
  <si>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</si>
  <si>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</si>
  <si>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</si>
  <si>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</si>
  <si>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</si>
  <si>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</si>
  <si>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</si>
  <si>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</si>
  <si>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</si>
  <si>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</si>
  <si>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</si>
  <si>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</si>
  <si>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</si>
  <si>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</si>
  <si>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</si>
  <si>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</si>
  <si>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</si>
  <si>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</si>
  <si>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</si>
  <si>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</si>
  <si>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</si>
  <si>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</si>
  <si>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</si>
  <si>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</si>
  <si>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</si>
  <si>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</si>
  <si>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</si>
  <si>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</si>
  <si>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</si>
  <si>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</si>
  <si>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</si>
  <si>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</si>
  <si>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</si>
  <si>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</si>
  <si>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</si>
  <si>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</si>
  <si>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</si>
  <si>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</si>
  <si>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</si>
  <si>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</si>
  <si>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</si>
  <si>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</si>
  <si>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</si>
  <si>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</si>
  <si>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</si>
  <si>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</si>
  <si>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</si>
  <si>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</si>
  <si>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</si>
  <si>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</si>
  <si>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</si>
  <si>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</si>
  <si>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</si>
  <si>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</si>
  <si>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</si>
  <si>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</si>
  <si>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</si>
  <si>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</si>
  <si>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</si>
  <si>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</si>
  <si>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</si>
  <si>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</si>
  <si>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</si>
  <si>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</si>
  <si>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</si>
  <si>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</si>
  <si>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</si>
  <si>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</si>
  <si>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</si>
  <si>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</si>
  <si>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</si>
  <si>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</si>
  <si>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</si>
  <si>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</si>
  <si>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</si>
  <si>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</si>
  <si>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</si>
  <si>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</si>
  <si>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</si>
  <si>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</si>
  <si>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</si>
  <si>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</si>
  <si>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</si>
  <si>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</si>
  <si>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</si>
  <si>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</si>
  <si>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</si>
  <si>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</si>
  <si>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</si>
  <si>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</si>
  <si>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</si>
  <si>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</si>
  <si>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</si>
  <si>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</si>
  <si>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</si>
  <si>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</si>
  <si>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</si>
  <si>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</si>
  <si>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</si>
  <si>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</si>
  <si>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</si>
  <si>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</si>
  <si>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</si>
  <si>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</si>
  <si>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</si>
  <si>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</si>
  <si>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</si>
  <si>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</si>
  <si>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</si>
  <si>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</si>
  <si>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</si>
  <si>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</si>
  <si>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</si>
  <si>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</si>
  <si>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</si>
  <si>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</si>
  <si>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</si>
  <si>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</si>
  <si>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</si>
  <si>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</si>
  <si>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</si>
  <si>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</si>
  <si>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</si>
  <si>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</si>
  <si>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</si>
  <si>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</si>
  <si>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</si>
  <si>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</si>
  <si>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</si>
  <si>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</si>
  <si>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</si>
  <si>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</si>
  <si>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</si>
  <si>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</si>
  <si>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</si>
  <si>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</si>
  <si>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</si>
  <si>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</si>
  <si>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</si>
  <si>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</si>
  <si>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</si>
  <si>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</si>
  <si>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</si>
  <si>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</si>
  <si>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</si>
  <si>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</si>
  <si>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</si>
  <si>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</si>
  <si>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</si>
  <si>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</si>
  <si>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</si>
  <si>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</si>
  <si>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</si>
  <si>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</si>
  <si>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</si>
  <si>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</si>
  <si>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</si>
  <si>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</si>
  <si>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</si>
  <si>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</si>
  <si>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</si>
  <si>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</si>
  <si>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</si>
  <si>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</si>
  <si>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</si>
  <si>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</si>
  <si>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</si>
  <si>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</si>
  <si>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</si>
  <si>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</si>
  <si>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</si>
  <si>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</si>
  <si>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</si>
  <si>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</si>
  <si>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</si>
  <si>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</si>
  <si>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</si>
  <si>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</si>
  <si>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</si>
  <si>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</si>
  <si>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</si>
  <si>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</si>
  <si>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</si>
  <si>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</si>
  <si>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</si>
  <si>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</si>
  <si>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</si>
  <si>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</si>
  <si>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</si>
  <si>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</si>
  <si>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</si>
  <si>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</si>
  <si>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</si>
  <si>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</si>
  <si>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</si>
  <si>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</si>
  <si>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</si>
  <si>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</si>
  <si>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</si>
  <si>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</si>
  <si>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</si>
  <si>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</si>
  <si>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</si>
  <si>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</si>
  <si>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</si>
  <si>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</si>
  <si>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</si>
  <si>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</si>
  <si>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</si>
  <si>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</si>
  <si>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</si>
  <si>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</si>
  <si>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</si>
  <si>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</si>
  <si>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</si>
  <si>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</si>
  <si>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</si>
  <si>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</si>
  <si>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</si>
  <si>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</si>
  <si>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</si>
  <si>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</si>
  <si>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</si>
  <si>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</si>
  <si>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</si>
  <si>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</si>
  <si>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</si>
  <si>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</si>
  <si>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</si>
  <si>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</si>
  <si>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</si>
  <si>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</si>
  <si>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</si>
  <si>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</si>
  <si>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</si>
  <si>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</si>
  <si>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</si>
  <si>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</si>
  <si>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</si>
  <si>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</si>
  <si>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</si>
  <si>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</si>
  <si>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</si>
  <si>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</si>
  <si>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</si>
  <si>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</si>
  <si>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</si>
  <si>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</si>
  <si>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</si>
  <si>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</si>
  <si>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</si>
  <si>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</si>
  <si>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</si>
  <si>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</si>
  <si>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</si>
  <si>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</si>
  <si>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</si>
  <si>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</si>
  <si>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</si>
  <si>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</si>
  <si>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</si>
  <si>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</si>
  <si>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</si>
  <si>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</si>
  <si>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</si>
  <si>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</si>
  <si>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</si>
  <si>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</si>
  <si>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</si>
  <si>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</si>
  <si>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</si>
  <si>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</si>
  <si>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</si>
  <si>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</si>
  <si>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</si>
  <si>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</si>
  <si>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</si>
  <si>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</si>
  <si>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</si>
  <si>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</si>
  <si>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</si>
  <si>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</si>
  <si>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</si>
  <si>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</si>
  <si>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</si>
  <si>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</si>
  <si>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</si>
  <si>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</si>
  <si>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</si>
  <si>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</si>
  <si>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</si>
  <si>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</si>
  <si>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</si>
  <si>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</si>
  <si>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</si>
  <si>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</si>
  <si>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</si>
  <si>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</si>
  <si>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</si>
  <si>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</si>
  <si>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</si>
  <si>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</si>
  <si>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</si>
  <si>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</si>
  <si>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</si>
  <si>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</si>
  <si>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</si>
  <si>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</si>
  <si>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</si>
  <si>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</si>
  <si>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</si>
  <si>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</si>
  <si>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</si>
  <si>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</si>
  <si>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</si>
  <si>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</si>
  <si>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</si>
  <si>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</si>
  <si>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</si>
  <si>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</si>
  <si>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</si>
  <si>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</si>
  <si>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</si>
  <si>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</si>
  <si>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</si>
  <si>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</si>
  <si>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</si>
  <si>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</si>
  <si>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</si>
  <si>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</si>
  <si>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</si>
  <si>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</si>
  <si>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</si>
  <si>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</si>
  <si>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</si>
  <si>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</si>
  <si>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</si>
  <si>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</si>
  <si>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</si>
  <si>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</si>
  <si>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</si>
  <si>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</si>
  <si>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</si>
  <si>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</si>
  <si>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</si>
  <si>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</si>
  <si>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</si>
  <si>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</si>
  <si>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</si>
  <si>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</si>
  <si>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</si>
  <si>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</si>
  <si>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</si>
  <si>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</si>
  <si>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</si>
  <si>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</si>
  <si>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</si>
  <si>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</si>
  <si>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</si>
  <si>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</si>
  <si>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</si>
  <si>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</si>
  <si>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</si>
  <si>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</si>
  <si>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</si>
  <si>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</si>
  <si>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</si>
  <si>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</si>
  <si>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</si>
  <si>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</si>
  <si>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</si>
  <si>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</si>
  <si>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</si>
  <si>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</si>
  <si>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</si>
  <si>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</si>
  <si>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</si>
  <si>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</si>
  <si>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</si>
  <si>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</si>
  <si>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</si>
  <si>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</si>
  <si>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</si>
  <si>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</si>
  <si>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</si>
  <si>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</si>
  <si>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</si>
  <si>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</si>
  <si>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</si>
  <si>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</si>
  <si>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</si>
  <si>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</si>
  <si>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</si>
  <si>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</si>
  <si>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</si>
  <si>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</si>
  <si>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</si>
  <si>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</si>
  <si>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</si>
  <si>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</si>
  <si>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</si>
  <si>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</si>
  <si>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</si>
  <si>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</si>
  <si>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</si>
  <si>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</si>
  <si>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</si>
  <si>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</si>
  <si>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</si>
  <si>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</si>
  <si>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</si>
  <si>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</si>
  <si>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</si>
  <si>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</si>
  <si>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</si>
  <si>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</si>
  <si>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</si>
  <si>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</si>
  <si>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</si>
  <si>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</si>
  <si>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</si>
  <si>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</si>
  <si>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</si>
  <si>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</si>
  <si>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</si>
  <si>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</si>
  <si>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</si>
  <si>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</si>
  <si>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</si>
  <si>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</si>
  <si>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</si>
  <si>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</si>
  <si>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</si>
  <si>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</si>
  <si>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</si>
  <si>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</si>
  <si>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</si>
  <si>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</si>
  <si>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</si>
  <si>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</si>
  <si>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</si>
  <si>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</si>
  <si>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</si>
  <si>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</si>
  <si>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</si>
  <si>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</si>
  <si>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</si>
  <si>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</si>
  <si>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</si>
  <si>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</si>
  <si>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</si>
  <si>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</si>
  <si>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</si>
  <si>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</si>
  <si>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</si>
  <si>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</si>
  <si>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</si>
  <si>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</si>
  <si>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</si>
  <si>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</si>
  <si>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</si>
  <si>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</si>
  <si>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</si>
  <si>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</si>
  <si>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</si>
  <si>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</si>
  <si>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</si>
  <si>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</si>
  <si>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</si>
  <si>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</si>
  <si>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</si>
  <si>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</si>
  <si>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</si>
  <si>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</si>
  <si>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</si>
  <si>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</si>
  <si>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</si>
  <si>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</si>
  <si>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</si>
  <si>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</si>
  <si>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</si>
  <si>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</si>
  <si>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</si>
  <si>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</si>
  <si>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</si>
  <si>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</si>
  <si>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</si>
  <si>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</si>
  <si>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</si>
  <si>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</si>
  <si>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</si>
  <si>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</si>
  <si>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</si>
  <si>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</si>
  <si>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</si>
  <si>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</si>
  <si>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</si>
  <si>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</si>
  <si>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</si>
  <si>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</si>
  <si>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</si>
  <si>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</si>
  <si>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</si>
  <si>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</si>
  <si>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</si>
  <si>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</si>
  <si>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</si>
  <si>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</si>
  <si>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</si>
  <si>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</si>
  <si>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</si>
  <si>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</si>
  <si>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</si>
  <si>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</si>
  <si>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</si>
  <si>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</si>
  <si>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</si>
  <si>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</si>
  <si>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</si>
  <si>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</si>
  <si>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</si>
  <si>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</si>
  <si>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</si>
  <si>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</si>
  <si>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</si>
  <si>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</si>
  <si>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</si>
  <si>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</si>
  <si>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</si>
  <si>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</si>
  <si>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</si>
  <si>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</si>
  <si>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</si>
  <si>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</si>
  <si>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</si>
  <si>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</si>
  <si>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</si>
  <si>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</si>
  <si>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</si>
  <si>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</si>
  <si>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</si>
  <si>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</si>
  <si>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</si>
  <si>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</si>
  <si>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</si>
  <si>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</si>
  <si>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</si>
  <si>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</si>
  <si>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</si>
  <si>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</si>
  <si>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</si>
  <si>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</si>
  <si>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</si>
  <si>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</si>
  <si>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</si>
  <si>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</si>
  <si>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</si>
  <si>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</si>
  <si>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</si>
  <si>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</si>
  <si>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</si>
  <si>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</si>
  <si>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</si>
  <si>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</si>
  <si>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</si>
  <si>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</si>
  <si>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</si>
  <si>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</si>
  <si>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</si>
  <si>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</si>
  <si>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</si>
  <si>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</si>
  <si>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</si>
  <si>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</si>
  <si>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</si>
  <si>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</si>
  <si>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</si>
  <si>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</si>
  <si>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</si>
  <si>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</si>
  <si>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</si>
  <si>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</si>
  <si>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</si>
  <si>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</si>
  <si>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</si>
  <si>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</si>
  <si>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</si>
  <si>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</si>
  <si>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</si>
  <si>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</si>
  <si>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</si>
  <si>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</si>
  <si>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</si>
  <si>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</si>
  <si>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</si>
  <si>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</si>
  <si>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</si>
  <si>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</si>
  <si>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</si>
  <si>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</si>
  <si>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</si>
  <si>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</si>
  <si>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</si>
  <si>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</si>
  <si>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</si>
  <si>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</si>
  <si>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</si>
  <si>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</si>
  <si>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</si>
  <si>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</si>
  <si>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</si>
  <si>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</si>
  <si>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</si>
  <si>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</si>
  <si>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</si>
  <si>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</si>
  <si>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</si>
  <si>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</si>
  <si>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</si>
  <si>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</si>
  <si>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</si>
  <si>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</si>
  <si>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</si>
  <si>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</si>
  <si>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</si>
  <si>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</si>
  <si>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</si>
  <si>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</si>
  <si>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</si>
  <si>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</si>
  <si>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</si>
  <si>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</si>
  <si>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</si>
  <si>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</si>
  <si>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</si>
  <si>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</si>
  <si>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</si>
  <si>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</si>
  <si>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</si>
  <si>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</si>
  <si>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</si>
  <si>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</si>
  <si>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</si>
  <si>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</si>
  <si>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</si>
  <si>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</si>
  <si>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</si>
  <si>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</si>
  <si>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</si>
  <si>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</si>
  <si>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</si>
  <si>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</si>
  <si>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</si>
  <si>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</si>
  <si>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</si>
  <si>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</si>
  <si>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</si>
  <si>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</si>
  <si>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</si>
  <si>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</si>
  <si>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</si>
  <si>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</si>
  <si>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</si>
  <si>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</si>
  <si>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</si>
  <si>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</si>
  <si>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</si>
  <si>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</si>
  <si>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</si>
  <si>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</si>
  <si>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</si>
  <si>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</si>
  <si>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</si>
  <si>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</si>
  <si>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</si>
  <si>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</si>
  <si>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</si>
  <si>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</si>
  <si>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</si>
  <si>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</si>
  <si>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</si>
  <si>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</si>
  <si>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</si>
  <si>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</si>
  <si>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</si>
  <si>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</si>
  <si>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</si>
  <si>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</si>
  <si>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</si>
  <si>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</si>
  <si>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</si>
  <si>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</si>
  <si>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</si>
  <si>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</si>
  <si>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</si>
  <si>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</si>
  <si>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</si>
  <si>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</si>
  <si>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</si>
  <si>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</si>
  <si>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</si>
  <si>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</si>
  <si>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</si>
  <si>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</si>
  <si>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</si>
  <si>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</si>
  <si>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</si>
  <si>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</si>
  <si>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</si>
  <si>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</si>
  <si>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</si>
  <si>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</si>
  <si>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</si>
  <si>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</si>
  <si>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</si>
  <si>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</si>
  <si>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</si>
  <si>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</si>
  <si>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</si>
  <si>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</si>
  <si>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</si>
  <si>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</si>
  <si>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</si>
  <si>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</si>
  <si>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</si>
  <si>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</si>
  <si>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</si>
  <si>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</si>
  <si>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</si>
  <si>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</si>
  <si>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</si>
  <si>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</si>
  <si>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</si>
  <si>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</si>
  <si>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</si>
  <si>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</si>
  <si>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</si>
  <si>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</si>
  <si>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</si>
  <si>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</si>
  <si>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</si>
  <si>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</si>
  <si>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</si>
  <si>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</si>
  <si>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</si>
  <si>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</si>
  <si>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</si>
  <si>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</si>
  <si>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</si>
  <si>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</si>
  <si>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</si>
  <si>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</si>
  <si>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</si>
  <si>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</si>
  <si>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</si>
  <si>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</si>
  <si>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</si>
  <si>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</si>
  <si>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</si>
  <si>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</si>
  <si>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</si>
  <si>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</si>
  <si>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</si>
  <si>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</si>
  <si>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</si>
  <si>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</si>
  <si>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</si>
  <si>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</si>
  <si>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</si>
  <si>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</si>
  <si>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</si>
  <si>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</si>
  <si>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</si>
  <si>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</si>
  <si>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</si>
  <si>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</si>
  <si>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</si>
  <si>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</si>
  <si>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</si>
  <si>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</si>
  <si>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</si>
  <si>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</si>
  <si>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</si>
  <si>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</si>
  <si>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</si>
  <si>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</si>
  <si>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</si>
  <si>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</si>
  <si>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</si>
  <si>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</si>
  <si>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</si>
  <si>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</si>
  <si>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</si>
  <si>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</si>
  <si>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</si>
  <si>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</si>
  <si>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</si>
  <si>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</si>
  <si>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</si>
  <si>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</si>
  <si>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</si>
  <si>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</si>
  <si>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</si>
  <si>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</si>
  <si>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</si>
  <si>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</si>
  <si>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</si>
  <si>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</si>
  <si>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</si>
  <si>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</si>
  <si>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</si>
  <si>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</si>
  <si>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</si>
  <si>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</si>
  <si>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</si>
  <si>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</si>
  <si>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</si>
  <si>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</si>
  <si>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</si>
  <si>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</si>
  <si>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</si>
  <si>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</si>
  <si>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</si>
  <si>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</si>
  <si>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</si>
  <si>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</si>
  <si>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</si>
  <si>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</si>
  <si>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</si>
  <si>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</si>
  <si>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</si>
  <si>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</si>
  <si>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</si>
  <si>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</si>
  <si>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</si>
  <si>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</si>
  <si>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</si>
  <si>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</si>
  <si>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</si>
  <si>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</si>
  <si>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</si>
  <si>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</si>
  <si>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</si>
  <si>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</si>
  <si>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</si>
  <si>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</si>
  <si>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</si>
  <si>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</si>
  <si>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</si>
  <si>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</si>
  <si>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</si>
  <si>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</si>
  <si>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</si>
  <si>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</si>
  <si>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</si>
  <si>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</si>
  <si>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</si>
  <si>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</si>
  <si>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</si>
  <si>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</si>
  <si>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</si>
  <si>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</si>
  <si>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</si>
  <si>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</si>
  <si>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</si>
  <si>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</si>
  <si>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</si>
  <si>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</si>
  <si>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</si>
  <si>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</si>
  <si>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</si>
  <si>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</si>
  <si>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</si>
  <si>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</si>
  <si>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</si>
  <si>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</si>
  <si>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</si>
  <si>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</si>
  <si>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</si>
  <si>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</si>
  <si>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</si>
  <si>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</si>
  <si>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</si>
  <si>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</si>
  <si>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</si>
  <si>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</si>
  <si>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</si>
  <si>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</si>
  <si>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</si>
  <si>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</si>
  <si>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</si>
  <si>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</si>
  <si>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</si>
  <si>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</si>
  <si>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</si>
  <si>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</si>
  <si>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</si>
  <si>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</si>
  <si>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</si>
  <si>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</si>
  <si>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</si>
  <si>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</si>
  <si>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</si>
  <si>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</si>
  <si>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</si>
  <si>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</si>
  <si>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</si>
  <si>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</si>
  <si>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</si>
  <si>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</si>
  <si>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</si>
  <si>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</si>
  <si>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</si>
  <si>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</si>
  <si>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</si>
  <si>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</si>
  <si>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</si>
  <si>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</si>
  <si>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</si>
  <si>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</si>
  <si>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</si>
  <si>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</si>
  <si>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</si>
  <si>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</si>
  <si>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</si>
  <si>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</si>
  <si>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</si>
  <si>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</si>
  <si>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</si>
  <si>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</si>
  <si>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</si>
  <si>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</si>
  <si>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</si>
  <si>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</si>
  <si>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</si>
  <si>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</si>
  <si>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</si>
  <si>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</si>
  <si>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</si>
  <si>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</si>
  <si>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</si>
  <si>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</si>
  <si>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</si>
  <si>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</si>
  <si>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</si>
  <si>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</si>
  <si>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</si>
  <si>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</si>
  <si>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</si>
  <si>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</si>
  <si>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</si>
  <si>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</si>
  <si>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</si>
  <si>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</si>
  <si>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</si>
  <si>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</si>
  <si>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</si>
  <si>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</si>
  <si>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</si>
  <si>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</si>
  <si>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</si>
  <si>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</si>
  <si>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</si>
  <si>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</si>
  <si>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</si>
  <si>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</si>
  <si>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</si>
  <si>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</si>
  <si>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</si>
  <si>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</si>
  <si>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</si>
  <si>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</si>
  <si>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</si>
  <si>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</si>
  <si>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</si>
  <si>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</si>
  <si>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</si>
  <si>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</si>
  <si>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</si>
  <si>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</si>
  <si>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</si>
  <si>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</si>
  <si>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</si>
  <si>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</si>
  <si>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</si>
  <si>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</si>
  <si>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</si>
  <si>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</si>
  <si>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</si>
  <si>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</si>
  <si>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</si>
  <si>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</si>
  <si>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</si>
  <si>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</si>
  <si>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</si>
  <si>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</si>
  <si>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</si>
  <si>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</si>
  <si>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</si>
  <si>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</si>
  <si>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</si>
  <si>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</si>
  <si>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</si>
  <si>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</si>
  <si>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</si>
  <si>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</si>
  <si>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</si>
  <si>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</si>
  <si>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</si>
  <si>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</si>
  <si>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</si>
  <si>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</si>
  <si>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</si>
  <si>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</si>
  <si>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</si>
  <si>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</si>
  <si>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</si>
  <si>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</si>
  <si>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</si>
  <si>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</si>
  <si>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</si>
  <si>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</si>
  <si>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</si>
  <si>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</si>
  <si>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</si>
  <si>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</si>
  <si>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</si>
  <si>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</si>
  <si>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</si>
  <si>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</si>
  <si>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</si>
  <si>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</si>
  <si>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</si>
  <si>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</si>
  <si>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</si>
  <si>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</si>
  <si>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</si>
  <si>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</si>
  <si>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</si>
  <si>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</si>
  <si>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</si>
  <si>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</si>
  <si>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</si>
  <si>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</si>
  <si>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</si>
  <si>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</si>
  <si>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</si>
  <si>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</si>
  <si>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</si>
  <si>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</si>
  <si>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</si>
  <si>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</si>
  <si>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</si>
  <si>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</si>
  <si>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</si>
  <si>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</si>
  <si>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</si>
  <si>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</si>
  <si>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</si>
  <si>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</si>
  <si>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</si>
  <si>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</si>
  <si>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</si>
  <si>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</si>
  <si>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</si>
  <si>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</si>
  <si>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</si>
  <si>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</si>
  <si>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</si>
  <si>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</si>
  <si>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</si>
  <si>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</si>
  <si>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</si>
  <si>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</si>
  <si>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</si>
  <si>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</si>
  <si>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</si>
  <si>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</si>
  <si>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</si>
  <si>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</si>
  <si>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</si>
  <si>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</si>
  <si>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</si>
  <si>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</si>
  <si>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</si>
  <si>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</si>
  <si>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</si>
  <si>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</si>
  <si>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</si>
  <si>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</si>
  <si>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</si>
  <si>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</si>
  <si>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</si>
  <si>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</si>
  <si>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</si>
  <si>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</si>
  <si>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</si>
  <si>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</si>
  <si>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</si>
  <si>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</si>
  <si>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</si>
  <si>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</si>
  <si>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</si>
  <si>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</si>
  <si>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</si>
  <si>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</si>
  <si>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</si>
  <si>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</si>
  <si>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</si>
  <si>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</si>
  <si>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</si>
  <si>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</si>
  <si>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</si>
  <si>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</si>
  <si>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</si>
  <si>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</si>
  <si>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</si>
  <si>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</si>
  <si>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</si>
  <si>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</si>
  <si>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</si>
  <si>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</si>
  <si>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</si>
  <si>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</si>
  <si>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</si>
  <si>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</si>
  <si>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</si>
  <si>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</si>
  <si>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</si>
  <si>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</si>
  <si>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</si>
  <si>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</si>
  <si>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</si>
  <si>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</si>
  <si>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</si>
  <si>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</si>
  <si>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</si>
  <si>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</si>
  <si>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</si>
  <si>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</si>
  <si>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</si>
  <si>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</si>
  <si>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</si>
  <si>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</si>
  <si>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</si>
  <si>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</si>
  <si>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</si>
  <si>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</si>
  <si>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</si>
  <si>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</si>
  <si>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</si>
  <si>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</si>
  <si>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</si>
  <si>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</si>
  <si>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</si>
  <si>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</si>
  <si>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</si>
  <si>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</si>
  <si>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</si>
  <si>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</si>
  <si>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</si>
  <si>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</si>
  <si>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</si>
  <si>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</si>
  <si>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</si>
  <si>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</si>
  <si>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</si>
  <si>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</si>
  <si>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</si>
  <si>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</si>
  <si>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</si>
  <si>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</si>
  <si>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</si>
  <si>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</si>
  <si>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</si>
  <si>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</si>
  <si>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</si>
  <si>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</si>
  <si>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</si>
  <si>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</si>
  <si>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</si>
  <si>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</si>
  <si>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</si>
  <si>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</si>
  <si>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</si>
  <si>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</si>
  <si>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</si>
  <si>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</si>
  <si>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</si>
  <si>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</si>
  <si>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</si>
  <si>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</si>
  <si>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</si>
  <si>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</si>
  <si>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</si>
  <si>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</si>
  <si>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</si>
  <si>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</si>
  <si>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</si>
  <si>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</si>
  <si>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</si>
  <si>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</si>
  <si>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</si>
  <si>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</si>
  <si>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</si>
  <si>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</si>
  <si>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</si>
  <si>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</si>
  <si>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</si>
  <si>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</si>
  <si>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</si>
  <si>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</si>
  <si>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</si>
  <si>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</si>
  <si>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</si>
  <si>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</si>
  <si>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</si>
  <si>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</si>
  <si>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</si>
  <si>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</si>
  <si>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</si>
  <si>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</si>
  <si>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</si>
  <si>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</si>
  <si>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</si>
  <si>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</si>
  <si>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</si>
  <si>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</si>
  <si>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</si>
  <si>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</si>
  <si>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</si>
  <si>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</si>
  <si>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</si>
  <si>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</si>
  <si>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</si>
  <si>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</si>
  <si>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</si>
  <si>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</si>
  <si>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</si>
  <si>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</si>
  <si>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</si>
  <si>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</si>
  <si>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</si>
  <si>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</si>
  <si>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</si>
  <si>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</si>
  <si>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</si>
  <si>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</si>
  <si>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</si>
  <si>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</si>
  <si>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</si>
  <si>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</si>
  <si>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</si>
  <si>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</si>
  <si>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</si>
  <si>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</si>
  <si>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</si>
  <si>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</si>
  <si>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</si>
  <si>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</si>
  <si>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</si>
  <si>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</si>
  <si>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</si>
  <si>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</si>
  <si>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</si>
  <si>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</si>
  <si>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</si>
  <si>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</si>
  <si>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</si>
  <si>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</si>
  <si>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</si>
  <si>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</si>
  <si>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</si>
  <si>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</si>
  <si>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</si>
  <si>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</si>
  <si>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</si>
  <si>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</si>
  <si>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</si>
  <si>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</si>
  <si>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</si>
  <si>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</si>
  <si>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</si>
  <si>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</si>
  <si>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</si>
  <si>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</si>
  <si>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</si>
  <si>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</si>
  <si>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</si>
  <si>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</si>
  <si>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</si>
  <si>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</si>
  <si>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</si>
  <si>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</si>
  <si>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</si>
  <si>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</si>
  <si>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</si>
  <si>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</si>
  <si>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</si>
  <si>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</si>
  <si>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</si>
  <si>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</si>
  <si>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</si>
  <si>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</si>
  <si>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</si>
  <si>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</si>
  <si>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</si>
  <si>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</si>
  <si>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</si>
  <si>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</si>
  <si>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</si>
  <si>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</si>
  <si>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</si>
  <si>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</si>
  <si>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</si>
  <si>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</si>
  <si>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</si>
  <si>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</si>
  <si>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</si>
  <si>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</si>
  <si>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</si>
  <si>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</si>
  <si>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</si>
  <si>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</si>
  <si>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</si>
  <si>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</si>
  <si>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</si>
  <si>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</si>
  <si>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</si>
  <si>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</si>
  <si>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</si>
  <si>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</si>
  <si>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</si>
  <si>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</si>
  <si>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</si>
  <si>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</si>
  <si>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</si>
  <si>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</si>
  <si>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</si>
  <si>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</si>
  <si>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</si>
  <si>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</si>
  <si>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</si>
  <si>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</si>
  <si>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</si>
  <si>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</si>
  <si>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</si>
  <si>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</si>
  <si>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</si>
  <si>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</si>
  <si>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</si>
  <si>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</si>
  <si>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</si>
  <si>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</si>
  <si>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</si>
  <si>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</si>
  <si>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</si>
  <si>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</si>
  <si>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</si>
  <si>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</si>
  <si>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</si>
  <si>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</si>
  <si>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</si>
  <si>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</si>
  <si>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</si>
  <si>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</si>
  <si>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</si>
  <si>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</si>
  <si>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</si>
  <si>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</si>
  <si>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</si>
  <si>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</si>
  <si>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</si>
  <si>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</si>
  <si>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</si>
  <si>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</si>
  <si>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</si>
  <si>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</si>
  <si>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</si>
  <si>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</si>
  <si>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</si>
  <si>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</si>
  <si>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</si>
  <si>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</si>
  <si>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</si>
  <si>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</si>
  <si>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</si>
  <si>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</si>
  <si>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</si>
  <si>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</si>
  <si>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</si>
  <si>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</si>
  <si>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</si>
  <si>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</si>
  <si>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</si>
  <si>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</si>
  <si>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</si>
  <si>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</si>
  <si>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</si>
  <si>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</si>
  <si>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</si>
  <si>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</si>
  <si>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</si>
  <si>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</si>
  <si>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</si>
  <si>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</si>
  <si>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</si>
  <si>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</si>
  <si>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</si>
  <si>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</si>
  <si>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</si>
  <si>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</si>
  <si>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</si>
  <si>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</si>
  <si>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</si>
  <si>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</si>
  <si>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</si>
  <si>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</si>
  <si>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</si>
  <si>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</si>
  <si>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</si>
  <si>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</si>
  <si>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</si>
  <si>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</si>
  <si>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</si>
  <si>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</si>
  <si>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</si>
  <si>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</si>
  <si>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</si>
  <si>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</si>
  <si>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</si>
  <si>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</si>
  <si>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</si>
  <si>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</si>
  <si>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</si>
  <si>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</si>
  <si>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</si>
  <si>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</si>
  <si>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</si>
  <si>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</si>
  <si>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</si>
  <si>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</si>
  <si>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</si>
  <si>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</si>
  <si>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</si>
  <si>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</si>
  <si>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</si>
  <si>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</si>
  <si>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</si>
  <si>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</si>
  <si>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</si>
  <si>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</si>
  <si>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</si>
  <si>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</si>
  <si>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</si>
  <si>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</si>
  <si>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</si>
  <si>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</si>
  <si>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</si>
  <si>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</si>
  <si>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</si>
  <si>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</si>
  <si>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</si>
  <si>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</si>
  <si>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</si>
  <si>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</si>
  <si>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</si>
  <si>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</si>
  <si>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</si>
  <si>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</si>
  <si>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</si>
  <si>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</si>
  <si>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</si>
  <si>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</si>
  <si>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</si>
  <si>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</si>
  <si>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</si>
  <si>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</si>
  <si>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</si>
  <si>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</si>
  <si>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</si>
  <si>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</si>
  <si>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</si>
  <si>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</si>
  <si>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</si>
  <si>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</si>
  <si>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</si>
  <si>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</si>
  <si>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</si>
  <si>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</si>
  <si>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</si>
  <si>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</si>
  <si>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</si>
  <si>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</si>
  <si>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</si>
  <si>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</si>
  <si>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</si>
  <si>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</si>
  <si>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</si>
  <si>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</si>
  <si>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</si>
  <si>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</si>
  <si>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</si>
  <si>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</si>
  <si>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</si>
  <si>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</si>
  <si>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</si>
  <si>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</si>
  <si>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</si>
  <si>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</si>
  <si>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</si>
  <si>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</si>
  <si>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</si>
  <si>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</si>
  <si>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</si>
  <si>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</si>
  <si>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</si>
  <si>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</si>
  <si>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</si>
  <si>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</si>
  <si>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</si>
  <si>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</si>
  <si>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</si>
  <si>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</si>
  <si>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</si>
  <si>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</si>
  <si>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</si>
  <si>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</si>
  <si>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</si>
  <si>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</si>
  <si>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</si>
  <si>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</si>
  <si>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</si>
  <si>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</si>
  <si>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</si>
  <si>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</si>
  <si>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</si>
  <si>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</si>
  <si>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</si>
  <si>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</si>
  <si>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</si>
  <si>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</si>
  <si>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</si>
  <si>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</si>
  <si>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</si>
  <si>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</si>
  <si>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</si>
  <si>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</si>
  <si>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</si>
  <si>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</si>
  <si>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</si>
  <si>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</si>
  <si>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</si>
  <si>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</si>
  <si>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</si>
  <si>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</si>
  <si>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</si>
  <si>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</si>
  <si>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</si>
  <si>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</si>
  <si>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</si>
  <si>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</si>
  <si>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</si>
  <si>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</si>
  <si>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</si>
  <si>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</si>
  <si>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</si>
  <si>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</si>
  <si>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</si>
  <si>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</si>
  <si>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</si>
  <si>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</si>
  <si>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</si>
  <si>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</si>
  <si>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</si>
  <si>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</si>
  <si>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</si>
  <si>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</si>
  <si>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</si>
  <si>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</si>
  <si>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</si>
  <si>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</si>
  <si>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</si>
  <si>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</si>
  <si>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</si>
  <si>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</si>
  <si>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</si>
  <si>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</si>
  <si>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</si>
  <si>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</si>
  <si>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</si>
  <si>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</si>
  <si>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</si>
  <si>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</si>
  <si>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</si>
  <si>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</si>
  <si>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</si>
  <si>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</si>
  <si>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</si>
  <si>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</si>
  <si>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</si>
  <si>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</si>
  <si>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</si>
  <si>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</si>
  <si>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</si>
  <si>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</si>
  <si>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</si>
  <si>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</si>
  <si>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</si>
  <si>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</si>
  <si>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</si>
  <si>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</si>
  <si>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</si>
  <si>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</si>
  <si>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</si>
  <si>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</si>
  <si>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</si>
  <si>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</si>
  <si>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</si>
  <si>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</si>
  <si>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</si>
  <si>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</si>
  <si>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</si>
  <si>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</si>
  <si>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</si>
  <si>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</si>
  <si>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</si>
  <si>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</si>
  <si>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</si>
  <si>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</si>
  <si>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</si>
  <si>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</si>
  <si>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</si>
  <si>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</si>
  <si>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</si>
  <si>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</si>
  <si>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</si>
  <si>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</si>
  <si>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</si>
  <si>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</si>
  <si>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</si>
  <si>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</si>
  <si>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</si>
  <si>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</si>
  <si>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</si>
  <si>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</si>
  <si>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</si>
  <si>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</si>
  <si>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</si>
  <si>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</si>
  <si>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</si>
  <si>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</si>
  <si>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</si>
  <si>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</si>
  <si>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</si>
  <si>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</si>
  <si>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</si>
  <si>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</si>
  <si>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</si>
  <si>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</si>
  <si>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</si>
  <si>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</si>
  <si>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</si>
  <si>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</si>
  <si>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</si>
  <si>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</si>
  <si>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</si>
  <si>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</si>
  <si>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</si>
  <si>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</si>
  <si>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</si>
  <si>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</si>
  <si>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</si>
  <si>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</si>
  <si>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</si>
  <si>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</si>
  <si>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</si>
  <si>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</si>
  <si>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</si>
  <si>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</si>
  <si>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</si>
  <si>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</si>
  <si>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</si>
  <si>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</si>
  <si>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</si>
  <si>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</si>
  <si>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</si>
  <si>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</si>
  <si>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</si>
  <si>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</si>
  <si>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</si>
  <si>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</si>
  <si>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</si>
  <si>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</si>
  <si>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</si>
  <si>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</si>
  <si>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</si>
  <si>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</si>
  <si>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</si>
  <si>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</si>
  <si>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</si>
  <si>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</si>
  <si>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</si>
  <si>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</si>
  <si>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</si>
  <si>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</si>
  <si>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</si>
  <si>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</si>
  <si>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</si>
  <si>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</si>
  <si>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</si>
  <si>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</si>
  <si>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</si>
  <si>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</si>
  <si>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</si>
  <si>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</si>
  <si>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</si>
  <si>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</si>
  <si>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</si>
  <si>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</si>
  <si>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</si>
  <si>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</si>
  <si>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</si>
  <si>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</si>
  <si>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</si>
  <si>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</si>
  <si>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</si>
  <si>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</si>
  <si>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</si>
  <si>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</si>
  <si>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</si>
  <si>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</si>
  <si>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</si>
  <si>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</si>
  <si>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</si>
  <si>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</si>
  <si>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</si>
  <si>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</si>
  <si>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</si>
  <si>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</si>
  <si>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</si>
  <si>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</si>
  <si>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</si>
  <si>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</si>
  <si>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</si>
  <si>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</si>
  <si>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</si>
  <si>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</si>
  <si>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</si>
  <si>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</si>
  <si>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</si>
  <si>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</si>
  <si>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</si>
  <si>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</si>
  <si>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</si>
  <si>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</si>
  <si>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</si>
  <si>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</si>
  <si>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</si>
  <si>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</si>
  <si>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</si>
  <si>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</si>
  <si>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</si>
  <si>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</si>
  <si>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</si>
  <si>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</si>
  <si>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</si>
  <si>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</si>
  <si>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</si>
  <si>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</si>
  <si>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</si>
  <si>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</si>
  <si>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</si>
  <si>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</si>
  <si>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</si>
  <si>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</si>
  <si>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</si>
  <si>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</si>
  <si>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</si>
  <si>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</si>
  <si>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</si>
  <si>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</si>
  <si>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</si>
  <si>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</si>
  <si>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</si>
  <si>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</si>
  <si>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</si>
  <si>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</si>
  <si>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</si>
  <si>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</si>
  <si>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</si>
  <si>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</si>
  <si>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</si>
  <si>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</si>
  <si>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</si>
  <si>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</si>
  <si>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</si>
  <si>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</si>
  <si>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</si>
  <si>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</si>
  <si>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</si>
  <si>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</si>
  <si>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</si>
  <si>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</si>
  <si>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</si>
  <si>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</si>
  <si>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</si>
  <si>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</si>
  <si>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</si>
  <si>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</si>
  <si>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</si>
  <si>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</si>
  <si>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</si>
  <si>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</si>
  <si>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</si>
  <si>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</si>
  <si>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</si>
  <si>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</si>
  <si>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</si>
  <si>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</si>
  <si>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</si>
  <si>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</si>
  <si>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</si>
  <si>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</si>
  <si>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</si>
  <si>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</si>
  <si>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</si>
  <si>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</si>
  <si>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</si>
  <si>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</si>
  <si>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</si>
  <si>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</si>
  <si>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</si>
  <si>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</si>
  <si>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</si>
  <si>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</si>
  <si>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</si>
  <si>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</si>
  <si>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</si>
  <si>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</si>
  <si>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</si>
  <si>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</si>
  <si>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</si>
  <si>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</si>
  <si>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</si>
  <si>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</si>
  <si>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</si>
  <si>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</si>
  <si>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</si>
  <si>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</si>
  <si>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</si>
  <si>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</si>
  <si>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</si>
  <si>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</si>
  <si>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</si>
  <si>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</si>
  <si>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</si>
  <si>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</si>
  <si>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</si>
  <si>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</si>
  <si>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</si>
  <si>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</si>
  <si>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</si>
  <si>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</si>
  <si>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</si>
  <si>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</si>
  <si>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</si>
  <si>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</si>
  <si>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</si>
  <si>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</si>
  <si>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</si>
  <si>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</si>
  <si>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</si>
  <si>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</si>
  <si>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</si>
  <si>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</si>
  <si>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</si>
  <si>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</si>
  <si>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</si>
  <si>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</si>
  <si>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</si>
  <si>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</si>
  <si>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</si>
  <si>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</si>
  <si>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</si>
  <si>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</si>
  <si>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</si>
  <si>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</si>
  <si>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</si>
  <si>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</si>
  <si>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</si>
  <si>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</si>
  <si>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</si>
  <si>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</si>
  <si>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</si>
  <si>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</si>
  <si>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</si>
  <si>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</si>
  <si>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</si>
  <si>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</si>
  <si>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</si>
  <si>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</si>
  <si>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</si>
  <si>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</si>
  <si>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</si>
  <si>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</si>
  <si>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</si>
  <si>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</si>
  <si>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</si>
  <si>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</si>
  <si>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</si>
  <si>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</si>
  <si>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</si>
  <si>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</si>
  <si>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</si>
  <si>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</si>
  <si>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</si>
  <si>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</si>
  <si>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</si>
  <si>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</si>
  <si>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</si>
  <si>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</si>
  <si>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</si>
  <si>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</si>
  <si>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</si>
  <si>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</si>
  <si>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</si>
  <si>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</si>
  <si>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</si>
  <si>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</si>
  <si>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</si>
  <si>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</si>
  <si>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</si>
  <si>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</si>
  <si>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</si>
  <si>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</si>
  <si>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</si>
  <si>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</si>
  <si>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</si>
  <si>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</si>
  <si>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</si>
  <si>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</si>
  <si>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</si>
  <si>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</si>
  <si>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</si>
  <si>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</si>
  <si>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</si>
  <si>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</si>
  <si>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</si>
  <si>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</si>
  <si>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</si>
  <si>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</si>
  <si>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</si>
  <si>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</si>
  <si>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</si>
  <si>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</si>
  <si>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</si>
  <si>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</si>
  <si>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</si>
  <si>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</si>
  <si>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</si>
  <si>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</si>
  <si>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</si>
  <si>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</si>
  <si>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</si>
  <si>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</si>
  <si>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</si>
  <si>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</si>
  <si>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</si>
  <si>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</si>
  <si>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</si>
  <si>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</si>
  <si>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</si>
  <si>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</si>
  <si>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</si>
  <si>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</si>
  <si>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</si>
  <si>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</si>
  <si>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</si>
  <si>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</si>
  <si>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</si>
  <si>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</si>
  <si>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</si>
  <si>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</si>
  <si>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</si>
  <si>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</si>
  <si>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</si>
  <si>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</si>
  <si>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</si>
  <si>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</si>
  <si>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</si>
  <si>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</si>
  <si>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</si>
  <si>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</si>
  <si>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</si>
  <si>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</si>
  <si>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</si>
  <si>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</si>
  <si>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</si>
  <si>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</si>
  <si>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</si>
  <si>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</si>
  <si>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</si>
  <si>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</si>
  <si>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</si>
  <si>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</si>
  <si>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</si>
  <si>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</si>
  <si>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</si>
  <si>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</si>
  <si>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</si>
  <si>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</si>
  <si>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</si>
  <si>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</si>
  <si>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</si>
  <si>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</si>
  <si>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</si>
  <si>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</si>
  <si>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</si>
  <si>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</si>
  <si>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</si>
  <si>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</si>
  <si>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</si>
  <si>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</si>
  <si>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</si>
  <si>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</si>
  <si>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</si>
  <si>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</si>
  <si>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</si>
  <si>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</si>
  <si>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</si>
  <si>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</si>
  <si>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</si>
  <si>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</si>
  <si>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</si>
  <si>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</si>
  <si>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</si>
  <si>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</si>
  <si>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</si>
  <si>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</si>
  <si>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</si>
  <si>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</si>
  <si>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</si>
  <si>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</si>
  <si>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</si>
  <si>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</si>
  <si>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</si>
  <si>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</si>
  <si>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</si>
  <si>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</si>
  <si>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</si>
  <si>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</si>
  <si>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</si>
  <si>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</si>
  <si>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</si>
  <si>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</si>
  <si>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</si>
  <si>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</si>
  <si>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</si>
  <si>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</si>
  <si>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</si>
  <si>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</si>
  <si>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</si>
  <si>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</si>
  <si>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</si>
  <si>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</si>
  <si>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</si>
  <si>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</si>
  <si>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</si>
  <si>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</si>
  <si>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</si>
  <si>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</si>
  <si>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</si>
  <si>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</si>
  <si>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</si>
  <si>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</si>
  <si>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</si>
  <si>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</si>
  <si>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</si>
  <si>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</si>
  <si>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</si>
  <si>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</si>
  <si>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</si>
  <si>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</si>
  <si>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</si>
  <si>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</si>
  <si>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</si>
  <si>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</si>
  <si>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</si>
  <si>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</si>
  <si>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</si>
  <si>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</si>
  <si>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</si>
  <si>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</si>
  <si>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</si>
  <si>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</si>
  <si>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</si>
  <si>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</si>
  <si>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</si>
  <si>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</si>
  <si>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</si>
  <si>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</si>
  <si>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</si>
  <si>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</si>
  <si>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</si>
  <si>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</si>
  <si>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</si>
  <si>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</si>
  <si>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</si>
  <si>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</si>
  <si>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</si>
  <si>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</si>
  <si>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</si>
  <si>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</si>
  <si>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</si>
  <si>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</si>
  <si>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</si>
  <si>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</si>
  <si>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</si>
  <si>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</si>
  <si>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</si>
  <si>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</si>
  <si>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</si>
  <si>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</si>
  <si>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</si>
  <si>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</si>
  <si>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</si>
  <si>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</si>
  <si>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</si>
  <si>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</si>
  <si>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</si>
  <si>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</si>
  <si>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</si>
  <si>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</si>
  <si>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</si>
  <si>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</si>
  <si>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</si>
  <si>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</si>
  <si>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</si>
  <si>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</si>
  <si>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</si>
  <si>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</si>
  <si>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</si>
  <si>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</si>
  <si>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</si>
  <si>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</si>
  <si>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</si>
  <si>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</si>
  <si>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</si>
  <si>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</si>
  <si>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</si>
  <si>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</si>
  <si>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</si>
  <si>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</si>
  <si>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</si>
  <si>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</si>
  <si>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</si>
  <si>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</si>
  <si>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</si>
  <si>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</si>
  <si>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</si>
  <si>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</si>
  <si>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</si>
  <si>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</si>
  <si>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</si>
  <si>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</si>
  <si>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</si>
  <si>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</si>
  <si>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</si>
  <si>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</si>
  <si>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</si>
  <si>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</si>
  <si>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</si>
  <si>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</si>
  <si>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</si>
  <si>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</si>
  <si>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</si>
  <si>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</si>
  <si>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</si>
  <si>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</si>
  <si>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</si>
  <si>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</si>
  <si>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</si>
  <si>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</si>
  <si>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</si>
  <si>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</si>
  <si>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</si>
  <si>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</si>
  <si>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</si>
  <si>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</si>
  <si>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</si>
  <si>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</si>
  <si>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</si>
  <si>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</si>
  <si>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</si>
  <si>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</si>
  <si>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</si>
  <si>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</si>
  <si>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</si>
  <si>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</si>
  <si>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</si>
  <si>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</si>
  <si>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</si>
  <si>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</si>
  <si>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</si>
  <si>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</si>
  <si>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</si>
  <si>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</si>
  <si>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</si>
  <si>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</si>
  <si>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</si>
  <si>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</si>
  <si>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</si>
  <si>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</si>
  <si>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</si>
  <si>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</si>
  <si>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</si>
  <si>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</si>
  <si>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</si>
  <si>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</si>
  <si>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</si>
  <si>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</si>
  <si>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</si>
  <si>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</si>
  <si>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</si>
  <si>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</si>
  <si>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</si>
  <si>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</si>
  <si>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</si>
  <si>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</si>
  <si>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</si>
  <si>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</si>
  <si>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</si>
  <si>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</si>
  <si>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</si>
  <si>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</si>
  <si>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</si>
  <si>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</si>
  <si>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</si>
  <si>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</si>
  <si>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</si>
  <si>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</si>
  <si>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</si>
  <si>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</si>
  <si>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</si>
  <si>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</si>
  <si>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</si>
  <si>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</si>
  <si>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</si>
  <si>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</si>
  <si>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</si>
  <si>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</si>
  <si>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</si>
  <si>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</si>
  <si>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</si>
  <si>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</si>
  <si>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</si>
  <si>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</si>
  <si>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</si>
  <si>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</si>
  <si>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</si>
  <si>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</si>
  <si>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</si>
  <si>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</si>
  <si>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</si>
  <si>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</si>
  <si>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</si>
  <si>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</si>
  <si>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</si>
  <si>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</si>
  <si>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</si>
  <si>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</si>
  <si>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</si>
  <si>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</si>
  <si>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</si>
  <si>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</si>
  <si>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</si>
  <si>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</si>
  <si>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</si>
  <si>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</si>
  <si>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</si>
  <si>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</si>
  <si>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</si>
  <si>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</si>
  <si>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</si>
  <si>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</si>
  <si>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</si>
  <si>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</si>
  <si>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</si>
  <si>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</si>
  <si>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</si>
  <si>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</si>
  <si>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</si>
  <si>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</si>
  <si>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</si>
  <si>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</si>
  <si>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</si>
  <si>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</si>
  <si>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</si>
  <si>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</si>
  <si>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</si>
  <si>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</si>
  <si>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</si>
  <si>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</si>
  <si>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</si>
  <si>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</si>
  <si>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</si>
  <si>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</si>
  <si>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</si>
  <si>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</si>
  <si>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</si>
  <si>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</si>
  <si>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</si>
  <si>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</si>
  <si>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</si>
  <si>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</si>
  <si>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</si>
  <si>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</si>
  <si>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</si>
  <si>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</si>
  <si>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</si>
  <si>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</si>
  <si>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</si>
  <si>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</si>
  <si>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</si>
  <si>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</si>
  <si>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</si>
  <si>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</si>
  <si>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</si>
  <si>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</si>
  <si>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</si>
  <si>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</si>
  <si>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</si>
  <si>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</si>
  <si>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</si>
  <si>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</si>
  <si>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</si>
  <si>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</si>
  <si>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</si>
  <si>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</si>
  <si>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</si>
  <si>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</si>
  <si>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</si>
  <si>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</si>
  <si>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</si>
  <si>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</si>
  <si>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</si>
  <si>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</si>
  <si>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</si>
  <si>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</si>
  <si>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</si>
  <si>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</si>
  <si>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</si>
  <si>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</si>
  <si>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</si>
  <si>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</si>
  <si>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</si>
  <si>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</si>
  <si>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</si>
  <si>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</si>
  <si>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</si>
  <si>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</si>
  <si>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</si>
  <si>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</si>
  <si>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</si>
  <si>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</si>
  <si>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</si>
  <si>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</si>
  <si>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</si>
  <si>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</si>
  <si>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</si>
  <si>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</si>
  <si>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</si>
  <si>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</si>
  <si>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</si>
  <si>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</si>
  <si>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</si>
  <si>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</si>
  <si>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</si>
  <si>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</si>
  <si>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</si>
  <si>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</si>
  <si>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</si>
  <si>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</si>
  <si>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</si>
  <si>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</si>
  <si>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</si>
  <si>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</si>
  <si>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</si>
  <si>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</si>
  <si>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</si>
  <si>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</si>
  <si>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</si>
  <si>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</si>
  <si>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</si>
  <si>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</si>
  <si>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</si>
  <si>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</si>
  <si>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</si>
  <si>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</si>
  <si>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</si>
  <si>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</si>
  <si>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</si>
  <si>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</si>
  <si>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</si>
  <si>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</si>
  <si>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</si>
  <si>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</si>
  <si>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</si>
  <si>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</si>
  <si>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</si>
  <si>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</si>
  <si>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</si>
  <si>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</si>
  <si>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</si>
  <si>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</si>
  <si>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</si>
  <si>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</si>
  <si>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</si>
  <si>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</si>
  <si>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</si>
  <si>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</si>
  <si>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</si>
  <si>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</si>
  <si>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</si>
  <si>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</si>
  <si>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</si>
  <si>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</si>
  <si>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</si>
  <si>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</si>
  <si>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</si>
  <si>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</si>
  <si>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</si>
  <si>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</si>
  <si>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</si>
  <si>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</si>
  <si>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</si>
  <si>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</si>
  <si>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</si>
  <si>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</si>
  <si>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</si>
  <si>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</si>
  <si>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</si>
  <si>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</si>
  <si>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</si>
  <si>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</si>
  <si>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</si>
  <si>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</si>
  <si>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</si>
  <si>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</si>
  <si>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</si>
  <si>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</si>
  <si>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</si>
  <si>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</si>
  <si>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</si>
  <si>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</si>
  <si>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</si>
  <si>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</si>
  <si>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</si>
  <si>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</si>
  <si>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</si>
  <si>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</si>
  <si>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</si>
  <si>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</si>
  <si>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</si>
  <si>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</si>
  <si>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</si>
  <si>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</si>
  <si>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</si>
  <si>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</si>
  <si>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</si>
  <si>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</si>
  <si>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</si>
  <si>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</si>
  <si>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</si>
  <si>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</si>
  <si>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</si>
  <si>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</si>
  <si>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</si>
  <si>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</si>
  <si>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</si>
  <si>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</si>
  <si>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</si>
  <si>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</si>
  <si>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</si>
  <si>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</si>
  <si>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</si>
  <si>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</si>
  <si>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</si>
  <si>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</si>
  <si>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</si>
  <si>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</si>
  <si>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</si>
  <si>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</si>
  <si>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</si>
  <si>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</si>
  <si>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</si>
  <si>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</si>
  <si>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</si>
  <si>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</si>
  <si>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</si>
  <si>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</si>
  <si>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</si>
  <si>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</si>
  <si>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</si>
  <si>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</si>
  <si>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</si>
  <si>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</si>
  <si>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</si>
  <si>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</si>
  <si>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</si>
  <si>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</si>
  <si>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</si>
  <si>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</si>
  <si>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</si>
  <si>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</si>
  <si>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</si>
  <si>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</si>
  <si>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</si>
  <si>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</si>
  <si>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</si>
  <si>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</si>
  <si>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</si>
  <si>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</si>
  <si>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</si>
  <si>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</si>
  <si>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</si>
  <si>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</si>
  <si>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</si>
  <si>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</si>
  <si>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</si>
  <si>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</si>
  <si>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</si>
  <si>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</si>
  <si>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</si>
  <si>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</si>
  <si>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</si>
  <si>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</si>
  <si>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</si>
  <si>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</si>
  <si>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</si>
  <si>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</si>
  <si>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</si>
  <si>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</si>
  <si>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</si>
  <si>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</si>
  <si>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</si>
  <si>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</si>
  <si>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</si>
  <si>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</si>
  <si>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</si>
  <si>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</si>
  <si>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</si>
  <si>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</si>
  <si>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</si>
  <si>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</si>
  <si>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</si>
  <si>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</si>
  <si>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</si>
  <si>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</si>
  <si>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</si>
  <si>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</si>
  <si>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</si>
  <si>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</si>
  <si>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</si>
  <si>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</si>
  <si>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</si>
  <si>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</si>
  <si>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</si>
  <si>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</si>
  <si>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</si>
  <si>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</si>
  <si>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</si>
  <si>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</si>
  <si>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</si>
  <si>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</si>
  <si>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</si>
  <si>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</si>
  <si>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</si>
  <si>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</si>
  <si>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</si>
  <si>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</si>
  <si>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</si>
  <si>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</si>
  <si>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</si>
  <si>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</si>
  <si>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</si>
  <si>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</si>
  <si>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</si>
  <si>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</si>
  <si>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</si>
  <si>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</si>
  <si>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</si>
  <si>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</si>
  <si>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</si>
  <si>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</si>
  <si>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</si>
  <si>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</si>
  <si>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</si>
  <si>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</si>
  <si>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</si>
  <si>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</si>
  <si>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</si>
  <si>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</si>
  <si>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</si>
  <si>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</si>
  <si>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</si>
  <si>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</si>
  <si>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</si>
  <si>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</si>
  <si>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</si>
  <si>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</si>
  <si>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</si>
  <si>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</si>
  <si>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</si>
  <si>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</si>
  <si>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</si>
  <si>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</si>
  <si>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</si>
  <si>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</si>
  <si>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</si>
  <si>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</si>
  <si>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</si>
  <si>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</si>
  <si>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</si>
  <si>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</si>
  <si>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</si>
  <si>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</si>
  <si>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</si>
  <si>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</si>
  <si>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</si>
  <si>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</si>
  <si>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</si>
  <si>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</si>
  <si>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</si>
  <si>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</si>
  <si>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</si>
  <si>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</si>
  <si>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</si>
  <si>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</si>
  <si>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</si>
  <si>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</si>
  <si>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</si>
  <si>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</si>
  <si>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</si>
  <si>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</si>
  <si>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</si>
  <si>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</si>
  <si>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</si>
  <si>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</si>
  <si>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</si>
  <si>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</si>
  <si>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</si>
  <si>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</si>
  <si>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</si>
  <si>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</si>
  <si>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</si>
  <si>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</si>
  <si>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</si>
  <si>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</si>
  <si>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</si>
  <si>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</si>
  <si>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</si>
  <si>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</si>
  <si>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</si>
  <si>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</si>
  <si>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</si>
  <si>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</si>
  <si>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</si>
  <si>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</si>
  <si>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</si>
  <si>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</si>
  <si>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</si>
  <si>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</si>
  <si>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</si>
  <si>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</si>
  <si>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</si>
  <si>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</si>
  <si>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</si>
  <si>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</si>
  <si>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</si>
  <si>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</si>
  <si>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</si>
  <si>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</si>
  <si>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</si>
  <si>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</si>
  <si>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</si>
  <si>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</si>
  <si>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</si>
  <si>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</si>
  <si>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</si>
  <si>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</si>
  <si>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</si>
  <si>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</si>
  <si>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</si>
  <si>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</si>
  <si>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</si>
  <si>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</si>
  <si>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</si>
  <si>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</si>
  <si>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</si>
  <si>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</si>
  <si>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</si>
  <si>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</si>
  <si>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</si>
  <si>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</si>
  <si>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</si>
  <si>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</si>
  <si>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</si>
  <si>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</si>
  <si>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</si>
  <si>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</si>
  <si>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</si>
  <si>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</si>
  <si>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</si>
  <si>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</si>
  <si>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</si>
  <si>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</si>
  <si>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</si>
  <si>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</si>
  <si>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</si>
  <si>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</si>
  <si>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</si>
  <si>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</si>
  <si>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</si>
  <si>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</si>
  <si>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</si>
  <si>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</si>
  <si>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</si>
  <si>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</si>
  <si>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</si>
  <si>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</si>
  <si>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</si>
  <si>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</si>
  <si>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</si>
  <si>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</si>
  <si>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</si>
  <si>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</si>
  <si>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</si>
  <si>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</si>
  <si>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</si>
  <si>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</si>
  <si>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</si>
  <si>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</si>
  <si>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</si>
  <si>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</si>
  <si>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</si>
  <si>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</si>
  <si>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</si>
  <si>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</si>
  <si>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</si>
  <si>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</si>
  <si>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</si>
  <si>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</si>
  <si>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</si>
  <si>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</si>
  <si>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</si>
  <si>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</si>
  <si>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</si>
  <si>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</si>
  <si>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</si>
  <si>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</si>
  <si>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</si>
  <si>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</si>
  <si>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</si>
  <si>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</si>
  <si>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</si>
  <si>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</si>
  <si>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</si>
  <si>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</si>
  <si>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</si>
  <si>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</si>
  <si>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</si>
  <si>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</si>
  <si>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</si>
  <si>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</si>
  <si>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</si>
  <si>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</si>
  <si>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</si>
  <si>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</si>
  <si>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</si>
  <si>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</si>
  <si>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</si>
  <si>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</si>
  <si>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</si>
  <si>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</si>
  <si>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</si>
  <si>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</si>
  <si>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</si>
  <si>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</si>
  <si>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</si>
  <si>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</si>
  <si>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</si>
  <si>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</si>
  <si>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</si>
  <si>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</si>
  <si>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</si>
  <si>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</si>
  <si>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</si>
  <si>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</si>
  <si>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</si>
  <si>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</si>
  <si>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</si>
  <si>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</si>
  <si>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</si>
  <si>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</si>
  <si>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</si>
  <si>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</si>
  <si>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</si>
  <si>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</si>
  <si>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</si>
  <si>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</si>
  <si>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</si>
  <si>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</si>
  <si>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</si>
  <si>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</si>
  <si>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</si>
  <si>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</si>
  <si>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</si>
  <si>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</si>
  <si>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</si>
  <si>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</si>
  <si>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</si>
  <si>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</si>
  <si>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</si>
  <si>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</si>
  <si>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</si>
  <si>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</si>
  <si>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</si>
  <si>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</si>
  <si>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</si>
  <si>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</si>
  <si>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</si>
  <si>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</si>
  <si>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</si>
  <si>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</si>
  <si>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</si>
  <si>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</si>
  <si>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</si>
  <si>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</si>
  <si>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</si>
  <si>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</si>
  <si>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</si>
  <si>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</si>
  <si>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</si>
  <si>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</si>
  <si>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</si>
  <si>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</si>
  <si>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</si>
  <si>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</si>
  <si>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</si>
  <si>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</si>
  <si>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</si>
  <si>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</si>
  <si>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</si>
  <si>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</si>
  <si>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</si>
  <si>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</si>
  <si>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</si>
  <si>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</si>
  <si>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</si>
  <si>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</si>
  <si>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</si>
  <si>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</si>
  <si>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</si>
  <si>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</si>
  <si>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</si>
  <si>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</si>
  <si>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</si>
  <si>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</si>
  <si>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</si>
  <si>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</si>
  <si>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</si>
  <si>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</si>
  <si>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</si>
  <si>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</si>
  <si>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</si>
  <si>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</si>
  <si>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</si>
  <si>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</si>
  <si>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</si>
  <si>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</si>
  <si>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</si>
  <si>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</si>
  <si>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</si>
  <si>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</si>
  <si>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</si>
  <si>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</si>
  <si>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</si>
  <si>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</si>
  <si>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</si>
  <si>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</si>
  <si>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</si>
  <si>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</si>
  <si>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</si>
  <si>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</si>
  <si>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</si>
  <si>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</si>
  <si>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</si>
  <si>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</si>
  <si>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</si>
  <si>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</si>
  <si>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</si>
  <si>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</si>
  <si>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</si>
  <si>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</si>
  <si>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</si>
  <si>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</si>
  <si>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</si>
  <si>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</si>
  <si>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</si>
  <si>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</si>
  <si>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</si>
  <si>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</si>
  <si>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</si>
  <si>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</si>
  <si>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</si>
  <si>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</si>
  <si>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</si>
  <si>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</si>
  <si>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</si>
  <si>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</si>
  <si>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</si>
  <si>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</si>
  <si>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</si>
  <si>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</si>
  <si>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</si>
  <si>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</si>
  <si>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</si>
  <si>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</si>
  <si>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</si>
  <si>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</si>
  <si>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</si>
  <si>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</si>
  <si>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</si>
  <si>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</si>
  <si>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</si>
  <si>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</si>
  <si>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</si>
  <si>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</si>
  <si>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</si>
  <si>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</si>
  <si>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</si>
  <si>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</si>
  <si>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</si>
  <si>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</si>
  <si>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</si>
  <si>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</si>
  <si>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</si>
  <si>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</si>
  <si>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</si>
  <si>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</si>
  <si>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</si>
  <si>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</si>
  <si>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</si>
  <si>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</si>
  <si>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</si>
  <si>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</si>
  <si>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</si>
  <si>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</si>
  <si>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</si>
  <si>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</si>
  <si>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</si>
  <si>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</si>
  <si>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</si>
  <si>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</si>
  <si>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</si>
  <si>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</si>
  <si>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</si>
  <si>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</si>
  <si>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</si>
  <si>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</si>
  <si>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</si>
  <si>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</si>
  <si>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</si>
  <si>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</si>
  <si>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</si>
  <si>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</si>
  <si>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</si>
  <si>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</si>
  <si>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</si>
  <si>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</si>
  <si>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</si>
  <si>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</si>
  <si>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</si>
  <si>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</si>
  <si>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</si>
  <si>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</si>
  <si>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</si>
  <si>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</si>
  <si>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</si>
  <si>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</si>
  <si>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</si>
  <si>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</si>
  <si>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</si>
  <si>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</si>
  <si>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</si>
  <si>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</si>
  <si>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</si>
  <si>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</si>
  <si>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</si>
  <si>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</si>
  <si>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</si>
  <si>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</si>
  <si>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</si>
  <si>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</si>
  <si>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</si>
  <si>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</si>
  <si>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</si>
  <si>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</si>
  <si>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</si>
  <si>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</si>
  <si>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</si>
  <si>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</si>
  <si>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</si>
  <si>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</si>
  <si>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</si>
  <si>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</si>
  <si>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</si>
  <si>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</si>
  <si>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</si>
  <si>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</si>
  <si>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</si>
  <si>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</si>
  <si>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</si>
  <si>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</si>
  <si>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</si>
  <si>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</si>
  <si>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</si>
  <si>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</si>
  <si>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</si>
  <si>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</si>
  <si>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</si>
  <si>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</si>
  <si>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</si>
  <si>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</si>
  <si>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</si>
  <si>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</si>
  <si>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</si>
  <si>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</si>
  <si>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</si>
  <si>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</si>
  <si>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</si>
  <si>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</si>
  <si>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</si>
  <si>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</si>
  <si>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</si>
  <si>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</si>
  <si>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</si>
  <si>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</si>
  <si>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</si>
  <si>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</si>
  <si>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</si>
  <si>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</si>
  <si>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</si>
  <si>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</si>
  <si>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</si>
  <si>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</si>
  <si>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</si>
  <si>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</si>
  <si>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</si>
  <si>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</si>
  <si>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</si>
  <si>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</si>
  <si>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</si>
  <si>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</si>
  <si>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</si>
  <si>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</si>
  <si>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</si>
  <si>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</si>
  <si>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</si>
  <si>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</si>
  <si>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</si>
  <si>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</si>
  <si>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</si>
  <si>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</si>
  <si>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</si>
  <si>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</si>
  <si>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</si>
  <si>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</si>
  <si>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</si>
  <si>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</si>
  <si>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</si>
  <si>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</si>
  <si>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</si>
  <si>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</si>
  <si>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</si>
  <si>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</si>
  <si>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</si>
  <si>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</si>
  <si>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</si>
  <si>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</si>
  <si>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</si>
  <si>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</si>
  <si>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</si>
  <si>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</si>
  <si>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</si>
  <si>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</si>
  <si>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</si>
  <si>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</si>
  <si>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</si>
  <si>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</si>
  <si>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</si>
  <si>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</si>
  <si>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</si>
  <si>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</si>
  <si>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</si>
  <si>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</si>
  <si>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</si>
  <si>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</si>
  <si>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</si>
  <si>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</si>
  <si>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</si>
  <si>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</si>
  <si>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</si>
  <si>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</si>
  <si>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</si>
  <si>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</si>
  <si>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</si>
  <si>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</si>
  <si>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</si>
  <si>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</si>
  <si>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</si>
  <si>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</si>
  <si>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</si>
  <si>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</si>
  <si>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</si>
  <si>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</si>
  <si>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</si>
  <si>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</si>
  <si>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</si>
  <si>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</si>
  <si>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</si>
  <si>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</si>
  <si>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</si>
  <si>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</si>
  <si>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</si>
  <si>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</si>
  <si>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</si>
  <si>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</si>
  <si>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</si>
  <si>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</si>
  <si>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</si>
  <si>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</si>
  <si>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</si>
  <si>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</si>
  <si>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</si>
  <si>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</si>
  <si>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</si>
  <si>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</si>
  <si>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</si>
  <si>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</si>
  <si>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</si>
  <si>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</si>
  <si>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</si>
  <si>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</si>
  <si>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</si>
  <si>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</si>
  <si>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</si>
  <si>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</si>
  <si>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</si>
  <si>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</si>
  <si>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</si>
  <si>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</si>
  <si>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</si>
  <si>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</si>
  <si>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</si>
  <si>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</si>
  <si>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</si>
  <si>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</si>
  <si>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</si>
  <si>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</si>
  <si>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</si>
  <si>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</si>
  <si>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</si>
  <si>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</si>
  <si>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</si>
  <si>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</si>
  <si>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</si>
  <si>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</si>
  <si>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</si>
  <si>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</si>
  <si>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</si>
  <si>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</si>
  <si>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</si>
  <si>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</si>
  <si>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</si>
  <si>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</si>
  <si>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</si>
  <si>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</si>
  <si>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</si>
  <si>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</si>
  <si>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</si>
  <si>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</si>
  <si>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</si>
  <si>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</si>
  <si>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</si>
  <si>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</si>
  <si>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</si>
  <si>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</si>
  <si>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</si>
  <si>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</si>
  <si>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</si>
  <si>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</si>
  <si>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</si>
  <si>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</si>
  <si>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</si>
  <si>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</si>
  <si>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</si>
  <si>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</si>
  <si>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</si>
  <si>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</si>
  <si>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</si>
  <si>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</si>
  <si>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</si>
  <si>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</si>
  <si>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</si>
  <si>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</si>
  <si>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</si>
  <si>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</si>
  <si>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</si>
  <si>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</si>
  <si>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</si>
  <si>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</si>
  <si>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</si>
  <si>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</si>
  <si>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</si>
  <si>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</si>
  <si>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</si>
  <si>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</si>
  <si>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</si>
  <si>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</si>
  <si>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</si>
  <si>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</si>
  <si>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</si>
  <si>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</si>
  <si>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</si>
  <si>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</si>
  <si>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</si>
  <si>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</si>
  <si>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</si>
  <si>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</si>
  <si>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</si>
  <si>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</si>
  <si>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</si>
  <si>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</si>
  <si>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</si>
  <si>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</si>
  <si>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</si>
  <si>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</si>
  <si>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</si>
  <si>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</si>
  <si>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</si>
  <si>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</si>
  <si>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</si>
  <si>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</si>
  <si>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</si>
  <si>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</si>
  <si>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</si>
  <si>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</si>
  <si>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</si>
  <si>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</si>
  <si>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</si>
  <si>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</si>
  <si>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</si>
  <si>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</si>
  <si>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</si>
  <si>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</si>
  <si>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</si>
  <si>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</si>
  <si>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</si>
  <si>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</si>
  <si>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</si>
  <si>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</si>
  <si>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</si>
  <si>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</si>
  <si>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</si>
  <si>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</si>
  <si>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</si>
  <si>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</si>
  <si>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</si>
  <si>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</si>
  <si>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</si>
  <si>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</si>
  <si>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</si>
  <si>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</si>
  <si>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</si>
  <si>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</si>
  <si>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</si>
  <si>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</si>
  <si>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</si>
  <si>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</si>
  <si>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</si>
  <si>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</si>
  <si>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</si>
  <si>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</si>
  <si>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</si>
  <si>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</si>
  <si>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</si>
  <si>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</si>
  <si>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</si>
  <si>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</si>
  <si>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</si>
  <si>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</si>
  <si>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</si>
  <si>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</si>
  <si>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</si>
  <si>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</si>
  <si>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</si>
  <si>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</si>
  <si>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</si>
  <si>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</si>
  <si>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</si>
  <si>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</si>
  <si>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</si>
  <si>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</si>
  <si>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</si>
  <si>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</si>
  <si>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</si>
  <si>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</si>
  <si>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</si>
  <si>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</si>
  <si>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</si>
  <si>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</si>
  <si>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</si>
  <si>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</si>
  <si>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</si>
  <si>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</si>
  <si>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</si>
  <si>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</si>
  <si>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</si>
  <si>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</si>
  <si>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</si>
  <si>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</si>
  <si>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</si>
  <si>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</si>
  <si>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</si>
  <si>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</si>
  <si>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</si>
  <si>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</si>
  <si>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</si>
  <si>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</si>
  <si>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</si>
  <si>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</si>
  <si>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</si>
  <si>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</si>
  <si>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</si>
  <si>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</si>
  <si>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</si>
  <si>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</si>
  <si>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</si>
  <si>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</si>
  <si>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</si>
  <si>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</si>
  <si>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</si>
  <si>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</si>
  <si>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</si>
  <si>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</si>
  <si>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</si>
  <si>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</si>
  <si>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</si>
  <si>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</si>
  <si>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</si>
  <si>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</si>
  <si>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</si>
  <si>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</si>
  <si>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</si>
  <si>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</si>
  <si>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</si>
  <si>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</si>
  <si>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</si>
  <si>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</si>
  <si>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</si>
  <si>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</si>
  <si>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</si>
  <si>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</si>
  <si>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</si>
  <si>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</si>
  <si>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</si>
  <si>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</si>
  <si>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</si>
  <si>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</si>
  <si>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</si>
  <si>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</si>
  <si>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</si>
  <si>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</si>
  <si>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</si>
  <si>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</si>
  <si>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</si>
  <si>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</si>
  <si>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</si>
  <si>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</si>
  <si>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</si>
  <si>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</si>
  <si>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</si>
  <si>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</si>
  <si>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</si>
  <si>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</si>
  <si>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</si>
  <si>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</si>
  <si>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</si>
  <si>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</si>
  <si>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</si>
  <si>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</si>
  <si>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</si>
  <si>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</si>
  <si>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</si>
  <si>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</si>
  <si>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</si>
  <si>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</si>
  <si>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</si>
  <si>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</si>
  <si>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</si>
  <si>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</si>
  <si>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</si>
  <si>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</si>
  <si>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</si>
  <si>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</si>
  <si>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</si>
  <si>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</si>
  <si>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</si>
  <si>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</si>
  <si>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</si>
  <si>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</si>
  <si>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</si>
  <si>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</si>
  <si>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</si>
  <si>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</si>
  <si>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</si>
  <si>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</si>
  <si>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</si>
  <si>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</si>
  <si>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</si>
  <si>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</si>
  <si>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</si>
  <si>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</si>
  <si>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</si>
  <si>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</si>
  <si>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</si>
  <si>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</si>
  <si>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</si>
  <si>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</si>
  <si>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</si>
  <si>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</si>
  <si>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</si>
  <si>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</si>
  <si>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</si>
  <si>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</si>
  <si>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</si>
  <si>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</si>
  <si>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</si>
  <si>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</si>
  <si>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</si>
  <si>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</si>
  <si>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</si>
  <si>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</si>
  <si>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</si>
  <si>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</si>
  <si>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</si>
  <si>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</si>
  <si>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</si>
  <si>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</si>
  <si>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</si>
  <si>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</si>
  <si>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</si>
  <si>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</si>
  <si>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</si>
  <si>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</si>
  <si>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</si>
  <si>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</si>
  <si>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</si>
  <si>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</si>
  <si>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</si>
  <si>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</si>
  <si>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</si>
  <si>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</si>
  <si>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</si>
  <si>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</si>
  <si>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</si>
  <si>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</si>
  <si>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</si>
  <si>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</si>
  <si>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</si>
  <si>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</si>
  <si>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</si>
  <si>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</si>
  <si>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</si>
  <si>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</si>
  <si>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</si>
  <si>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</si>
  <si>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</si>
  <si>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</si>
  <si>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</si>
  <si>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</si>
  <si>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</si>
  <si>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</si>
  <si>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</si>
  <si>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</si>
  <si>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</si>
  <si>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</si>
  <si>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</si>
  <si>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</si>
  <si>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</si>
  <si>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</si>
  <si>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</si>
  <si>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</si>
  <si>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</si>
  <si>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</si>
  <si>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</si>
  <si>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</si>
  <si>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</si>
  <si>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</si>
  <si>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</si>
  <si>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</si>
  <si>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</si>
  <si>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</si>
  <si>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</si>
  <si>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</si>
  <si>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</si>
  <si>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</si>
  <si>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</si>
  <si>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</si>
  <si>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</si>
  <si>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</si>
  <si>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</si>
  <si>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</si>
  <si>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</si>
  <si>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</si>
  <si>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</si>
  <si>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</si>
  <si>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</si>
  <si>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</si>
  <si>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</si>
  <si>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</si>
  <si>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</si>
  <si>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</si>
  <si>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</si>
  <si>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</si>
  <si>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</si>
  <si>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</si>
  <si>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</si>
  <si>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</si>
  <si>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</si>
  <si>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</si>
  <si>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</si>
  <si>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</si>
  <si>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</si>
  <si>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</si>
  <si>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</si>
  <si>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</si>
  <si>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</si>
  <si>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</si>
  <si>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</si>
  <si>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</si>
  <si>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</si>
  <si>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</si>
  <si>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</si>
  <si>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</si>
  <si>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</si>
  <si>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</si>
  <si>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</si>
  <si>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</si>
  <si>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</si>
  <si>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</si>
  <si>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</si>
  <si>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</si>
  <si>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</si>
  <si>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</si>
  <si>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</si>
  <si>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</si>
  <si>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</si>
  <si>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</si>
  <si>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</si>
  <si>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</si>
  <si>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</si>
  <si>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</si>
  <si>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</si>
  <si>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</si>
  <si>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</si>
  <si>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</si>
  <si>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</si>
  <si>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</si>
  <si>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</si>
  <si>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</si>
  <si>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</si>
  <si>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</si>
  <si>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</si>
  <si>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</si>
  <si>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</si>
  <si>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</si>
  <si>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</si>
  <si>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</si>
  <si>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</si>
  <si>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</si>
  <si>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</si>
  <si>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</si>
  <si>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</si>
  <si>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</si>
  <si>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</si>
  <si>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</si>
  <si>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</si>
  <si>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</si>
  <si>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</si>
  <si>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</si>
  <si>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</si>
  <si>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</si>
  <si>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</si>
  <si>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</si>
  <si>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</si>
  <si>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</si>
  <si>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</si>
  <si>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</si>
  <si>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</si>
  <si>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</si>
  <si>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</si>
  <si>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</si>
  <si>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</si>
  <si>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</si>
  <si>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</si>
  <si>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</si>
  <si>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</si>
  <si>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</si>
  <si>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</si>
  <si>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</si>
  <si>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</si>
  <si>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</si>
  <si>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</si>
  <si>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</si>
  <si>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</si>
  <si>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</si>
  <si>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</si>
  <si>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</si>
  <si>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</si>
  <si>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</si>
  <si>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</si>
  <si>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</si>
  <si>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</si>
  <si>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</si>
  <si>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</si>
  <si>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</si>
  <si>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</si>
  <si>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</si>
  <si>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</si>
  <si>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</si>
  <si>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</si>
  <si>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</si>
  <si>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</si>
  <si>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</si>
  <si>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</si>
  <si>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</si>
  <si>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</si>
  <si>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</si>
  <si>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</si>
  <si>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</si>
  <si>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</si>
  <si>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</si>
  <si>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</si>
  <si>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</si>
  <si>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</si>
  <si>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</si>
  <si>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</si>
  <si>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</si>
  <si>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</si>
  <si>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</si>
  <si>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</si>
  <si>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</si>
  <si>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</si>
  <si>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</si>
  <si>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</si>
  <si>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</si>
  <si>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</si>
  <si>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</si>
  <si>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</si>
  <si>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</si>
  <si>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</si>
  <si>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</si>
  <si>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</si>
  <si>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</si>
  <si>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</si>
  <si>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</si>
  <si>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</si>
  <si>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</si>
  <si>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</si>
  <si>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</si>
  <si>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</si>
  <si>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</si>
  <si>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</si>
  <si>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</si>
  <si>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</si>
  <si>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</si>
  <si>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</si>
  <si>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</si>
  <si>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</si>
  <si>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</si>
  <si>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</si>
  <si>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</si>
  <si>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</si>
  <si>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</si>
  <si>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</si>
  <si>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</si>
  <si>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</si>
  <si>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</si>
  <si>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</si>
  <si>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</si>
  <si>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</si>
  <si>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</si>
  <si>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</si>
  <si>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</si>
  <si>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</si>
  <si>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</si>
  <si>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</si>
  <si>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</si>
  <si>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</si>
  <si>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</si>
  <si>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</si>
  <si>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</si>
  <si>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</si>
  <si>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</si>
  <si>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</si>
  <si>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</si>
  <si>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</si>
  <si>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</si>
  <si>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</si>
  <si>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</si>
  <si>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</si>
  <si>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</si>
  <si>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</si>
  <si>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</si>
  <si>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</si>
  <si>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</si>
  <si>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</si>
  <si>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</si>
  <si>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</si>
  <si>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</si>
  <si>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</si>
  <si>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</si>
  <si>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</si>
  <si>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</si>
  <si>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</si>
  <si>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</si>
  <si>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</si>
  <si>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</si>
  <si>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</si>
  <si>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</si>
  <si>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</si>
  <si>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</si>
  <si>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</si>
  <si>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</si>
  <si>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</si>
  <si>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</si>
  <si>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</si>
  <si>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</si>
  <si>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</si>
  <si>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</si>
  <si>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</si>
  <si>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</si>
  <si>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</si>
  <si>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</si>
  <si>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</si>
  <si>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</si>
  <si>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</si>
  <si>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</si>
  <si>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</si>
  <si>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</si>
  <si>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</si>
  <si>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</si>
  <si>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</si>
  <si>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</si>
  <si>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</si>
  <si>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</si>
  <si>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</si>
  <si>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</si>
  <si>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</si>
  <si>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</si>
  <si>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</si>
  <si>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</si>
  <si>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</si>
  <si>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</si>
  <si>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</si>
  <si>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</si>
  <si>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</si>
  <si>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</si>
  <si>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</si>
  <si>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</si>
  <si>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</si>
  <si>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</si>
  <si>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</si>
  <si>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</si>
  <si>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</si>
  <si>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</si>
  <si>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</si>
  <si>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</si>
  <si>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</si>
  <si>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</si>
  <si>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</si>
  <si>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</si>
  <si>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</si>
  <si>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</si>
  <si>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</si>
  <si>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</si>
  <si>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</si>
  <si>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</si>
  <si>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</si>
  <si>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</si>
  <si>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</si>
  <si>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</si>
  <si>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</si>
  <si>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</si>
  <si>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</si>
  <si>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</si>
  <si>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</si>
  <si>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</si>
  <si>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</si>
  <si>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</si>
  <si>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</si>
  <si>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</si>
  <si>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</si>
  <si>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</si>
  <si>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</si>
  <si>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</si>
  <si>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</si>
  <si>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</si>
  <si>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</si>
  <si>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</si>
  <si>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</si>
  <si>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</si>
  <si>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</si>
  <si>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</si>
  <si>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</si>
  <si>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</si>
  <si>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</si>
  <si>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</si>
  <si>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</si>
  <si>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</si>
  <si>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</si>
  <si>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</si>
  <si>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</si>
  <si>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</si>
  <si>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</si>
  <si>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</si>
  <si>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</si>
  <si>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</si>
  <si>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</si>
  <si>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</si>
  <si>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</si>
  <si>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</si>
  <si>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</si>
  <si>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</si>
  <si>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</si>
  <si>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</si>
  <si>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</si>
  <si>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</si>
  <si>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</si>
  <si>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</si>
  <si>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</si>
  <si>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</si>
  <si>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</si>
  <si>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</si>
  <si>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</si>
  <si>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</si>
  <si>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</si>
  <si>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</si>
  <si>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</si>
  <si>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</si>
  <si>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</si>
  <si>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</si>
  <si>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</si>
  <si>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</si>
  <si>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</si>
  <si>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</si>
  <si>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</si>
  <si>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</si>
  <si>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</si>
  <si>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</si>
  <si>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</si>
  <si>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</si>
  <si>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</si>
  <si>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</si>
  <si>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</si>
  <si>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</si>
  <si>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</si>
  <si>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</si>
  <si>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</si>
  <si>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</si>
  <si>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</si>
  <si>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</si>
  <si>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</si>
  <si>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</si>
  <si>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</si>
  <si>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</si>
  <si>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</si>
  <si>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</si>
  <si>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</si>
  <si>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</si>
  <si>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</si>
  <si>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</si>
  <si>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</si>
  <si>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</si>
  <si>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</si>
  <si>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</si>
  <si>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</si>
  <si>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</si>
  <si>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</si>
  <si>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</si>
  <si>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</si>
  <si>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</si>
  <si>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</si>
  <si>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</si>
  <si>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</si>
  <si>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</si>
  <si>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</si>
  <si>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</si>
  <si>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</si>
  <si>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</si>
  <si>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</si>
  <si>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</si>
  <si>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</si>
  <si>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</si>
  <si>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</si>
  <si>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</si>
  <si>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</si>
  <si>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</si>
  <si>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</si>
  <si>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</si>
  <si>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</si>
  <si>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</si>
  <si>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</si>
  <si>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</si>
  <si>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</si>
  <si>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</si>
  <si>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</si>
  <si>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</si>
  <si>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</si>
  <si>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</si>
  <si>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</si>
  <si>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</si>
  <si>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</si>
  <si>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</si>
  <si>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</si>
  <si>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</si>
  <si>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</si>
  <si>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</si>
  <si>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</si>
  <si>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</si>
  <si>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</si>
  <si>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</si>
  <si>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</si>
  <si>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</si>
  <si>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</si>
  <si>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</si>
  <si>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</si>
  <si>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</si>
  <si>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</si>
  <si>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</si>
  <si>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</si>
  <si>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</si>
  <si>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</si>
  <si>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</si>
  <si>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</si>
  <si>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</si>
  <si>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</si>
  <si>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</si>
  <si>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</si>
  <si>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</si>
  <si>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</si>
  <si>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</si>
  <si>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</si>
  <si>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</si>
  <si>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</si>
  <si>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</si>
  <si>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</si>
  <si>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</si>
  <si>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</si>
  <si>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</si>
  <si>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</si>
  <si>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</si>
  <si>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</si>
  <si>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</si>
  <si>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</si>
  <si>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</si>
  <si>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</si>
  <si>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</si>
  <si>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</si>
  <si>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</si>
  <si>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</si>
  <si>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</si>
  <si>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</si>
  <si>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</si>
  <si>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</si>
  <si>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</si>
  <si>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</si>
  <si>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</si>
  <si>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</si>
  <si>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</si>
  <si>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</si>
  <si>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</si>
  <si>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</si>
  <si>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</si>
  <si>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</si>
  <si>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</si>
  <si>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</si>
  <si>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</si>
  <si>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</si>
  <si>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</si>
  <si>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</si>
  <si>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</si>
  <si>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</si>
  <si>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</si>
  <si>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</si>
  <si>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</si>
  <si>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</si>
  <si>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</si>
  <si>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</si>
  <si>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</si>
  <si>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</si>
  <si>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</si>
  <si>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</si>
  <si>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</si>
  <si>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</si>
  <si>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</si>
  <si>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</si>
  <si>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</si>
  <si>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</si>
  <si>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</si>
  <si>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</si>
  <si>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</si>
  <si>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</si>
  <si>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</si>
  <si>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</si>
  <si>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</si>
  <si>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</si>
  <si>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</si>
  <si>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</si>
  <si>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</si>
  <si>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</si>
  <si>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</si>
  <si>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</si>
  <si>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</si>
  <si>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</si>
  <si>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</si>
  <si>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</si>
  <si>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</si>
  <si>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</si>
  <si>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</si>
  <si>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</si>
  <si>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</si>
  <si>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</si>
  <si>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</si>
  <si>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</si>
  <si>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</si>
  <si>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</si>
  <si>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</si>
  <si>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</si>
  <si>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</si>
  <si>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</si>
  <si>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</si>
  <si>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</si>
  <si>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</si>
  <si>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</si>
  <si>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</si>
  <si>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</si>
  <si>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</si>
  <si>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</si>
  <si>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</si>
  <si>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</si>
  <si>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</si>
  <si>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</si>
  <si>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</si>
  <si>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</si>
  <si>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</si>
  <si>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</si>
  <si>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</si>
  <si>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</si>
  <si>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</si>
  <si>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</si>
  <si>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</si>
  <si>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</si>
  <si>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</si>
  <si>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</si>
  <si>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</si>
  <si>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</si>
  <si>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</si>
  <si>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</si>
  <si>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</si>
  <si>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</si>
  <si>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</si>
  <si>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</si>
  <si>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</si>
  <si>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</si>
  <si>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</si>
  <si>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</si>
  <si>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</si>
  <si>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</si>
  <si>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</si>
  <si>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</si>
  <si>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</si>
  <si>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</si>
  <si>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</si>
  <si>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</si>
  <si>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</si>
  <si>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</si>
  <si>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</si>
  <si>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</si>
  <si>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</si>
  <si>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</si>
  <si>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</si>
  <si>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</si>
  <si>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</si>
  <si>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</si>
  <si>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</si>
  <si>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</si>
  <si>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</si>
  <si>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</si>
  <si>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</si>
  <si>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</si>
  <si>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</si>
  <si>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</si>
  <si>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</si>
  <si>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</si>
  <si>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</si>
  <si>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</si>
  <si>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</si>
  <si>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</si>
  <si>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</si>
  <si>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</si>
  <si>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</si>
  <si>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</si>
  <si>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</si>
  <si>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</si>
  <si>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</si>
  <si>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</si>
  <si>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</si>
  <si>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</si>
  <si>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</si>
  <si>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</si>
  <si>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</si>
  <si>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</si>
  <si>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</si>
  <si>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</si>
  <si>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</si>
  <si>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</si>
  <si>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</si>
  <si>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</si>
  <si>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</si>
  <si>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</si>
  <si>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</si>
  <si>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</si>
  <si>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</si>
  <si>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</si>
  <si>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</si>
  <si>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</si>
  <si>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</si>
  <si>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</si>
  <si>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</si>
  <si>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</si>
  <si>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</si>
  <si>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</si>
  <si>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</si>
  <si>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</si>
  <si>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</si>
  <si>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</si>
  <si>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</si>
  <si>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</si>
  <si>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</si>
  <si>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</si>
  <si>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</si>
  <si>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</si>
  <si>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</si>
  <si>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</si>
  <si>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</si>
  <si>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</si>
  <si>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</si>
  <si>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</si>
  <si>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</si>
  <si>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</si>
  <si>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</si>
  <si>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</si>
  <si>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</si>
  <si>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</si>
  <si>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</si>
  <si>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</si>
  <si>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</si>
  <si>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</si>
  <si>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</si>
  <si>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</si>
  <si>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</si>
  <si>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</si>
  <si>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</si>
  <si>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</si>
  <si>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</si>
  <si>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</si>
  <si>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</si>
  <si>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</si>
  <si>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</si>
  <si>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</si>
  <si>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</si>
  <si>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</si>
  <si>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</si>
  <si>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</si>
  <si>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</si>
  <si>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</si>
  <si>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</si>
  <si>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</si>
  <si>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</si>
  <si>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</si>
  <si>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</si>
  <si>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</si>
  <si>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</si>
  <si>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</si>
  <si>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</si>
  <si>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</si>
  <si>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</si>
  <si>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</si>
  <si>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</si>
  <si>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</si>
  <si>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</si>
  <si>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</si>
  <si>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</si>
  <si>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</si>
  <si>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</si>
  <si>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</si>
  <si>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</si>
  <si>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</si>
  <si>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</si>
  <si>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</si>
  <si>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</si>
  <si>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</si>
  <si>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</si>
  <si>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</si>
  <si>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</si>
  <si>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</si>
  <si>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</si>
  <si>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</si>
  <si>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</si>
  <si>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</si>
  <si>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</si>
  <si>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</si>
  <si>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</si>
  <si>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</si>
  <si>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</si>
  <si>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</si>
  <si>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</si>
  <si>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</si>
  <si>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</si>
  <si>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</si>
  <si>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</si>
  <si>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</si>
  <si>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</si>
  <si>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</si>
  <si>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</si>
  <si>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</si>
  <si>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</si>
  <si>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</si>
  <si>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</si>
  <si>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</si>
  <si>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</si>
  <si>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</si>
  <si>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</si>
  <si>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</si>
  <si>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</si>
  <si>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</si>
  <si>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</si>
  <si>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</si>
  <si>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</si>
  <si>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</si>
  <si>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</si>
  <si>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</si>
  <si>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</si>
  <si>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</si>
  <si>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</si>
  <si>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</si>
  <si>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</si>
  <si>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</si>
  <si>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</si>
  <si>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</si>
  <si>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</si>
  <si>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</si>
  <si>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</si>
  <si>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</si>
  <si>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</si>
  <si>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</si>
  <si>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</si>
  <si>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</si>
  <si>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</si>
  <si>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</si>
  <si>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</si>
  <si>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</si>
  <si>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</si>
  <si>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</si>
  <si>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</si>
  <si>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</si>
  <si>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</si>
  <si>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</si>
  <si>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</si>
  <si>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</si>
  <si>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</si>
  <si>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</si>
  <si>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</si>
  <si>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</si>
  <si>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</si>
  <si>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</si>
  <si>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</si>
  <si>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</si>
  <si>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</si>
  <si>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</si>
  <si>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</si>
  <si>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</si>
  <si>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</si>
  <si>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</si>
  <si>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</si>
  <si>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</si>
  <si>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</si>
  <si>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</si>
  <si>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</si>
  <si>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</si>
  <si>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</si>
  <si>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</si>
  <si>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</si>
  <si>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</si>
  <si>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</si>
  <si>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</si>
  <si>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</si>
  <si>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</si>
  <si>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</si>
  <si>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</si>
  <si>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</si>
  <si>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</si>
  <si>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</si>
  <si>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</si>
  <si>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</si>
  <si>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</si>
  <si>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</si>
  <si>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</si>
  <si>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</si>
  <si>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</si>
  <si>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</si>
  <si>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</si>
  <si>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</si>
  <si>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</si>
  <si>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</si>
  <si>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</si>
  <si>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</si>
  <si>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</si>
  <si>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</si>
  <si>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</si>
  <si>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</si>
  <si>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</si>
  <si>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</si>
  <si>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</si>
  <si>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</si>
  <si>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</si>
  <si>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</si>
  <si>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</si>
  <si>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</si>
  <si>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</si>
  <si>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</si>
  <si>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</si>
  <si>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</si>
  <si>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</si>
  <si>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</si>
  <si>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</si>
  <si>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</si>
  <si>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</si>
  <si>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</si>
  <si>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</si>
  <si>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</si>
  <si>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</si>
  <si>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</si>
  <si>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</si>
  <si>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</si>
  <si>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</si>
  <si>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</si>
  <si>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</si>
  <si>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</si>
  <si>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</si>
  <si>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</si>
  <si>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</si>
  <si>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</si>
  <si>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</si>
  <si>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</si>
  <si>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</si>
  <si>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</si>
  <si>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</si>
  <si>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</si>
  <si>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</si>
  <si>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</si>
  <si>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</si>
  <si>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</si>
  <si>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</si>
  <si>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</si>
  <si>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</si>
  <si>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</si>
  <si>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</si>
  <si>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</si>
  <si>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</si>
  <si>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</si>
  <si>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</si>
  <si>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</si>
  <si>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</si>
  <si>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</si>
  <si>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</si>
  <si>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</si>
  <si>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</si>
  <si>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</si>
  <si>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</si>
  <si>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</si>
  <si>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</si>
  <si>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</si>
  <si>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</si>
  <si>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</si>
  <si>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</si>
  <si>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</si>
  <si>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</si>
  <si>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</si>
  <si>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</si>
  <si>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</si>
  <si>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</si>
  <si>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</si>
  <si>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</si>
  <si>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</si>
  <si>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</si>
  <si>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</si>
  <si>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</si>
  <si>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</si>
  <si>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</si>
  <si>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</si>
  <si>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</si>
  <si>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</si>
  <si>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</si>
  <si>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</si>
  <si>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</si>
  <si>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</si>
  <si>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</si>
  <si>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</si>
  <si>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</si>
  <si>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</si>
  <si>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</si>
  <si>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</si>
  <si>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</si>
  <si>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</si>
  <si>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</si>
  <si>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</si>
  <si>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</si>
  <si>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</si>
  <si>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</si>
  <si>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</si>
  <si>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</si>
  <si>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</si>
  <si>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</si>
  <si>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</si>
  <si>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</si>
  <si>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</si>
  <si>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</si>
  <si>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</si>
  <si>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</si>
  <si>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</si>
  <si>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</si>
  <si>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</si>
  <si>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</si>
  <si>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</si>
  <si>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</si>
  <si>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</si>
  <si>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</si>
  <si>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</si>
  <si>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</si>
  <si>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</si>
  <si>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</si>
  <si>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</si>
  <si>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</si>
  <si>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</si>
  <si>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</si>
  <si>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 Category</t>
  </si>
  <si>
    <t>food</t>
  </si>
  <si>
    <t>Row Labels</t>
  </si>
  <si>
    <t>film &amp; video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</si>
  <si>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</si>
  <si>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</si>
  <si>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</si>
  <si>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</si>
  <si>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</si>
  <si>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</si>
  <si>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</si>
  <si>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</si>
  <si>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</si>
  <si>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</si>
  <si>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</si>
  <si>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</si>
  <si>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</si>
  <si>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</si>
  <si>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</si>
  <si>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</si>
  <si>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</si>
  <si>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</si>
  <si>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</si>
  <si>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</si>
  <si>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</si>
  <si>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</si>
  <si>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</si>
  <si>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</si>
  <si>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</si>
  <si>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</si>
  <si>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</si>
  <si>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</si>
  <si>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</si>
  <si>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</si>
  <si>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</si>
  <si>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</si>
  <si>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</si>
  <si>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</si>
  <si>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</si>
  <si>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</si>
  <si>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</si>
  <si>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</si>
  <si>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</si>
  <si>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</si>
  <si>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</si>
  <si>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</si>
  <si>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</si>
  <si>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</si>
  <si>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</si>
  <si>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</si>
  <si>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</si>
  <si>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</si>
  <si>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</si>
  <si>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</si>
  <si>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</si>
  <si>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</si>
  <si>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</si>
  <si>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</si>
  <si>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</si>
  <si>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</si>
  <si>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</si>
  <si>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</si>
  <si>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</si>
  <si>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</si>
  <si>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</si>
  <si>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</si>
  <si>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</si>
  <si>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</si>
  <si>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</si>
  <si>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</si>
  <si>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</si>
  <si>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</si>
  <si>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</si>
  <si>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</si>
  <si>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</si>
  <si>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</si>
  <si>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</si>
  <si>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</si>
  <si>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</si>
  <si>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</si>
  <si>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</si>
  <si>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</si>
  <si>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</si>
  <si>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</si>
  <si>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</si>
  <si>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</si>
  <si>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</si>
  <si>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</si>
  <si>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</si>
  <si>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</si>
  <si>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1000to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</si>
</sst>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NumberFormat="1" applyFont="1"/>
    <xf numFmtId="164" fontId="0" fillId="0" borderId="0" xfId="1" applyNumberFormat="1" applyFont="1" applyProtection="1">
      <protection locked="0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9" fontId="1" fillId="0" borderId="1" xfId="2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" fontId="1" fillId="0" borderId="1" xfId="1" applyNumberFormat="1" applyFont="1" applyBorder="1" applyAlignment="1">
      <alignment horizontal="center"/>
    </xf>
    <xf numFmtId="2" fontId="0" fillId="0" borderId="0" xfId="1" applyNumberFormat="1" applyFont="1" applyProtection="1">
      <protection locked="0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alignment horizontal="right"/>
    </dxf>
    <dxf>
      <alignment horizontal="right"/>
    </dxf>
    <dxf>
      <font>
        <color auto="1"/>
      </font>
      <fill>
        <patternFill>
          <bgColor theme="8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E1493D"/>
      <color rgb="FFEF6D39"/>
      <color rgb="FFFDADA7"/>
      <color rgb="FFA11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[06.30.2018 - KickStarter Homework.xlsx]Pivot Table |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</a:t>
            </a:r>
            <a:endParaRPr lang="en-US" baseline="0"/>
          </a:p>
          <a:p>
            <a:pPr>
              <a:defRPr/>
            </a:pPr>
            <a:r>
              <a:rPr lang="en-US" baseline="0"/>
              <a:t>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rgbClr val="E1493D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E1493D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|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|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A-FE43-B7EF-145359BDAF1A}"/>
            </c:ext>
          </c:extLst>
        </c:ser>
        <c:ser>
          <c:idx val="1"/>
          <c:order val="1"/>
          <c:tx>
            <c:strRef>
              <c:f>'Pivot Table |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1493D"/>
            </a:solidFill>
            <a:ln>
              <a:noFill/>
            </a:ln>
            <a:effectLst/>
          </c:spPr>
          <c:invertIfNegative val="0"/>
          <c:cat>
            <c:strRef>
              <c:f>'Pivot Table |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|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EA-FE43-B7EF-145359BDAF1A}"/>
            </c:ext>
          </c:extLst>
        </c:ser>
        <c:ser>
          <c:idx val="2"/>
          <c:order val="2"/>
          <c:tx>
            <c:strRef>
              <c:f>'Pivot Table |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|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EA-FE43-B7EF-145359BDAF1A}"/>
            </c:ext>
          </c:extLst>
        </c:ser>
        <c:ser>
          <c:idx val="3"/>
          <c:order val="3"/>
          <c:tx>
            <c:strRef>
              <c:f>'Pivot Table |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|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EA-FE43-B7EF-145359BDAF1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760991"/>
        <c:axId val="1863761839"/>
      </c:barChart>
      <c:catAx>
        <c:axId val="180976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61839"/>
        <c:crosses val="autoZero"/>
        <c:auto val="1"/>
        <c:lblAlgn val="ctr"/>
        <c:lblOffset val="100"/>
        <c:noMultiLvlLbl val="0"/>
      </c:catAx>
      <c:valAx>
        <c:axId val="18637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[06.30.2018 - KickStarter Homework.xlsx]Pivot Table | Sub Categories!PivotTable4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</a:t>
            </a:r>
          </a:p>
          <a:p>
            <a:pPr>
              <a:defRPr/>
            </a:pPr>
            <a:r>
              <a:rPr lang="en-US" baseline="0"/>
              <a:t>Sub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E149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| Sub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| Sub 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6-0543-80B7-EB3C3EEFED91}"/>
            </c:ext>
          </c:extLst>
        </c:ser>
        <c:ser>
          <c:idx val="1"/>
          <c:order val="1"/>
          <c:tx>
            <c:strRef>
              <c:f>'Pivot Table | 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1493D"/>
            </a:solidFill>
            <a:ln>
              <a:noFill/>
            </a:ln>
            <a:effectLst/>
          </c:spPr>
          <c:invertIfNegative val="0"/>
          <c:cat>
            <c:strRef>
              <c:f>'Pivot Table |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| 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36-0543-80B7-EB3C3EEFED91}"/>
            </c:ext>
          </c:extLst>
        </c:ser>
        <c:ser>
          <c:idx val="2"/>
          <c:order val="2"/>
          <c:tx>
            <c:strRef>
              <c:f>'Pivot Table | Sub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| Sub 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36-0543-80B7-EB3C3EEFED91}"/>
            </c:ext>
          </c:extLst>
        </c:ser>
        <c:ser>
          <c:idx val="3"/>
          <c:order val="3"/>
          <c:tx>
            <c:strRef>
              <c:f>'Pivot Table | Sub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|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| Sub 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636-0543-80B7-EB3C3EEFE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24681471"/>
        <c:axId val="1417153519"/>
      </c:barChart>
      <c:catAx>
        <c:axId val="182468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53519"/>
        <c:crosses val="autoZero"/>
        <c:auto val="1"/>
        <c:lblAlgn val="ctr"/>
        <c:lblOffset val="100"/>
        <c:noMultiLvlLbl val="0"/>
      </c:catAx>
      <c:valAx>
        <c:axId val="141715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68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[06.30.2018 - KickStarter Homework.xlsx]Pivot Tables | Years!PivotTable6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</a:t>
            </a:r>
          </a:p>
          <a:p>
            <a:pPr>
              <a:defRPr/>
            </a:pPr>
            <a:r>
              <a:rPr lang="en-US" baseline="0"/>
              <a:t>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E1493D"/>
            </a:solidFill>
            <a:round/>
          </a:ln>
          <a:effectLst/>
        </c:spPr>
        <c:marker>
          <c:symbol val="circle"/>
          <c:size val="5"/>
          <c:spPr>
            <a:solidFill>
              <a:srgbClr val="E1493D"/>
            </a:solidFill>
            <a:ln w="9525">
              <a:solidFill>
                <a:srgbClr val="E1493D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|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Tables |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|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9-2C4D-973E-97FADDCA1CA2}"/>
            </c:ext>
          </c:extLst>
        </c:ser>
        <c:ser>
          <c:idx val="1"/>
          <c:order val="1"/>
          <c:tx>
            <c:strRef>
              <c:f>'Pivot Tables |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1493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1493D"/>
              </a:solidFill>
              <a:ln w="9525">
                <a:solidFill>
                  <a:srgbClr val="E1493D"/>
                </a:solidFill>
              </a:ln>
              <a:effectLst/>
            </c:spPr>
          </c:marker>
          <c:cat>
            <c:strRef>
              <c:f>'Pivot Tables |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| Years'!$C$6:$C$18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9-2C4D-973E-97FADDCA1CA2}"/>
            </c:ext>
          </c:extLst>
        </c:ser>
        <c:ser>
          <c:idx val="2"/>
          <c:order val="2"/>
          <c:tx>
            <c:strRef>
              <c:f>'Pivot Tables |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'Pivot Tables |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|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9-2C4D-973E-97FADDCA1CA2}"/>
            </c:ext>
          </c:extLst>
        </c:ser>
        <c:ser>
          <c:idx val="3"/>
          <c:order val="3"/>
          <c:tx>
            <c:strRef>
              <c:f>'Pivot Tables |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Tables |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| Years'!$E$6:$E$18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C9-2C4D-973E-97FADDCA1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491103"/>
        <c:axId val="1433598415"/>
      </c:lineChart>
      <c:catAx>
        <c:axId val="146549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598415"/>
        <c:crosses val="autoZero"/>
        <c:auto val="1"/>
        <c:lblAlgn val="ctr"/>
        <c:lblOffset val="100"/>
        <c:noMultiLvlLbl val="0"/>
      </c:catAx>
      <c:valAx>
        <c:axId val="143359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49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0</xdr:rowOff>
    </xdr:from>
    <xdr:to>
      <xdr:col>13</xdr:col>
      <xdr:colOff>812800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FE316-B084-E447-B2C0-8D409C5DC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184150</xdr:rowOff>
    </xdr:from>
    <xdr:to>
      <xdr:col>18</xdr:col>
      <xdr:colOff>812800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C0D5E-0182-C84E-9558-318EEB850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402440</xdr:colOff>
      <xdr:row>2</xdr:row>
      <xdr:rowOff>96321</xdr:rowOff>
    </xdr:from>
    <xdr:to>
      <xdr:col>21</xdr:col>
      <xdr:colOff>16494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71D745-8790-754B-A304-06ED0A17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Arellano" refreshedDate="43280.803403472222" createdVersion="6" refreshedVersion="6" minRefreshableVersion="3" recordCount="4114" xr:uid="{CAD9413F-9C97-0C4A-AF8B-D9B574D4CFA7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Arellano" refreshedDate="43280.870738194448" createdVersion="6" refreshedVersion="6" minRefreshableVersion="3" recordCount="4114" xr:uid="{30C164BC-760F-1342-A08B-E8A792C1B24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BF9E9-C49D-FF40-B34B-66C0B6B8AE38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">
      <pivotArea dataOnly="0" labelOnly="1" fieldPosition="0">
        <references count="1">
          <reference field="5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FD8B1-D7CC-804B-983B-D28F03A6FB31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1EFC4-EC1B-324D-AD54-4FF5AEA60B62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55" zoomScaleNormal="55" workbookViewId="0">
      <selection activeCell="M1" sqref="M1"/>
    </sheetView>
  </sheetViews>
  <sheetFormatPr baseColWidth="10" defaultColWidth="8.83203125" defaultRowHeight="15" x14ac:dyDescent="0.2"/>
  <cols>
    <col min="1" max="1" width="5.5" customWidth="1"/>
    <col min="2" max="2" width="38.5" style="3" customWidth="1"/>
    <col min="3" max="3" width="40.33203125" style="3" customWidth="1"/>
    <col min="5" max="5" width="11.33203125" customWidth="1"/>
    <col min="6" max="6" width="16.1640625" customWidth="1"/>
    <col min="7" max="7" width="11.83203125" customWidth="1"/>
    <col min="8" max="8" width="12.5" customWidth="1"/>
    <col min="9" max="9" width="15.33203125" customWidth="1"/>
    <col min="10" max="10" width="17.83203125" customWidth="1"/>
    <col min="11" max="11" width="15.5" customWidth="1"/>
    <col min="12" max="12" width="14.33203125" customWidth="1"/>
    <col min="13" max="13" width="15.33203125" customWidth="1"/>
    <col min="14" max="14" width="25" customWidth="1"/>
  </cols>
  <sheetData>
    <row r="1" spans="1:1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70C2-36D9-8E4A-8E6E-323E1C23BDA8}">
  <sheetPr codeName="Sheet2"/>
  <dimension ref="A1:W4116"/>
  <sheetViews>
    <sheetView topLeftCell="A4104" zoomScale="97" zoomScaleNormal="97" workbookViewId="0">
      <selection activeCell="A4" sqref="A4"/>
    </sheetView>
  </sheetViews>
  <sheetFormatPr baseColWidth="10" defaultColWidth="8.83203125" defaultRowHeight="15" outlineLevelRow="1" x14ac:dyDescent="0.2"/>
  <cols>
    <col min="1" max="1" width="5.1640625" customWidth="1"/>
    <col min="2" max="2" width="32.33203125" style="3" customWidth="1"/>
    <col min="3" max="3" width="40.33203125" style="3" customWidth="1"/>
    <col min="4" max="4" width="6.83203125" customWidth="1"/>
    <col min="5" max="5" width="9.5" customWidth="1"/>
    <col min="6" max="6" width="10.83203125" customWidth="1"/>
    <col min="7" max="7" width="8.6640625" customWidth="1"/>
    <col min="8" max="8" width="10" customWidth="1"/>
    <col min="9" max="9" width="11.33203125" customWidth="1"/>
    <col min="10" max="10" width="13.6640625" customWidth="1"/>
    <col min="11" max="11" width="12" customWidth="1"/>
    <col min="12" max="12" width="13.83203125" customWidth="1"/>
    <col min="13" max="13" width="15.33203125" customWidth="1"/>
    <col min="14" max="14" width="21.83203125" customWidth="1"/>
    <col min="15" max="15" width="14.5" style="5" customWidth="1"/>
    <col min="16" max="16" width="16.1640625" style="14" customWidth="1"/>
    <col min="17" max="17" width="14.5" customWidth="1"/>
    <col min="18" max="18" width="18.6640625" customWidth="1"/>
    <col min="19" max="19" width="20.6640625" customWidth="1"/>
    <col min="20" max="20" width="19.6640625" customWidth="1"/>
  </cols>
  <sheetData>
    <row r="1" spans="1:23" ht="16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8306</v>
      </c>
      <c r="P1" s="12" t="s">
        <v>8307</v>
      </c>
      <c r="Q1" s="11" t="s">
        <v>8308</v>
      </c>
      <c r="R1" s="11" t="s">
        <v>8309</v>
      </c>
      <c r="S1" s="11" t="s">
        <v>8365</v>
      </c>
      <c r="T1" s="11" t="s">
        <v>8366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20">
        <f>(((J2/60)/60)/24)+DATE(1970,1,1)+(-8/24)</f>
        <v>42176.673738425925</v>
      </c>
      <c r="T2" s="20">
        <f>(((I2/60)/60)/24)+DATE(1970,1,1)+(-8/24)</f>
        <v>42207.791666666664</v>
      </c>
      <c r="W2" s="15"/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20">
        <f>(((J3/60)/60)/24)+DATE(1970,1,1)+(-8/24)</f>
        <v>42766.267164351848</v>
      </c>
      <c r="T3" s="20">
        <f t="shared" ref="T3:T66" si="4">(((I3/60)/60)/24)+DATE(1970,1,1)+(-8/24)</f>
        <v>42796.267164351848</v>
      </c>
      <c r="W3" s="25"/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20">
        <f t="shared" ref="S4:S67" si="5">(((J4/60)/60)/24)+DATE(1970,1,1)+(-8/24)</f>
        <v>42405.369016203702</v>
      </c>
      <c r="T4" s="20">
        <f t="shared" si="4"/>
        <v>42415.369016203702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0">
        <f t="shared" si="5"/>
        <v>41828.181793981479</v>
      </c>
      <c r="T5" s="20">
        <f t="shared" si="4"/>
        <v>41858.181793981479</v>
      </c>
    </row>
    <row r="6" spans="1:23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0">
        <f t="shared" si="5"/>
        <v>42327.500914351847</v>
      </c>
      <c r="T6" s="20">
        <f t="shared" si="4"/>
        <v>42357.500914351847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0">
        <f t="shared" si="5"/>
        <v>42563.599618055552</v>
      </c>
      <c r="T7" s="20">
        <f t="shared" si="4"/>
        <v>42579.899305555555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0">
        <f t="shared" si="5"/>
        <v>41793.739004629628</v>
      </c>
      <c r="T8" s="20">
        <f t="shared" si="4"/>
        <v>41803.739004629628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0">
        <f t="shared" si="5"/>
        <v>42515.713738425926</v>
      </c>
      <c r="T9" s="20">
        <f t="shared" si="4"/>
        <v>42555.713738425926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0">
        <f t="shared" si="5"/>
        <v>42468.611249999994</v>
      </c>
      <c r="T10" s="20">
        <f t="shared" si="4"/>
        <v>42475.541666666664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0">
        <f t="shared" si="5"/>
        <v>42446.770185185182</v>
      </c>
      <c r="T11" s="20">
        <f t="shared" si="4"/>
        <v>42476.770185185182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0">
        <f t="shared" si="5"/>
        <v>41779.734710648147</v>
      </c>
      <c r="T12" s="20">
        <f t="shared" si="4"/>
        <v>41814.734710648147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0">
        <f t="shared" si="5"/>
        <v>42572.445162037031</v>
      </c>
      <c r="T13" s="20">
        <f t="shared" si="4"/>
        <v>42603.791666666664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0">
        <f t="shared" si="5"/>
        <v>41791.379918981482</v>
      </c>
      <c r="T14" s="20">
        <f t="shared" si="4"/>
        <v>41835.791666666664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0">
        <f t="shared" si="5"/>
        <v>42508.343854166662</v>
      </c>
      <c r="T15" s="20">
        <f t="shared" si="4"/>
        <v>42544.518749999996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0">
        <f t="shared" si="5"/>
        <v>41807.693148148144</v>
      </c>
      <c r="T16" s="20">
        <f t="shared" si="4"/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0">
        <f t="shared" si="5"/>
        <v>42256.058541666665</v>
      </c>
      <c r="T17" s="20">
        <f t="shared" si="4"/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0">
        <f t="shared" si="5"/>
        <v>41760.463090277779</v>
      </c>
      <c r="T18" s="20">
        <f t="shared" si="4"/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0">
        <f t="shared" si="5"/>
        <v>41917.398402777777</v>
      </c>
      <c r="T19" s="20">
        <f t="shared" si="4"/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0">
        <f t="shared" si="5"/>
        <v>41869.208981481483</v>
      </c>
      <c r="T20" s="20">
        <f t="shared" si="4"/>
        <v>41899.208981481483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0">
        <f t="shared" si="5"/>
        <v>42175.483032407406</v>
      </c>
      <c r="T21" s="20">
        <f t="shared" si="4"/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0">
        <f t="shared" si="5"/>
        <v>42200.424907407411</v>
      </c>
      <c r="T22" s="20">
        <f t="shared" si="4"/>
        <v>42260.424907407411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0">
        <f t="shared" si="5"/>
        <v>41878.293854166666</v>
      </c>
      <c r="T23" s="20">
        <f t="shared" si="4"/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0">
        <f t="shared" si="5"/>
        <v>41989.578009259254</v>
      </c>
      <c r="T24" s="20">
        <f t="shared" si="4"/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0">
        <f t="shared" si="5"/>
        <v>42097.445613425924</v>
      </c>
      <c r="T25" s="20">
        <f t="shared" si="4"/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0">
        <f t="shared" si="5"/>
        <v>42229.486840277772</v>
      </c>
      <c r="T26" s="20">
        <f t="shared" si="4"/>
        <v>42262.48541666667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0">
        <f t="shared" si="5"/>
        <v>42317.691678240742</v>
      </c>
      <c r="T27" s="20">
        <f t="shared" si="4"/>
        <v>42377.691678240742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0">
        <f t="shared" si="5"/>
        <v>41828.182222222218</v>
      </c>
      <c r="T28" s="20">
        <f t="shared" si="4"/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0">
        <f t="shared" si="5"/>
        <v>41928.831400462957</v>
      </c>
      <c r="T29" s="20">
        <f t="shared" si="4"/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0">
        <f t="shared" si="5"/>
        <v>42324.630601851844</v>
      </c>
      <c r="T30" s="20">
        <f t="shared" si="4"/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0">
        <f t="shared" si="5"/>
        <v>41812.339907407404</v>
      </c>
      <c r="T31" s="20">
        <f t="shared" si="4"/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0">
        <f t="shared" si="5"/>
        <v>41841.959664351853</v>
      </c>
      <c r="T32" s="20">
        <f t="shared" si="4"/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20">
        <f t="shared" si="5"/>
        <v>42376.458726851844</v>
      </c>
      <c r="T33" s="20">
        <f t="shared" si="4"/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0">
        <f t="shared" si="5"/>
        <v>42461.294178240736</v>
      </c>
      <c r="T34" s="20">
        <f t="shared" si="4"/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0">
        <f t="shared" si="5"/>
        <v>42286.327557870369</v>
      </c>
      <c r="T35" s="20">
        <f t="shared" si="4"/>
        <v>42316.36922453704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0">
        <f t="shared" si="5"/>
        <v>41840.988437499997</v>
      </c>
      <c r="T36" s="20">
        <f t="shared" si="4"/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0">
        <f t="shared" si="5"/>
        <v>42097.958495370367</v>
      </c>
      <c r="T37" s="20">
        <f t="shared" si="4"/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0">
        <f t="shared" si="5"/>
        <v>42067.973668981482</v>
      </c>
      <c r="T38" s="20">
        <f t="shared" si="4"/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0">
        <f t="shared" si="5"/>
        <v>42032.359710648147</v>
      </c>
      <c r="T39" s="20">
        <f t="shared" si="4"/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0">
        <f t="shared" si="5"/>
        <v>41374.723888888882</v>
      </c>
      <c r="T40" s="20">
        <f t="shared" si="4"/>
        <v>41404.723888888882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0">
        <f t="shared" si="5"/>
        <v>41753.713749999995</v>
      </c>
      <c r="T41" s="20">
        <f t="shared" si="4"/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0">
        <f t="shared" si="5"/>
        <v>41788.880648148144</v>
      </c>
      <c r="T42" s="20">
        <f t="shared" si="4"/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0">
        <f t="shared" si="5"/>
        <v>41887.235578703701</v>
      </c>
      <c r="T43" s="20">
        <f t="shared" si="4"/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0">
        <f t="shared" si="5"/>
        <v>41971.305856481478</v>
      </c>
      <c r="T44" s="20">
        <f t="shared" si="4"/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0">
        <f t="shared" si="5"/>
        <v>41802.457013888888</v>
      </c>
      <c r="T45" s="20">
        <f t="shared" si="4"/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0">
        <f t="shared" si="5"/>
        <v>41873.765474537038</v>
      </c>
      <c r="T46" s="20">
        <f t="shared" si="4"/>
        <v>41918.765474537038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0">
        <f t="shared" si="5"/>
        <v>42457.290590277778</v>
      </c>
      <c r="T47" s="20">
        <f t="shared" si="4"/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0">
        <f t="shared" si="5"/>
        <v>42323.631643518522</v>
      </c>
      <c r="T48" s="20">
        <f t="shared" si="4"/>
        <v>42353.631643518522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0">
        <f t="shared" si="5"/>
        <v>41932.486192129625</v>
      </c>
      <c r="T49" s="20">
        <f t="shared" si="4"/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0">
        <f t="shared" si="5"/>
        <v>42033.183564814812</v>
      </c>
      <c r="T50" s="20">
        <f t="shared" si="4"/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0">
        <f t="shared" si="5"/>
        <v>42270.843113425923</v>
      </c>
      <c r="T51" s="20">
        <f t="shared" si="4"/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0">
        <f t="shared" si="5"/>
        <v>41995.419652777775</v>
      </c>
      <c r="T52" s="20">
        <f t="shared" si="4"/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0">
        <f t="shared" si="5"/>
        <v>42196.595335648148</v>
      </c>
      <c r="T53" s="20">
        <f t="shared" si="4"/>
        <v>42226.595335648148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0">
        <f t="shared" si="5"/>
        <v>41807.368587962963</v>
      </c>
      <c r="T54" s="20">
        <f t="shared" si="4"/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0">
        <f t="shared" si="5"/>
        <v>41719.215798611105</v>
      </c>
      <c r="T55" s="20">
        <f t="shared" si="4"/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0">
        <f t="shared" si="5"/>
        <v>42333.379872685182</v>
      </c>
      <c r="T56" s="20">
        <f t="shared" si="4"/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0">
        <f t="shared" si="5"/>
        <v>42496.635601851849</v>
      </c>
      <c r="T57" s="20">
        <f t="shared" si="4"/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0">
        <f t="shared" si="5"/>
        <v>42149.215555555551</v>
      </c>
      <c r="T58" s="20">
        <f t="shared" si="4"/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0">
        <f t="shared" si="5"/>
        <v>42089.499560185184</v>
      </c>
      <c r="T59" s="20">
        <f t="shared" si="4"/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0">
        <f t="shared" si="5"/>
        <v>41932.411712962959</v>
      </c>
      <c r="T60" s="20">
        <f t="shared" si="4"/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0">
        <f t="shared" si="5"/>
        <v>42229.902500000004</v>
      </c>
      <c r="T61" s="20">
        <f t="shared" si="4"/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0">
        <f t="shared" si="5"/>
        <v>41701.568483796291</v>
      </c>
      <c r="T62" s="20">
        <f t="shared" si="4"/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0">
        <f t="shared" si="5"/>
        <v>41409.480983796297</v>
      </c>
      <c r="T63" s="20">
        <f t="shared" si="4"/>
        <v>41431.480983796297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0">
        <f t="shared" si="5"/>
        <v>41311.466180555552</v>
      </c>
      <c r="T64" s="20">
        <f t="shared" si="4"/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0">
        <f t="shared" si="5"/>
        <v>41612.578854166662</v>
      </c>
      <c r="T65" s="20">
        <f t="shared" si="4"/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20">
        <f t="shared" si="5"/>
        <v>41432.684965277775</v>
      </c>
      <c r="T66" s="20">
        <f t="shared" si="4"/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3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20">
        <f t="shared" si="5"/>
        <v>41835.487893518519</v>
      </c>
      <c r="T67" s="20">
        <f t="shared" ref="T67:T130" si="10">(((I67/60)/60)/24)+DATE(1970,1,1)+(-8/24)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20">
        <f t="shared" ref="S68:S131" si="11">(((J68/60)/60)/24)+DATE(1970,1,1)+(-8/24)</f>
        <v>42539.516435185178</v>
      </c>
      <c r="T68" s="20">
        <f t="shared" si="10"/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20">
        <f t="shared" si="11"/>
        <v>41075.250046296293</v>
      </c>
      <c r="T69" s="20">
        <f t="shared" si="10"/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20">
        <f t="shared" si="11"/>
        <v>41663.23600694444</v>
      </c>
      <c r="T70" s="20">
        <f t="shared" si="10"/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20">
        <f t="shared" si="11"/>
        <v>40785.854456018518</v>
      </c>
      <c r="T71" s="20">
        <f t="shared" si="10"/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20">
        <f t="shared" si="11"/>
        <v>40730.563020833331</v>
      </c>
      <c r="T72" s="20">
        <f t="shared" si="10"/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20">
        <f t="shared" si="11"/>
        <v>40996.938159722216</v>
      </c>
      <c r="T73" s="20">
        <f t="shared" si="10"/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20">
        <f t="shared" si="11"/>
        <v>41207.676863425921</v>
      </c>
      <c r="T74" s="20">
        <f t="shared" si="10"/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20">
        <f t="shared" si="11"/>
        <v>40587.423425925925</v>
      </c>
      <c r="T75" s="20">
        <f t="shared" si="10"/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20">
        <f t="shared" si="11"/>
        <v>42360.153877314813</v>
      </c>
      <c r="T76" s="20">
        <f t="shared" si="10"/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20">
        <f t="shared" si="11"/>
        <v>41356.875833333332</v>
      </c>
      <c r="T77" s="20">
        <f t="shared" si="10"/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20">
        <f t="shared" si="11"/>
        <v>40844.358310185184</v>
      </c>
      <c r="T78" s="20">
        <f t="shared" si="10"/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20">
        <f t="shared" si="11"/>
        <v>40996.811539351853</v>
      </c>
      <c r="T79" s="20">
        <f t="shared" si="10"/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20">
        <f t="shared" si="11"/>
        <v>42604.397233796299</v>
      </c>
      <c r="T80" s="20">
        <f t="shared" si="10"/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20">
        <f t="shared" si="11"/>
        <v>41724.443206018514</v>
      </c>
      <c r="T81" s="20">
        <f t="shared" si="10"/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20">
        <f t="shared" si="11"/>
        <v>41582.750648148147</v>
      </c>
      <c r="T82" s="20">
        <f t="shared" si="10"/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20">
        <f t="shared" si="11"/>
        <v>41099.825543981482</v>
      </c>
      <c r="T83" s="20">
        <f t="shared" si="10"/>
        <v>41103.79305555555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20">
        <f t="shared" si="11"/>
        <v>40795.486817129626</v>
      </c>
      <c r="T84" s="20">
        <f t="shared" si="10"/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20">
        <f t="shared" si="11"/>
        <v>42042.282280092586</v>
      </c>
      <c r="T85" s="20">
        <f t="shared" si="10"/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20">
        <f t="shared" si="11"/>
        <v>40648.42460648148</v>
      </c>
      <c r="T86" s="20">
        <f t="shared" si="10"/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20">
        <f t="shared" si="11"/>
        <v>40778.792094907403</v>
      </c>
      <c r="T87" s="20">
        <f t="shared" si="10"/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20">
        <f t="shared" si="11"/>
        <v>42291.222743055558</v>
      </c>
      <c r="T88" s="20">
        <f t="shared" si="10"/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20">
        <f t="shared" si="11"/>
        <v>40322.206053240734</v>
      </c>
      <c r="T89" s="20">
        <f t="shared" si="10"/>
        <v>40331.736805555556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20">
        <f t="shared" si="11"/>
        <v>41786.325590277775</v>
      </c>
      <c r="T90" s="20">
        <f t="shared" si="10"/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20">
        <f t="shared" si="11"/>
        <v>41402.418888888889</v>
      </c>
      <c r="T91" s="20">
        <f t="shared" si="10"/>
        <v>41427.418888888889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3">
        <f t="shared" si="7"/>
        <v>31.375</v>
      </c>
      <c r="Q92" t="str">
        <f t="shared" si="8"/>
        <v>film &amp; video</v>
      </c>
      <c r="R92" t="str">
        <f t="shared" si="9"/>
        <v>shorts</v>
      </c>
      <c r="S92" s="20">
        <f t="shared" si="11"/>
        <v>40705.964108796295</v>
      </c>
      <c r="T92" s="20">
        <f t="shared" si="10"/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20">
        <f t="shared" si="11"/>
        <v>40619.069027777776</v>
      </c>
      <c r="T93" s="20">
        <f t="shared" si="10"/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20">
        <f t="shared" si="11"/>
        <v>42720.865543981483</v>
      </c>
      <c r="T94" s="20">
        <f t="shared" si="10"/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20">
        <f t="shared" si="11"/>
        <v>41065.524733796294</v>
      </c>
      <c r="T95" s="20">
        <f t="shared" si="10"/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20">
        <f t="shared" si="11"/>
        <v>41716.384513888886</v>
      </c>
      <c r="T96" s="20">
        <f t="shared" si="10"/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20">
        <f t="shared" si="11"/>
        <v>40934.671770833331</v>
      </c>
      <c r="T97" s="20">
        <f t="shared" si="10"/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20">
        <f t="shared" si="11"/>
        <v>40324.32917824074</v>
      </c>
      <c r="T98" s="20">
        <f t="shared" si="10"/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3">
        <f t="shared" si="7"/>
        <v>53.125</v>
      </c>
      <c r="Q99" t="str">
        <f t="shared" si="8"/>
        <v>film &amp; video</v>
      </c>
      <c r="R99" t="str">
        <f t="shared" si="9"/>
        <v>shorts</v>
      </c>
      <c r="S99" s="20">
        <f t="shared" si="11"/>
        <v>40705.801874999997</v>
      </c>
      <c r="T99" s="20">
        <f t="shared" si="10"/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20">
        <f t="shared" si="11"/>
        <v>41214.461504629624</v>
      </c>
      <c r="T100" s="20">
        <f t="shared" si="10"/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20">
        <f t="shared" si="11"/>
        <v>41631.569432870368</v>
      </c>
      <c r="T101" s="20">
        <f t="shared" si="10"/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20">
        <f t="shared" si="11"/>
        <v>41197.419976851852</v>
      </c>
      <c r="T102" s="20">
        <f t="shared" si="10"/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20">
        <f t="shared" si="11"/>
        <v>41274.443402777775</v>
      </c>
      <c r="T103" s="20">
        <f t="shared" si="10"/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20">
        <f t="shared" si="11"/>
        <v>40504.797835648147</v>
      </c>
      <c r="T104" s="20">
        <f t="shared" si="10"/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20">
        <f t="shared" si="11"/>
        <v>41682.472569444442</v>
      </c>
      <c r="T105" s="20">
        <f t="shared" si="10"/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20">
        <f t="shared" si="11"/>
        <v>40612.361874999995</v>
      </c>
      <c r="T106" s="20">
        <f t="shared" si="10"/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20">
        <f t="shared" si="11"/>
        <v>42485.391435185178</v>
      </c>
      <c r="T107" s="20">
        <f t="shared" si="10"/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20">
        <f t="shared" si="11"/>
        <v>40987.443298611113</v>
      </c>
      <c r="T108" s="20">
        <f t="shared" si="10"/>
        <v>41001.443298611113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20">
        <f t="shared" si="11"/>
        <v>40635.649155092593</v>
      </c>
      <c r="T109" s="20">
        <f t="shared" si="10"/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20">
        <f t="shared" si="11"/>
        <v>41365.279745370368</v>
      </c>
      <c r="T110" s="20">
        <f t="shared" si="10"/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20">
        <f t="shared" si="11"/>
        <v>40569.692476851851</v>
      </c>
      <c r="T111" s="20">
        <f t="shared" si="10"/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20">
        <f t="shared" si="11"/>
        <v>41557.616354166668</v>
      </c>
      <c r="T112" s="20">
        <f t="shared" si="10"/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20">
        <f t="shared" si="11"/>
        <v>42124.999849537031</v>
      </c>
      <c r="T113" s="20">
        <f t="shared" si="10"/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20">
        <f t="shared" si="11"/>
        <v>41717.709699074068</v>
      </c>
      <c r="T114" s="20">
        <f t="shared" si="10"/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20">
        <f t="shared" si="11"/>
        <v>40753.425092592588</v>
      </c>
      <c r="T115" s="20">
        <f t="shared" si="10"/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20">
        <f t="shared" si="11"/>
        <v>40860.940833333334</v>
      </c>
      <c r="T116" s="20">
        <f t="shared" si="10"/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20">
        <f t="shared" si="11"/>
        <v>40918.405601851846</v>
      </c>
      <c r="T117" s="20">
        <f t="shared" si="10"/>
        <v>40943.405601851846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20">
        <f t="shared" si="11"/>
        <v>40595.163831018515</v>
      </c>
      <c r="T118" s="20">
        <f t="shared" si="10"/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20">
        <f t="shared" si="11"/>
        <v>40248.501666666663</v>
      </c>
      <c r="T119" s="20">
        <f t="shared" si="10"/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20">
        <f t="shared" si="11"/>
        <v>40722.720324074071</v>
      </c>
      <c r="T120" s="20">
        <f t="shared" si="10"/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20">
        <f t="shared" si="11"/>
        <v>40738.735949074071</v>
      </c>
      <c r="T121" s="20">
        <f t="shared" si="10"/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20">
        <f t="shared" si="11"/>
        <v>42615.716516203705</v>
      </c>
      <c r="T122" s="20">
        <f t="shared" si="10"/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20">
        <f t="shared" si="11"/>
        <v>42096.371643518512</v>
      </c>
      <c r="T123" s="20">
        <f t="shared" si="10"/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3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20">
        <f t="shared" si="11"/>
        <v>42593.098460648143</v>
      </c>
      <c r="T124" s="20">
        <f t="shared" si="10"/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20">
        <f t="shared" si="11"/>
        <v>41904.448657407404</v>
      </c>
      <c r="T125" s="20">
        <f t="shared" si="10"/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3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20">
        <f t="shared" si="11"/>
        <v>42114.595393518517</v>
      </c>
      <c r="T126" s="20">
        <f t="shared" si="10"/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20">
        <f t="shared" si="11"/>
        <v>42709.66064814815</v>
      </c>
      <c r="T127" s="20">
        <f t="shared" si="10"/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20">
        <f t="shared" si="11"/>
        <v>42135.256215277775</v>
      </c>
      <c r="T128" s="20">
        <f t="shared" si="10"/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20">
        <f t="shared" si="11"/>
        <v>42067.290983796294</v>
      </c>
      <c r="T129" s="20">
        <f t="shared" si="10"/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20">
        <f t="shared" si="11"/>
        <v>42627.894594907404</v>
      </c>
      <c r="T130" s="20">
        <f t="shared" si="10"/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3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20">
        <f t="shared" si="11"/>
        <v>41882.603969907403</v>
      </c>
      <c r="T131" s="20">
        <f t="shared" ref="T131:T194" si="16">(((I131/60)/60)/24)+DATE(1970,1,1)+(-8/24)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3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20">
        <f t="shared" ref="S132:S195" si="17">(((J132/60)/60)/24)+DATE(1970,1,1)+(-8/24)</f>
        <v>41778.582083333327</v>
      </c>
      <c r="T132" s="20">
        <f t="shared" si="16"/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20">
        <f t="shared" si="17"/>
        <v>42541.504178240742</v>
      </c>
      <c r="T133" s="20">
        <f t="shared" si="16"/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20">
        <f t="shared" si="17"/>
        <v>41905.47924768518</v>
      </c>
      <c r="T134" s="20">
        <f t="shared" si="16"/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3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20">
        <f t="shared" si="17"/>
        <v>42491.474351851844</v>
      </c>
      <c r="T135" s="20">
        <f t="shared" si="16"/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3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20">
        <f t="shared" si="17"/>
        <v>42221.576597222222</v>
      </c>
      <c r="T136" s="20">
        <f t="shared" si="16"/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20">
        <f t="shared" si="17"/>
        <v>41788.048576388886</v>
      </c>
      <c r="T137" s="20">
        <f t="shared" si="16"/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3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20">
        <f t="shared" si="17"/>
        <v>42096.076782407406</v>
      </c>
      <c r="T138" s="20">
        <f t="shared" si="16"/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3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20">
        <f t="shared" si="17"/>
        <v>42239.240659722222</v>
      </c>
      <c r="T139" s="20">
        <f t="shared" si="16"/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20">
        <f t="shared" si="17"/>
        <v>42185.924085648141</v>
      </c>
      <c r="T140" s="20">
        <f t="shared" si="16"/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20">
        <f t="shared" si="17"/>
        <v>42187.587638888886</v>
      </c>
      <c r="T141" s="20">
        <f t="shared" si="16"/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3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20">
        <f t="shared" si="17"/>
        <v>42052.864953703705</v>
      </c>
      <c r="T142" s="20">
        <f t="shared" si="16"/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20">
        <f t="shared" si="17"/>
        <v>42109.819710648146</v>
      </c>
      <c r="T143" s="20">
        <f t="shared" si="16"/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20">
        <f t="shared" si="17"/>
        <v>41938.559930555552</v>
      </c>
      <c r="T144" s="20">
        <f t="shared" si="16"/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3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20">
        <f t="shared" si="17"/>
        <v>42558.730810185189</v>
      </c>
      <c r="T145" s="20">
        <f t="shared" si="16"/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20">
        <f t="shared" si="17"/>
        <v>42047.429074074076</v>
      </c>
      <c r="T146" s="20">
        <f t="shared" si="16"/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20">
        <f t="shared" si="17"/>
        <v>42200.208935185183</v>
      </c>
      <c r="T147" s="20">
        <f t="shared" si="16"/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20">
        <f t="shared" si="17"/>
        <v>42692.682847222219</v>
      </c>
      <c r="T148" s="20">
        <f t="shared" si="16"/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3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20">
        <f t="shared" si="17"/>
        <v>41969.434490740743</v>
      </c>
      <c r="T149" s="20">
        <f t="shared" si="16"/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20">
        <f t="shared" si="17"/>
        <v>42396.948333333326</v>
      </c>
      <c r="T150" s="20">
        <f t="shared" si="16"/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20">
        <f t="shared" si="17"/>
        <v>41967.838773148142</v>
      </c>
      <c r="T151" s="20">
        <f t="shared" si="16"/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20">
        <f t="shared" si="17"/>
        <v>42089.82849537037</v>
      </c>
      <c r="T152" s="20">
        <f t="shared" si="16"/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20">
        <f t="shared" si="17"/>
        <v>42113.217488425922</v>
      </c>
      <c r="T153" s="20">
        <f t="shared" si="16"/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20">
        <f t="shared" si="17"/>
        <v>41874.744212962964</v>
      </c>
      <c r="T154" s="20">
        <f t="shared" si="16"/>
        <v>41904.744212962964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20">
        <f t="shared" si="17"/>
        <v>41933.252824074072</v>
      </c>
      <c r="T155" s="20">
        <f t="shared" si="16"/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20">
        <f t="shared" si="17"/>
        <v>42115.214062499996</v>
      </c>
      <c r="T156" s="20">
        <f t="shared" si="16"/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20">
        <f t="shared" si="17"/>
        <v>42168.226099537038</v>
      </c>
      <c r="T157" s="20">
        <f t="shared" si="16"/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20">
        <f t="shared" si="17"/>
        <v>41793.791620370372</v>
      </c>
      <c r="T158" s="20">
        <f t="shared" si="16"/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20">
        <f t="shared" si="17"/>
        <v>42396.578379629624</v>
      </c>
      <c r="T159" s="20">
        <f t="shared" si="16"/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3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20">
        <f t="shared" si="17"/>
        <v>41903.743379629625</v>
      </c>
      <c r="T160" s="20">
        <f t="shared" si="16"/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20">
        <f t="shared" si="17"/>
        <v>42514.101215277777</v>
      </c>
      <c r="T161" s="20">
        <f t="shared" si="16"/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3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20">
        <f t="shared" si="17"/>
        <v>42171.579756944448</v>
      </c>
      <c r="T162" s="20">
        <f t="shared" si="16"/>
        <v>42231.579756944448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20">
        <f t="shared" si="17"/>
        <v>41792.354108796295</v>
      </c>
      <c r="T163" s="20">
        <f t="shared" si="16"/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20">
        <f t="shared" si="17"/>
        <v>41834.79347222222</v>
      </c>
      <c r="T164" s="20">
        <f t="shared" si="16"/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3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20">
        <f t="shared" si="17"/>
        <v>42243.627939814811</v>
      </c>
      <c r="T165" s="20">
        <f t="shared" si="16"/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20">
        <f t="shared" si="17"/>
        <v>41841.429409722223</v>
      </c>
      <c r="T166" s="20">
        <f t="shared" si="16"/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3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20">
        <f t="shared" si="17"/>
        <v>42351.325509259252</v>
      </c>
      <c r="T167" s="20">
        <f t="shared" si="16"/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20">
        <f t="shared" si="17"/>
        <v>42720.742615740739</v>
      </c>
      <c r="T168" s="20">
        <f t="shared" si="16"/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20">
        <f t="shared" si="17"/>
        <v>42160.594155092585</v>
      </c>
      <c r="T169" s="20">
        <f t="shared" si="16"/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20">
        <f t="shared" si="17"/>
        <v>42052.501967592594</v>
      </c>
      <c r="T170" s="20">
        <f t="shared" si="16"/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20">
        <f t="shared" si="17"/>
        <v>41900.171979166662</v>
      </c>
      <c r="T171" s="20">
        <f t="shared" si="16"/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20">
        <f t="shared" si="17"/>
        <v>42216.644479166665</v>
      </c>
      <c r="T172" s="20">
        <f t="shared" si="16"/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20">
        <f t="shared" si="17"/>
        <v>42533.847384259258</v>
      </c>
      <c r="T173" s="20">
        <f t="shared" si="16"/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3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20">
        <f t="shared" si="17"/>
        <v>42047.061608796292</v>
      </c>
      <c r="T174" s="20">
        <f t="shared" si="16"/>
        <v>42082.01994212962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3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20">
        <f t="shared" si="17"/>
        <v>42033.239675925921</v>
      </c>
      <c r="T175" s="20">
        <f t="shared" si="16"/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3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20">
        <f t="shared" si="17"/>
        <v>42072.42564814815</v>
      </c>
      <c r="T176" s="20">
        <f t="shared" si="16"/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20">
        <f t="shared" si="17"/>
        <v>41855.444571759253</v>
      </c>
      <c r="T177" s="20">
        <f t="shared" si="16"/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3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20">
        <f t="shared" si="17"/>
        <v>42191.490729166668</v>
      </c>
      <c r="T178" s="20">
        <f t="shared" si="16"/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20">
        <f t="shared" si="17"/>
        <v>42069.714421296296</v>
      </c>
      <c r="T179" s="20">
        <f t="shared" si="16"/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3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20">
        <f t="shared" si="17"/>
        <v>42304.622048611105</v>
      </c>
      <c r="T180" s="20">
        <f t="shared" si="16"/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20">
        <f t="shared" si="17"/>
        <v>42402.747164351851</v>
      </c>
      <c r="T181" s="20">
        <f t="shared" si="16"/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20">
        <f t="shared" si="17"/>
        <v>42067.657905092587</v>
      </c>
      <c r="T182" s="20">
        <f t="shared" si="16"/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20">
        <f t="shared" si="17"/>
        <v>42147.408506944441</v>
      </c>
      <c r="T183" s="20">
        <f t="shared" si="16"/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3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20">
        <f t="shared" si="17"/>
        <v>42711.678611111107</v>
      </c>
      <c r="T184" s="20">
        <f t="shared" si="16"/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20">
        <f t="shared" si="17"/>
        <v>41939.476967592593</v>
      </c>
      <c r="T185" s="20">
        <f t="shared" si="16"/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20">
        <f t="shared" si="17"/>
        <v>41825.45789351852</v>
      </c>
      <c r="T186" s="20">
        <f t="shared" si="16"/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20">
        <f t="shared" si="17"/>
        <v>42570.577997685185</v>
      </c>
      <c r="T187" s="20">
        <f t="shared" si="16"/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3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20">
        <f t="shared" si="17"/>
        <v>42767.479560185187</v>
      </c>
      <c r="T188" s="20">
        <f t="shared" si="16"/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20">
        <f t="shared" si="17"/>
        <v>42181.90112268518</v>
      </c>
      <c r="T189" s="20">
        <f t="shared" si="16"/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3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20">
        <f t="shared" si="17"/>
        <v>41856.849710648145</v>
      </c>
      <c r="T190" s="20">
        <f t="shared" si="16"/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20">
        <f t="shared" si="17"/>
        <v>42556.357372685183</v>
      </c>
      <c r="T191" s="20">
        <f t="shared" si="16"/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20">
        <f t="shared" si="17"/>
        <v>42527.317662037036</v>
      </c>
      <c r="T192" s="20">
        <f t="shared" si="16"/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20">
        <f t="shared" si="17"/>
        <v>42239.108078703699</v>
      </c>
      <c r="T193" s="20">
        <f t="shared" si="16"/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20">
        <f t="shared" si="17"/>
        <v>41899.458703703705</v>
      </c>
      <c r="T194" s="20">
        <f t="shared" si="16"/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3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20">
        <f t="shared" si="17"/>
        <v>41911.601458333331</v>
      </c>
      <c r="T195" s="20">
        <f t="shared" ref="T195:T258" si="22">(((I195/60)/60)/24)+DATE(1970,1,1)+(-8/24)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20">
        <f t="shared" ref="S196:S259" si="23">(((J196/60)/60)/24)+DATE(1970,1,1)+(-8/24)</f>
        <v>42375.663553240738</v>
      </c>
      <c r="T196" s="20">
        <f t="shared" si="22"/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3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20">
        <f t="shared" si="23"/>
        <v>42135.337175925924</v>
      </c>
      <c r="T197" s="20">
        <f t="shared" si="22"/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20">
        <f t="shared" si="23"/>
        <v>42259.209467592591</v>
      </c>
      <c r="T198" s="20">
        <f t="shared" si="22"/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20">
        <f t="shared" si="23"/>
        <v>42741.515046296299</v>
      </c>
      <c r="T199" s="20">
        <f t="shared" si="22"/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20">
        <f t="shared" si="23"/>
        <v>41887.050023148149</v>
      </c>
      <c r="T200" s="20">
        <f t="shared" si="22"/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3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20">
        <f t="shared" si="23"/>
        <v>42583.790532407402</v>
      </c>
      <c r="T201" s="20">
        <f t="shared" si="22"/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20">
        <f t="shared" si="23"/>
        <v>41866.750034722223</v>
      </c>
      <c r="T202" s="20">
        <f t="shared" si="22"/>
        <v>41896.750034722223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20">
        <f t="shared" si="23"/>
        <v>42023.485289351847</v>
      </c>
      <c r="T203" s="20">
        <f t="shared" si="22"/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3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20">
        <f t="shared" si="23"/>
        <v>42255.594490740739</v>
      </c>
      <c r="T204" s="20">
        <f t="shared" si="22"/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20">
        <f t="shared" si="23"/>
        <v>41973.514629629623</v>
      </c>
      <c r="T205" s="20">
        <f t="shared" si="22"/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20">
        <f t="shared" si="23"/>
        <v>42556.250034722216</v>
      </c>
      <c r="T206" s="20">
        <f t="shared" si="22"/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20">
        <f t="shared" si="23"/>
        <v>42248.298865740733</v>
      </c>
      <c r="T207" s="20">
        <f t="shared" si="22"/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3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20">
        <f t="shared" si="23"/>
        <v>42566.67109953703</v>
      </c>
      <c r="T208" s="20">
        <f t="shared" si="22"/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20">
        <f t="shared" si="23"/>
        <v>41977.863865740735</v>
      </c>
      <c r="T209" s="20">
        <f t="shared" si="22"/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3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20">
        <f t="shared" si="23"/>
        <v>41959.03665509259</v>
      </c>
      <c r="T210" s="20">
        <f t="shared" si="22"/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3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20">
        <f t="shared" si="23"/>
        <v>42165.589525462965</v>
      </c>
      <c r="T211" s="20">
        <f t="shared" si="22"/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20">
        <f t="shared" si="23"/>
        <v>42248.731388888882</v>
      </c>
      <c r="T212" s="20">
        <f t="shared" si="22"/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20">
        <f t="shared" si="23"/>
        <v>42235.826585648152</v>
      </c>
      <c r="T213" s="20">
        <f t="shared" si="22"/>
        <v>42265.826585648152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20">
        <f t="shared" si="23"/>
        <v>42416.547685185178</v>
      </c>
      <c r="T214" s="20">
        <f t="shared" si="22"/>
        <v>42476.506018518521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20">
        <f t="shared" si="23"/>
        <v>42202.260960648149</v>
      </c>
      <c r="T215" s="20">
        <f t="shared" si="22"/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20">
        <f t="shared" si="23"/>
        <v>42009.307280092595</v>
      </c>
      <c r="T216" s="20">
        <f t="shared" si="22"/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20">
        <f t="shared" si="23"/>
        <v>42374.896782407406</v>
      </c>
      <c r="T217" s="20">
        <f t="shared" si="22"/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20">
        <f t="shared" si="23"/>
        <v>42066.625428240739</v>
      </c>
      <c r="T218" s="20">
        <f t="shared" si="22"/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20">
        <f t="shared" si="23"/>
        <v>41970.307280092595</v>
      </c>
      <c r="T219" s="20">
        <f t="shared" si="22"/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20">
        <f t="shared" si="23"/>
        <v>42079.295011574075</v>
      </c>
      <c r="T220" s="20">
        <f t="shared" si="22"/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20">
        <f t="shared" si="23"/>
        <v>42428.993344907409</v>
      </c>
      <c r="T221" s="20">
        <f t="shared" si="22"/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20">
        <f t="shared" si="23"/>
        <v>42195.310532407406</v>
      </c>
      <c r="T222" s="20">
        <f t="shared" si="22"/>
        <v>42236.504166666658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20">
        <f t="shared" si="23"/>
        <v>42031.504212962966</v>
      </c>
      <c r="T223" s="20">
        <f t="shared" si="22"/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20">
        <f t="shared" si="23"/>
        <v>42031.436550925922</v>
      </c>
      <c r="T224" s="20">
        <f t="shared" si="22"/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3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20">
        <f t="shared" si="23"/>
        <v>42481.714699074073</v>
      </c>
      <c r="T225" s="20">
        <f t="shared" si="22"/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3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20">
        <f t="shared" si="23"/>
        <v>42134.901921296296</v>
      </c>
      <c r="T226" s="20">
        <f t="shared" si="22"/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3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20">
        <f t="shared" si="23"/>
        <v>42438.627939814811</v>
      </c>
      <c r="T227" s="20">
        <f t="shared" si="22"/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20">
        <f t="shared" si="23"/>
        <v>42106.332685185182</v>
      </c>
      <c r="T228" s="20">
        <f t="shared" si="22"/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3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20">
        <f t="shared" si="23"/>
        <v>42164.560659722221</v>
      </c>
      <c r="T229" s="20">
        <f t="shared" si="22"/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3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20">
        <f t="shared" si="23"/>
        <v>42096.353067129625</v>
      </c>
      <c r="T230" s="20">
        <f t="shared" si="22"/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3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20">
        <f t="shared" si="23"/>
        <v>42383.600659722222</v>
      </c>
      <c r="T231" s="20">
        <f t="shared" si="22"/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20">
        <f t="shared" si="23"/>
        <v>42129.443877314807</v>
      </c>
      <c r="T232" s="20">
        <f t="shared" si="22"/>
        <v>42159.443877314807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20">
        <f t="shared" si="23"/>
        <v>42341.625590277778</v>
      </c>
      <c r="T233" s="20">
        <f t="shared" si="22"/>
        <v>42371.625590277778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20">
        <f t="shared" si="23"/>
        <v>42032.492430555554</v>
      </c>
      <c r="T234" s="20">
        <f t="shared" si="22"/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3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20">
        <f t="shared" si="23"/>
        <v>42612.578379629624</v>
      </c>
      <c r="T235" s="20">
        <f t="shared" si="22"/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20">
        <f t="shared" si="23"/>
        <v>42135.70207175926</v>
      </c>
      <c r="T236" s="20">
        <f t="shared" si="22"/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3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20">
        <f t="shared" si="23"/>
        <v>42164.575196759259</v>
      </c>
      <c r="T237" s="20">
        <f t="shared" si="22"/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3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20">
        <f t="shared" si="23"/>
        <v>42320.751145833325</v>
      </c>
      <c r="T238" s="20">
        <f t="shared" si="22"/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20">
        <f t="shared" si="23"/>
        <v>42377.243854166663</v>
      </c>
      <c r="T239" s="20">
        <f t="shared" si="22"/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3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20">
        <f t="shared" si="23"/>
        <v>42713.629166666658</v>
      </c>
      <c r="T240" s="20">
        <f t="shared" si="22"/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20">
        <f t="shared" si="23"/>
        <v>42296.776967592588</v>
      </c>
      <c r="T241" s="20">
        <f t="shared" si="22"/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20">
        <f t="shared" si="23"/>
        <v>41354.375127314815</v>
      </c>
      <c r="T242" s="20">
        <f t="shared" si="22"/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20">
        <f t="shared" si="23"/>
        <v>41949.364629629628</v>
      </c>
      <c r="T243" s="20">
        <f t="shared" si="22"/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20">
        <f t="shared" si="23"/>
        <v>40862.15960648148</v>
      </c>
      <c r="T244" s="20">
        <f t="shared" si="22"/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20">
        <f t="shared" si="23"/>
        <v>41661.714166666665</v>
      </c>
      <c r="T245" s="20">
        <f t="shared" si="22"/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20">
        <f t="shared" si="23"/>
        <v>40212.990266203698</v>
      </c>
      <c r="T246" s="20">
        <f t="shared" si="22"/>
        <v>40252.962499999994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20">
        <f t="shared" si="23"/>
        <v>41106.719733796293</v>
      </c>
      <c r="T247" s="20">
        <f t="shared" si="22"/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20">
        <f t="shared" si="23"/>
        <v>40480.030150462961</v>
      </c>
      <c r="T248" s="20">
        <f t="shared" si="22"/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20">
        <f t="shared" si="23"/>
        <v>40430.270995370367</v>
      </c>
      <c r="T249" s="20">
        <f t="shared" si="22"/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20">
        <f t="shared" si="23"/>
        <v>40870.441076388888</v>
      </c>
      <c r="T250" s="20">
        <f t="shared" si="22"/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20">
        <f t="shared" si="23"/>
        <v>40332.590509259258</v>
      </c>
      <c r="T251" s="20">
        <f t="shared" si="22"/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20">
        <f t="shared" si="23"/>
        <v>41401.232534722221</v>
      </c>
      <c r="T252" s="20">
        <f t="shared" si="22"/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20">
        <f t="shared" si="23"/>
        <v>41013.454236111109</v>
      </c>
      <c r="T253" s="20">
        <f t="shared" si="22"/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20">
        <f t="shared" si="23"/>
        <v>40266.329375000001</v>
      </c>
      <c r="T254" s="20">
        <f t="shared" si="22"/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20">
        <f t="shared" si="23"/>
        <v>40924.31753472222</v>
      </c>
      <c r="T255" s="20">
        <f t="shared" si="22"/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20">
        <f t="shared" si="23"/>
        <v>42263.619328703695</v>
      </c>
      <c r="T256" s="20">
        <f t="shared" si="22"/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20">
        <f t="shared" si="23"/>
        <v>40588.193078703705</v>
      </c>
      <c r="T257" s="20">
        <f t="shared" si="22"/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20">
        <f t="shared" si="23"/>
        <v>41319.435960648145</v>
      </c>
      <c r="T258" s="20">
        <f t="shared" si="22"/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3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20">
        <f t="shared" si="23"/>
        <v>42479.293541666666</v>
      </c>
      <c r="T259" s="20">
        <f t="shared" ref="T259:T322" si="28">(((I259/60)/60)/24)+DATE(1970,1,1)+(-8/24)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20">
        <f t="shared" ref="S260:S323" si="29">(((J260/60)/60)/24)+DATE(1970,1,1)+(-8/24)</f>
        <v>40681.718356481477</v>
      </c>
      <c r="T260" s="20">
        <f t="shared" si="28"/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20">
        <f t="shared" si="29"/>
        <v>42072.404733796291</v>
      </c>
      <c r="T261" s="20">
        <f t="shared" si="28"/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20">
        <f t="shared" si="29"/>
        <v>40330.422210648147</v>
      </c>
      <c r="T262" s="20">
        <f t="shared" si="28"/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20">
        <f t="shared" si="29"/>
        <v>41017.552129629628</v>
      </c>
      <c r="T263" s="20">
        <f t="shared" si="28"/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20">
        <f t="shared" si="29"/>
        <v>40554.914675925924</v>
      </c>
      <c r="T264" s="20">
        <f t="shared" si="28"/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20">
        <f t="shared" si="29"/>
        <v>41149.621458333328</v>
      </c>
      <c r="T265" s="20">
        <f t="shared" si="28"/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20">
        <f t="shared" si="29"/>
        <v>41010.286979166667</v>
      </c>
      <c r="T266" s="20">
        <f t="shared" si="28"/>
        <v>41040.286979166667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20">
        <f t="shared" si="29"/>
        <v>40266.912384259253</v>
      </c>
      <c r="T267" s="20">
        <f t="shared" si="28"/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20">
        <f t="shared" si="29"/>
        <v>40204.841516203705</v>
      </c>
      <c r="T268" s="20">
        <f t="shared" si="28"/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20">
        <f t="shared" si="29"/>
        <v>41785.119201388887</v>
      </c>
      <c r="T269" s="20">
        <f t="shared" si="28"/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20">
        <f t="shared" si="29"/>
        <v>40808.819189814814</v>
      </c>
      <c r="T270" s="20">
        <f t="shared" si="28"/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20">
        <f t="shared" si="29"/>
        <v>42757.863680555551</v>
      </c>
      <c r="T271" s="20">
        <f t="shared" si="28"/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20">
        <f t="shared" si="29"/>
        <v>40637.533217592587</v>
      </c>
      <c r="T272" s="20">
        <f t="shared" si="28"/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20">
        <f t="shared" si="29"/>
        <v>41611.766909722224</v>
      </c>
      <c r="T273" s="20">
        <f t="shared" si="28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20">
        <f t="shared" si="29"/>
        <v>40235.567025462959</v>
      </c>
      <c r="T274" s="20">
        <f t="shared" si="28"/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20">
        <f t="shared" si="29"/>
        <v>40697.16511574074</v>
      </c>
      <c r="T275" s="20">
        <f t="shared" si="28"/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20">
        <f t="shared" si="29"/>
        <v>40969.579039351847</v>
      </c>
      <c r="T276" s="20">
        <f t="shared" si="28"/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20">
        <f t="shared" si="29"/>
        <v>41192.698680555557</v>
      </c>
      <c r="T277" s="20">
        <f t="shared" si="28"/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20">
        <f t="shared" si="29"/>
        <v>40966.74854166666</v>
      </c>
      <c r="T278" s="20">
        <f t="shared" si="28"/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20">
        <f t="shared" si="29"/>
        <v>42117.55809027778</v>
      </c>
      <c r="T279" s="20">
        <f t="shared" si="28"/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20">
        <f t="shared" si="29"/>
        <v>41163.707627314812</v>
      </c>
      <c r="T280" s="20">
        <f t="shared" si="28"/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20">
        <f t="shared" si="29"/>
        <v>42758.910833333335</v>
      </c>
      <c r="T281" s="20">
        <f t="shared" si="28"/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20">
        <f t="shared" si="29"/>
        <v>41744.257349537031</v>
      </c>
      <c r="T282" s="20">
        <f t="shared" si="28"/>
        <v>41789.257349537031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20">
        <f t="shared" si="29"/>
        <v>39949.830011574071</v>
      </c>
      <c r="T283" s="20">
        <f t="shared" si="28"/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20">
        <f t="shared" si="29"/>
        <v>40194.586712962962</v>
      </c>
      <c r="T284" s="20">
        <f t="shared" si="28"/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20">
        <f t="shared" si="29"/>
        <v>40675.376666666663</v>
      </c>
      <c r="T285" s="20">
        <f t="shared" si="28"/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20">
        <f t="shared" si="29"/>
        <v>40904.404861111107</v>
      </c>
      <c r="T286" s="20">
        <f t="shared" si="28"/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20">
        <f t="shared" si="29"/>
        <v>41506.422777777778</v>
      </c>
      <c r="T287" s="20">
        <f t="shared" si="28"/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20">
        <f t="shared" si="29"/>
        <v>41313.48291666666</v>
      </c>
      <c r="T288" s="20">
        <f t="shared" si="28"/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20">
        <f t="shared" si="29"/>
        <v>41183.944652777776</v>
      </c>
      <c r="T289" s="20">
        <f t="shared" si="28"/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20">
        <f t="shared" si="29"/>
        <v>41050.835567129623</v>
      </c>
      <c r="T290" s="20">
        <f t="shared" si="28"/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20">
        <f t="shared" si="29"/>
        <v>41550.123078703698</v>
      </c>
      <c r="T291" s="20">
        <f t="shared" si="28"/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20">
        <f t="shared" si="29"/>
        <v>40526.035844907405</v>
      </c>
      <c r="T292" s="20">
        <f t="shared" si="28"/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20">
        <f t="shared" si="29"/>
        <v>41376.435717592591</v>
      </c>
      <c r="T293" s="20">
        <f t="shared" si="28"/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20">
        <f t="shared" si="29"/>
        <v>40812.469895833332</v>
      </c>
      <c r="T294" s="20">
        <f t="shared" si="28"/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20">
        <f t="shared" si="29"/>
        <v>41719.334652777776</v>
      </c>
      <c r="T295" s="20">
        <f t="shared" si="28"/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20">
        <f t="shared" si="29"/>
        <v>40342.751087962963</v>
      </c>
      <c r="T296" s="20">
        <f t="shared" si="28"/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20">
        <f t="shared" si="29"/>
        <v>41518.671400462961</v>
      </c>
      <c r="T297" s="20">
        <f t="shared" si="28"/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20">
        <f t="shared" si="29"/>
        <v>41134.142164351848</v>
      </c>
      <c r="T298" s="20">
        <f t="shared" si="28"/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20">
        <f t="shared" si="29"/>
        <v>42089.394687500004</v>
      </c>
      <c r="T299" s="20">
        <f t="shared" si="28"/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20">
        <f t="shared" si="29"/>
        <v>41709.130185185182</v>
      </c>
      <c r="T300" s="20">
        <f t="shared" si="28"/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20">
        <f t="shared" si="29"/>
        <v>40468.891898148147</v>
      </c>
      <c r="T301" s="20">
        <f t="shared" si="28"/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20">
        <f t="shared" si="29"/>
        <v>40626.626597222217</v>
      </c>
      <c r="T302" s="20">
        <f t="shared" si="28"/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20">
        <f t="shared" si="29"/>
        <v>41312.404340277775</v>
      </c>
      <c r="T303" s="20">
        <f t="shared" si="28"/>
        <v>41352.362673611111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20">
        <f t="shared" si="29"/>
        <v>40933.523587962962</v>
      </c>
      <c r="T304" s="20">
        <f t="shared" si="28"/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20">
        <f t="shared" si="29"/>
        <v>41031.737800925926</v>
      </c>
      <c r="T305" s="20">
        <f t="shared" si="28"/>
        <v>41061.737800925926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20">
        <f t="shared" si="29"/>
        <v>41113.76153935185</v>
      </c>
      <c r="T306" s="20">
        <f t="shared" si="28"/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20">
        <f t="shared" si="29"/>
        <v>40948.296863425923</v>
      </c>
      <c r="T307" s="20">
        <f t="shared" si="28"/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20">
        <f t="shared" si="29"/>
        <v>41333.503854166665</v>
      </c>
      <c r="T308" s="20">
        <f t="shared" si="28"/>
        <v>41353.462187500001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20">
        <f t="shared" si="29"/>
        <v>41282.611122685179</v>
      </c>
      <c r="T309" s="20">
        <f t="shared" si="28"/>
        <v>41312.611122685179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20">
        <f t="shared" si="29"/>
        <v>40567.361226851848</v>
      </c>
      <c r="T310" s="20">
        <f t="shared" si="28"/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20">
        <f t="shared" si="29"/>
        <v>41134.418217592589</v>
      </c>
      <c r="T311" s="20">
        <f t="shared" si="28"/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20">
        <f t="shared" si="29"/>
        <v>40820.849803240737</v>
      </c>
      <c r="T312" s="20">
        <f t="shared" si="28"/>
        <v>40835.75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20">
        <f t="shared" si="29"/>
        <v>40867.886481481481</v>
      </c>
      <c r="T313" s="20">
        <f t="shared" si="28"/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20">
        <f t="shared" si="29"/>
        <v>41348.544351851851</v>
      </c>
      <c r="T314" s="20">
        <f t="shared" si="28"/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20">
        <f t="shared" si="29"/>
        <v>40356.894606481481</v>
      </c>
      <c r="T315" s="20">
        <f t="shared" si="28"/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20">
        <f t="shared" si="29"/>
        <v>41304.499861111108</v>
      </c>
      <c r="T316" s="20">
        <f t="shared" si="28"/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20">
        <f t="shared" si="29"/>
        <v>41113.439050925925</v>
      </c>
      <c r="T317" s="20">
        <f t="shared" si="28"/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20">
        <f t="shared" si="29"/>
        <v>41950.590243055551</v>
      </c>
      <c r="T318" s="20">
        <f t="shared" si="28"/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20">
        <f t="shared" si="29"/>
        <v>41589.343553240738</v>
      </c>
      <c r="T319" s="20">
        <f t="shared" si="28"/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20">
        <f t="shared" si="29"/>
        <v>41329.705451388887</v>
      </c>
      <c r="T320" s="20">
        <f t="shared" si="28"/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20">
        <f t="shared" si="29"/>
        <v>40123.504965277774</v>
      </c>
      <c r="T321" s="20">
        <f t="shared" si="28"/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20">
        <f t="shared" si="29"/>
        <v>42331.21797453703</v>
      </c>
      <c r="T322" s="20">
        <f t="shared" si="28"/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20">
        <f t="shared" si="29"/>
        <v>42647.113263888888</v>
      </c>
      <c r="T323" s="20">
        <f t="shared" ref="T323:T386" si="34">(((I323/60)/60)/24)+DATE(1970,1,1)+(-8/24)</f>
        <v>42682.15493055556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20">
        <f t="shared" ref="S324:S387" si="35">(((J324/60)/60)/24)+DATE(1970,1,1)+(-8/24)</f>
        <v>42473.236666666664</v>
      </c>
      <c r="T324" s="20">
        <f t="shared" si="34"/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20">
        <f t="shared" si="35"/>
        <v>42696.988032407404</v>
      </c>
      <c r="T325" s="20">
        <f t="shared" si="34"/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20">
        <f t="shared" si="35"/>
        <v>42184.292916666665</v>
      </c>
      <c r="T326" s="20">
        <f t="shared" si="34"/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20">
        <f t="shared" si="35"/>
        <v>42688.854548611103</v>
      </c>
      <c r="T327" s="20">
        <f t="shared" si="34"/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20">
        <f t="shared" si="35"/>
        <v>42774.981550925928</v>
      </c>
      <c r="T328" s="20">
        <f t="shared" si="34"/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20">
        <f t="shared" si="35"/>
        <v>42057.901956018519</v>
      </c>
      <c r="T329" s="20">
        <f t="shared" si="34"/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20">
        <f t="shared" si="35"/>
        <v>42278.613287037035</v>
      </c>
      <c r="T330" s="20">
        <f t="shared" si="34"/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20">
        <f t="shared" si="35"/>
        <v>42291.133414351854</v>
      </c>
      <c r="T331" s="20">
        <f t="shared" si="34"/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20">
        <f t="shared" si="35"/>
        <v>41379.182442129626</v>
      </c>
      <c r="T332" s="20">
        <f t="shared" si="34"/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20">
        <f t="shared" si="35"/>
        <v>42507.248078703698</v>
      </c>
      <c r="T333" s="20">
        <f t="shared" si="34"/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20">
        <f t="shared" si="35"/>
        <v>42263.346956018511</v>
      </c>
      <c r="T334" s="20">
        <f t="shared" si="34"/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20">
        <f t="shared" si="35"/>
        <v>42437.303136574068</v>
      </c>
      <c r="T335" s="20">
        <f t="shared" si="34"/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20">
        <f t="shared" si="35"/>
        <v>42101.349039351851</v>
      </c>
      <c r="T336" s="20">
        <f t="shared" si="34"/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20">
        <f t="shared" si="35"/>
        <v>42101.404108796291</v>
      </c>
      <c r="T337" s="20">
        <f t="shared" si="34"/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20">
        <f t="shared" si="35"/>
        <v>42291.262939814813</v>
      </c>
      <c r="T338" s="20">
        <f t="shared" si="34"/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20">
        <f t="shared" si="35"/>
        <v>42046.795231481483</v>
      </c>
      <c r="T339" s="20">
        <f t="shared" si="34"/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20">
        <f t="shared" si="35"/>
        <v>42559.422337962962</v>
      </c>
      <c r="T340" s="20">
        <f t="shared" si="34"/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20">
        <f t="shared" si="35"/>
        <v>42093.426712962959</v>
      </c>
      <c r="T341" s="20">
        <f t="shared" si="34"/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20">
        <f t="shared" si="35"/>
        <v>42772.335729166669</v>
      </c>
      <c r="T342" s="20">
        <f t="shared" si="34"/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20">
        <f t="shared" si="35"/>
        <v>41894.546273148146</v>
      </c>
      <c r="T343" s="20">
        <f t="shared" si="34"/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20">
        <f t="shared" si="35"/>
        <v>42459.447511574072</v>
      </c>
      <c r="T344" s="20">
        <f t="shared" si="34"/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20">
        <f t="shared" si="35"/>
        <v>41926.404456018514</v>
      </c>
      <c r="T345" s="20">
        <f t="shared" si="34"/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20">
        <f t="shared" si="35"/>
        <v>42111.637662037036</v>
      </c>
      <c r="T346" s="20">
        <f t="shared" si="34"/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20">
        <f t="shared" si="35"/>
        <v>42114.610995370364</v>
      </c>
      <c r="T347" s="20">
        <f t="shared" si="34"/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20">
        <f t="shared" si="35"/>
        <v>42261.166909722226</v>
      </c>
      <c r="T348" s="20">
        <f t="shared" si="34"/>
        <v>42291.166909722226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20">
        <f t="shared" si="35"/>
        <v>42292.162141203698</v>
      </c>
      <c r="T349" s="20">
        <f t="shared" si="34"/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20">
        <f t="shared" si="35"/>
        <v>42207.253657407404</v>
      </c>
      <c r="T350" s="20">
        <f t="shared" si="34"/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20">
        <f t="shared" si="35"/>
        <v>42760.165601851848</v>
      </c>
      <c r="T351" s="20">
        <f t="shared" si="34"/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20">
        <f t="shared" si="35"/>
        <v>42585.732743055552</v>
      </c>
      <c r="T352" s="20">
        <f t="shared" si="34"/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20">
        <f t="shared" si="35"/>
        <v>42427.63141203703</v>
      </c>
      <c r="T353" s="20">
        <f t="shared" si="34"/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20">
        <f t="shared" si="35"/>
        <v>41889.834120370368</v>
      </c>
      <c r="T354" s="20">
        <f t="shared" si="34"/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20">
        <f t="shared" si="35"/>
        <v>42297.458553240744</v>
      </c>
      <c r="T355" s="20">
        <f t="shared" si="34"/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20">
        <f t="shared" si="35"/>
        <v>42438.494456018518</v>
      </c>
      <c r="T356" s="20">
        <f t="shared" si="34"/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20">
        <f t="shared" si="35"/>
        <v>41942.9605787037</v>
      </c>
      <c r="T357" s="20">
        <f t="shared" si="34"/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20">
        <f t="shared" si="35"/>
        <v>42415.469826388886</v>
      </c>
      <c r="T358" s="20">
        <f t="shared" si="34"/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20">
        <f t="shared" si="35"/>
        <v>42077.88885416666</v>
      </c>
      <c r="T359" s="20">
        <f t="shared" si="34"/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20">
        <f t="shared" si="35"/>
        <v>42507.526863425919</v>
      </c>
      <c r="T360" s="20">
        <f t="shared" si="34"/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20">
        <f t="shared" si="35"/>
        <v>41934.737152777772</v>
      </c>
      <c r="T361" s="20">
        <f t="shared" si="34"/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20">
        <f t="shared" si="35"/>
        <v>42163.564583333333</v>
      </c>
      <c r="T362" s="20">
        <f t="shared" si="34"/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20">
        <f t="shared" si="35"/>
        <v>41935.667893518512</v>
      </c>
      <c r="T363" s="20">
        <f t="shared" si="34"/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20">
        <f t="shared" si="35"/>
        <v>41836.877210648148</v>
      </c>
      <c r="T364" s="20">
        <f t="shared" si="34"/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20">
        <f t="shared" si="35"/>
        <v>40255.41129629629</v>
      </c>
      <c r="T365" s="20">
        <f t="shared" si="34"/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20">
        <f t="shared" si="35"/>
        <v>41780.526296296295</v>
      </c>
      <c r="T366" s="20">
        <f t="shared" si="34"/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20">
        <f t="shared" si="35"/>
        <v>41668.273136574069</v>
      </c>
      <c r="T367" s="20">
        <f t="shared" si="34"/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20">
        <f t="shared" si="35"/>
        <v>41019.459699074068</v>
      </c>
      <c r="T368" s="20">
        <f t="shared" si="34"/>
        <v>41049.459699074068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20">
        <f t="shared" si="35"/>
        <v>41355.243958333333</v>
      </c>
      <c r="T369" s="20">
        <f t="shared" si="34"/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20">
        <f t="shared" si="35"/>
        <v>42043.272245370368</v>
      </c>
      <c r="T370" s="20">
        <f t="shared" si="34"/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20">
        <f t="shared" si="35"/>
        <v>40893.2183912037</v>
      </c>
      <c r="T371" s="20">
        <f t="shared" si="34"/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20">
        <f t="shared" si="35"/>
        <v>42711.461805555555</v>
      </c>
      <c r="T372" s="20">
        <f t="shared" si="34"/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20">
        <f t="shared" si="35"/>
        <v>41261.434479166666</v>
      </c>
      <c r="T373" s="20">
        <f t="shared" si="34"/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20">
        <f t="shared" si="35"/>
        <v>42425.243564814817</v>
      </c>
      <c r="T374" s="20">
        <f t="shared" si="34"/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20">
        <f t="shared" si="35"/>
        <v>41078.578680555554</v>
      </c>
      <c r="T375" s="20">
        <f t="shared" si="34"/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20">
        <f t="shared" si="35"/>
        <v>40757.555914351848</v>
      </c>
      <c r="T376" s="20">
        <f t="shared" si="34"/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20">
        <f t="shared" si="35"/>
        <v>41657.65174768518</v>
      </c>
      <c r="T377" s="20">
        <f t="shared" si="34"/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20">
        <f t="shared" si="35"/>
        <v>42576.119398148141</v>
      </c>
      <c r="T378" s="20">
        <f t="shared" si="34"/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20">
        <f t="shared" si="35"/>
        <v>42291.917453703696</v>
      </c>
      <c r="T379" s="20">
        <f t="shared" si="34"/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20">
        <f t="shared" si="35"/>
        <v>42370.238518518519</v>
      </c>
      <c r="T380" s="20">
        <f t="shared" si="34"/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20">
        <f t="shared" si="35"/>
        <v>40987.354999999996</v>
      </c>
      <c r="T381" s="20">
        <f t="shared" si="34"/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20">
        <f t="shared" si="35"/>
        <v>42367.386481481481</v>
      </c>
      <c r="T382" s="20">
        <f t="shared" si="34"/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20">
        <f t="shared" si="35"/>
        <v>41085.36478009259</v>
      </c>
      <c r="T383" s="20">
        <f t="shared" si="34"/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20">
        <f t="shared" si="35"/>
        <v>41144.376157407409</v>
      </c>
      <c r="T384" s="20">
        <f t="shared" si="34"/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20">
        <f t="shared" si="35"/>
        <v>41754.78424768518</v>
      </c>
      <c r="T385" s="20">
        <f t="shared" si="34"/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20">
        <f t="shared" si="35"/>
        <v>41980.448460648149</v>
      </c>
      <c r="T386" s="20">
        <f t="shared" si="34"/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3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20">
        <f t="shared" si="35"/>
        <v>41934.251168981478</v>
      </c>
      <c r="T387" s="20">
        <f t="shared" ref="T387:T450" si="40">(((I387/60)/60)/24)+DATE(1970,1,1)+(-8/24)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20">
        <f t="shared" ref="S388:S451" si="41">(((J388/60)/60)/24)+DATE(1970,1,1)+(-8/24)</f>
        <v>42211.617951388886</v>
      </c>
      <c r="T388" s="20">
        <f t="shared" si="40"/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20">
        <f t="shared" si="41"/>
        <v>42200.343263888884</v>
      </c>
      <c r="T389" s="20">
        <f t="shared" si="40"/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20">
        <f t="shared" si="41"/>
        <v>42548.742824074077</v>
      </c>
      <c r="T390" s="20">
        <f t="shared" si="40"/>
        <v>42578.742824074077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20">
        <f t="shared" si="41"/>
        <v>41673.729745370365</v>
      </c>
      <c r="T391" s="20">
        <f t="shared" si="40"/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20">
        <f t="shared" si="41"/>
        <v>42111.703379629624</v>
      </c>
      <c r="T392" s="20">
        <f t="shared" si="40"/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20">
        <f t="shared" si="41"/>
        <v>40864.708923611113</v>
      </c>
      <c r="T393" s="20">
        <f t="shared" si="40"/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20">
        <f t="shared" si="41"/>
        <v>40763.383923611109</v>
      </c>
      <c r="T394" s="20">
        <f t="shared" si="40"/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20">
        <f t="shared" si="41"/>
        <v>41526.375601851847</v>
      </c>
      <c r="T395" s="20">
        <f t="shared" si="40"/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20">
        <f t="shared" si="41"/>
        <v>42417.48474537037</v>
      </c>
      <c r="T396" s="20">
        <f t="shared" si="40"/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20">
        <f t="shared" si="41"/>
        <v>40990.575925925921</v>
      </c>
      <c r="T397" s="20">
        <f t="shared" si="40"/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20">
        <f t="shared" si="41"/>
        <v>41082.231550925921</v>
      </c>
      <c r="T398" s="20">
        <f t="shared" si="40"/>
        <v>41097.231550925921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20">
        <f t="shared" si="41"/>
        <v>40379.443101851852</v>
      </c>
      <c r="T399" s="20">
        <f t="shared" si="40"/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20">
        <f t="shared" si="41"/>
        <v>42078.459791666661</v>
      </c>
      <c r="T400" s="20">
        <f t="shared" si="40"/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20">
        <f t="shared" si="41"/>
        <v>42687.542442129627</v>
      </c>
      <c r="T401" s="20">
        <f t="shared" si="40"/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20">
        <f t="shared" si="41"/>
        <v>41745.302627314813</v>
      </c>
      <c r="T402" s="20">
        <f t="shared" si="40"/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20">
        <f t="shared" si="41"/>
        <v>40732.508912037032</v>
      </c>
      <c r="T403" s="20">
        <f t="shared" si="40"/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20">
        <f t="shared" si="41"/>
        <v>42292.206215277773</v>
      </c>
      <c r="T404" s="20">
        <f t="shared" si="40"/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20">
        <f t="shared" si="41"/>
        <v>40717.977326388886</v>
      </c>
      <c r="T405" s="20">
        <f t="shared" si="40"/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20">
        <f t="shared" si="41"/>
        <v>41646.294699074075</v>
      </c>
      <c r="T406" s="20">
        <f t="shared" si="40"/>
        <v>41675.627777777772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20">
        <f t="shared" si="41"/>
        <v>41673.751608796294</v>
      </c>
      <c r="T407" s="20">
        <f t="shared" si="40"/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20">
        <f t="shared" si="41"/>
        <v>40637.82913194444</v>
      </c>
      <c r="T408" s="20">
        <f t="shared" si="40"/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20">
        <f t="shared" si="41"/>
        <v>40806.537615740737</v>
      </c>
      <c r="T409" s="20">
        <f t="shared" si="40"/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20">
        <f t="shared" si="41"/>
        <v>41543.402662037035</v>
      </c>
      <c r="T410" s="20">
        <f t="shared" si="40"/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20">
        <f t="shared" si="41"/>
        <v>42543.529444444437</v>
      </c>
      <c r="T411" s="20">
        <f t="shared" si="40"/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20">
        <f t="shared" si="41"/>
        <v>42113.64811342593</v>
      </c>
      <c r="T412" s="20">
        <f t="shared" si="40"/>
        <v>42173.64811342593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20">
        <f t="shared" si="41"/>
        <v>41597.842638888884</v>
      </c>
      <c r="T413" s="20">
        <f t="shared" si="40"/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20">
        <f t="shared" si="41"/>
        <v>41099.409467592588</v>
      </c>
      <c r="T414" s="20">
        <f t="shared" si="40"/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20">
        <f t="shared" si="41"/>
        <v>41079.54410879629</v>
      </c>
      <c r="T415" s="20">
        <f t="shared" si="40"/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20">
        <f t="shared" si="41"/>
        <v>41528.72991898148</v>
      </c>
      <c r="T416" s="20">
        <f t="shared" si="40"/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20">
        <f t="shared" si="41"/>
        <v>41904.518541666665</v>
      </c>
      <c r="T417" s="20">
        <f t="shared" si="40"/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20">
        <f t="shared" si="41"/>
        <v>41648.062858796293</v>
      </c>
      <c r="T418" s="20">
        <f t="shared" si="40"/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20">
        <f t="shared" si="41"/>
        <v>41360.63726851852</v>
      </c>
      <c r="T419" s="20">
        <f t="shared" si="40"/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20">
        <f t="shared" si="41"/>
        <v>42177.94903935185</v>
      </c>
      <c r="T420" s="20">
        <f t="shared" si="40"/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20">
        <f t="shared" si="41"/>
        <v>41394.509108796294</v>
      </c>
      <c r="T421" s="20">
        <f t="shared" si="40"/>
        <v>41454.509108796294</v>
      </c>
    </row>
    <row r="422" spans="1:20" ht="45" outlineLevel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20">
        <f t="shared" si="41"/>
        <v>41681.903136574074</v>
      </c>
      <c r="T422" s="20">
        <f t="shared" si="40"/>
        <v>41711.861469907402</v>
      </c>
    </row>
    <row r="423" spans="1:20" ht="45" outlineLevel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20">
        <f t="shared" si="41"/>
        <v>42177.158055555548</v>
      </c>
      <c r="T423" s="20">
        <f t="shared" si="40"/>
        <v>42237.158055555548</v>
      </c>
    </row>
    <row r="424" spans="1:20" ht="45" outlineLevel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20">
        <f t="shared" si="41"/>
        <v>41862.927048611105</v>
      </c>
      <c r="T424" s="20">
        <f t="shared" si="40"/>
        <v>41892.927048611105</v>
      </c>
    </row>
    <row r="425" spans="1:20" ht="45" outlineLevel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20">
        <f t="shared" si="41"/>
        <v>41400.592939814815</v>
      </c>
      <c r="T425" s="20">
        <f t="shared" si="40"/>
        <v>41430.592939814815</v>
      </c>
    </row>
    <row r="426" spans="1:20" ht="45" outlineLevel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20">
        <f t="shared" si="41"/>
        <v>40934.042812499996</v>
      </c>
      <c r="T426" s="20">
        <f t="shared" si="40"/>
        <v>40994.001145833332</v>
      </c>
    </row>
    <row r="427" spans="1:20" ht="45" outlineLevel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20">
        <f t="shared" si="41"/>
        <v>42275.527824074066</v>
      </c>
      <c r="T427" s="20">
        <f t="shared" si="40"/>
        <v>42335.569490740738</v>
      </c>
    </row>
    <row r="428" spans="1:20" ht="45" outlineLevel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20">
        <f t="shared" si="41"/>
        <v>42400.378634259258</v>
      </c>
      <c r="T428" s="20">
        <f t="shared" si="40"/>
        <v>42430.378634259258</v>
      </c>
    </row>
    <row r="429" spans="1:20" ht="45" outlineLevel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3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20">
        <f t="shared" si="41"/>
        <v>42285.575694444437</v>
      </c>
      <c r="T429" s="20">
        <f t="shared" si="40"/>
        <v>42299.457638888889</v>
      </c>
    </row>
    <row r="430" spans="1:20" ht="30" outlineLevel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20">
        <f t="shared" si="41"/>
        <v>41778.433391203704</v>
      </c>
      <c r="T430" s="20">
        <f t="shared" si="40"/>
        <v>41806.583333333328</v>
      </c>
    </row>
    <row r="431" spans="1:20" ht="60" outlineLevel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3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20">
        <f t="shared" si="41"/>
        <v>40070.568078703705</v>
      </c>
      <c r="T431" s="20">
        <f t="shared" si="40"/>
        <v>40143.874305555553</v>
      </c>
    </row>
    <row r="432" spans="1:20" ht="30" outlineLevel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20">
        <f t="shared" si="41"/>
        <v>41512.773923611108</v>
      </c>
      <c r="T432" s="20">
        <f t="shared" si="40"/>
        <v>41527.773923611108</v>
      </c>
    </row>
    <row r="433" spans="1:20" ht="45" outlineLevel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20">
        <f t="shared" si="41"/>
        <v>42526.537997685176</v>
      </c>
      <c r="T433" s="20">
        <f t="shared" si="40"/>
        <v>42556.537997685176</v>
      </c>
    </row>
    <row r="434" spans="1:20" ht="45" outlineLevel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20">
        <f t="shared" si="41"/>
        <v>42238.39329861111</v>
      </c>
      <c r="T434" s="20">
        <f t="shared" si="40"/>
        <v>42298.39329861111</v>
      </c>
    </row>
    <row r="435" spans="1:20" ht="60" outlineLevel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3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20">
        <f t="shared" si="41"/>
        <v>42228.29655092593</v>
      </c>
      <c r="T435" s="20">
        <f t="shared" si="40"/>
        <v>42288.29655092593</v>
      </c>
    </row>
    <row r="436" spans="1:20" ht="45" outlineLevel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20">
        <f t="shared" si="41"/>
        <v>41576.501180555555</v>
      </c>
      <c r="T436" s="20">
        <f t="shared" si="40"/>
        <v>41609.542847222219</v>
      </c>
    </row>
    <row r="437" spans="1:20" ht="45" outlineLevel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20">
        <f t="shared" si="41"/>
        <v>41500.414120370369</v>
      </c>
      <c r="T437" s="20">
        <f t="shared" si="40"/>
        <v>41530.414120370369</v>
      </c>
    </row>
    <row r="438" spans="1:20" ht="45" outlineLevel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3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20">
        <f t="shared" si="41"/>
        <v>41456.029085648144</v>
      </c>
      <c r="T438" s="20">
        <f t="shared" si="40"/>
        <v>41486.029085648144</v>
      </c>
    </row>
    <row r="439" spans="1:20" ht="45" outlineLevel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3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20">
        <f t="shared" si="41"/>
        <v>42590.985254629624</v>
      </c>
      <c r="T439" s="20">
        <f t="shared" si="40"/>
        <v>42650.985254629624</v>
      </c>
    </row>
    <row r="440" spans="1:20" ht="45" outlineLevel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20">
        <f t="shared" si="41"/>
        <v>42295.927754629629</v>
      </c>
      <c r="T440" s="20">
        <f t="shared" si="40"/>
        <v>42325.969421296293</v>
      </c>
    </row>
    <row r="441" spans="1:20" ht="45" outlineLevel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3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20">
        <f t="shared" si="41"/>
        <v>41919.428449074068</v>
      </c>
      <c r="T441" s="20">
        <f t="shared" si="40"/>
        <v>41929.428449074068</v>
      </c>
    </row>
    <row r="442" spans="1:20" ht="45" outlineLevel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20">
        <f t="shared" si="41"/>
        <v>42423.652233796289</v>
      </c>
      <c r="T442" s="20">
        <f t="shared" si="40"/>
        <v>42453.610567129632</v>
      </c>
    </row>
    <row r="443" spans="1:20" ht="45" outlineLevel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20">
        <f t="shared" si="41"/>
        <v>41550.460601851846</v>
      </c>
      <c r="T443" s="20">
        <f t="shared" si="40"/>
        <v>41580.460601851846</v>
      </c>
    </row>
    <row r="444" spans="1:20" outlineLevel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20">
        <f t="shared" si="41"/>
        <v>42024.555358796293</v>
      </c>
      <c r="T444" s="20">
        <f t="shared" si="40"/>
        <v>42054.555358796293</v>
      </c>
    </row>
    <row r="445" spans="1:20" ht="45" outlineLevel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20">
        <f t="shared" si="41"/>
        <v>41649.681724537033</v>
      </c>
      <c r="T445" s="20">
        <f t="shared" si="40"/>
        <v>41679.681724537033</v>
      </c>
    </row>
    <row r="446" spans="1:20" ht="30" outlineLevel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20">
        <f t="shared" si="41"/>
        <v>40894.57362268518</v>
      </c>
      <c r="T446" s="20">
        <f t="shared" si="40"/>
        <v>40954.57362268518</v>
      </c>
    </row>
    <row r="447" spans="1:20" ht="45" outlineLevel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20">
        <f t="shared" si="41"/>
        <v>42130.002025462956</v>
      </c>
      <c r="T447" s="20">
        <f t="shared" si="40"/>
        <v>42145.002025462956</v>
      </c>
    </row>
    <row r="448" spans="1:20" ht="45" outlineLevel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20">
        <f t="shared" si="41"/>
        <v>42036.750231481477</v>
      </c>
      <c r="T448" s="20">
        <f t="shared" si="40"/>
        <v>42066.750231481477</v>
      </c>
    </row>
    <row r="449" spans="1:20" ht="45" outlineLevel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20">
        <f t="shared" si="41"/>
        <v>41331.22179398148</v>
      </c>
      <c r="T449" s="20">
        <f t="shared" si="40"/>
        <v>41356.180127314808</v>
      </c>
    </row>
    <row r="450" spans="1:20" ht="45" outlineLevel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20">
        <f t="shared" si="41"/>
        <v>41753.424710648142</v>
      </c>
      <c r="T450" s="20">
        <f t="shared" si="40"/>
        <v>41773.424710648142</v>
      </c>
    </row>
    <row r="451" spans="1:20" ht="45" outlineLevel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3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20">
        <f t="shared" si="41"/>
        <v>41534.234780092593</v>
      </c>
      <c r="T451" s="20">
        <f t="shared" ref="T451:T514" si="46">(((I451/60)/60)/24)+DATE(1970,1,1)+(-8/24)</f>
        <v>41564.234780092593</v>
      </c>
    </row>
    <row r="452" spans="1:20" ht="45" outlineLevel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20">
        <f t="shared" ref="S452:S515" si="47">(((J452/60)/60)/24)+DATE(1970,1,1)+(-8/24)</f>
        <v>41654.61342592592</v>
      </c>
      <c r="T452" s="20">
        <f t="shared" si="46"/>
        <v>41684.61342592592</v>
      </c>
    </row>
    <row r="453" spans="1:20" ht="45" outlineLevel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20">
        <f t="shared" si="47"/>
        <v>41634.381840277776</v>
      </c>
      <c r="T453" s="20">
        <f t="shared" si="46"/>
        <v>41664.381840277776</v>
      </c>
    </row>
    <row r="454" spans="1:20" ht="30" outlineLevel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20">
        <f t="shared" si="47"/>
        <v>42107.370543981473</v>
      </c>
      <c r="T454" s="20">
        <f t="shared" si="46"/>
        <v>42137.370543981473</v>
      </c>
    </row>
    <row r="455" spans="1:20" ht="45" outlineLevel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20">
        <f t="shared" si="47"/>
        <v>42038.491655092592</v>
      </c>
      <c r="T455" s="20">
        <f t="shared" si="46"/>
        <v>42054.491655092592</v>
      </c>
    </row>
    <row r="456" spans="1:20" ht="45" outlineLevel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20">
        <f t="shared" si="47"/>
        <v>41938.383923611109</v>
      </c>
      <c r="T456" s="20">
        <f t="shared" si="46"/>
        <v>41969.218055555553</v>
      </c>
    </row>
    <row r="457" spans="1:20" ht="45" outlineLevel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20">
        <f t="shared" si="47"/>
        <v>40970.669236111105</v>
      </c>
      <c r="T457" s="20">
        <f t="shared" si="46"/>
        <v>41015.688194444439</v>
      </c>
    </row>
    <row r="458" spans="1:20" ht="45" outlineLevel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20">
        <f t="shared" si="47"/>
        <v>41547.361122685179</v>
      </c>
      <c r="T458" s="20">
        <f t="shared" si="46"/>
        <v>41568.832638888889</v>
      </c>
    </row>
    <row r="459" spans="1:20" ht="45" outlineLevel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3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20">
        <f t="shared" si="47"/>
        <v>41837.434166666666</v>
      </c>
      <c r="T459" s="20">
        <f t="shared" si="46"/>
        <v>41867.434166666666</v>
      </c>
    </row>
    <row r="460" spans="1:20" ht="45" outlineLevel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20">
        <f t="shared" si="47"/>
        <v>41378.366435185184</v>
      </c>
      <c r="T460" s="20">
        <f t="shared" si="46"/>
        <v>41408.366435185184</v>
      </c>
    </row>
    <row r="461" spans="1:20" ht="45" outlineLevel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20">
        <f t="shared" si="47"/>
        <v>40800.307025462964</v>
      </c>
      <c r="T461" s="20">
        <f t="shared" si="46"/>
        <v>40860.348692129628</v>
      </c>
    </row>
    <row r="462" spans="1:20" ht="30" outlineLevel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20">
        <f t="shared" si="47"/>
        <v>41759.209201388883</v>
      </c>
      <c r="T462" s="20">
        <f t="shared" si="46"/>
        <v>41790.833333333328</v>
      </c>
    </row>
    <row r="463" spans="1:20" ht="45" outlineLevel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20">
        <f t="shared" si="47"/>
        <v>41407.513506944444</v>
      </c>
      <c r="T463" s="20">
        <f t="shared" si="46"/>
        <v>41427.513506944444</v>
      </c>
    </row>
    <row r="464" spans="1:20" ht="45" outlineLevel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3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20">
        <f t="shared" si="47"/>
        <v>40704.793298611112</v>
      </c>
      <c r="T464" s="20">
        <f t="shared" si="46"/>
        <v>40764.793298611112</v>
      </c>
    </row>
    <row r="465" spans="1:20" ht="45" outlineLevel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20">
        <f t="shared" si="47"/>
        <v>40750.376770833333</v>
      </c>
      <c r="T465" s="20">
        <f t="shared" si="46"/>
        <v>40810.376770833333</v>
      </c>
    </row>
    <row r="466" spans="1:20" ht="30" outlineLevel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20">
        <f t="shared" si="47"/>
        <v>42488.515451388892</v>
      </c>
      <c r="T466" s="20">
        <f t="shared" si="46"/>
        <v>42508.515451388892</v>
      </c>
    </row>
    <row r="467" spans="1:20" outlineLevel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20">
        <f t="shared" si="47"/>
        <v>41800.786736111106</v>
      </c>
      <c r="T467" s="20">
        <f t="shared" si="46"/>
        <v>41816.786736111106</v>
      </c>
    </row>
    <row r="468" spans="1:20" ht="45" outlineLevel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20">
        <f t="shared" si="47"/>
        <v>41129.609537037039</v>
      </c>
      <c r="T468" s="20">
        <f t="shared" si="46"/>
        <v>41159.609537037039</v>
      </c>
    </row>
    <row r="469" spans="1:20" ht="45" outlineLevel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20">
        <f t="shared" si="47"/>
        <v>41135.346458333333</v>
      </c>
      <c r="T469" s="20">
        <f t="shared" si="46"/>
        <v>41180.346458333333</v>
      </c>
    </row>
    <row r="470" spans="1:20" ht="45" outlineLevel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3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20">
        <f t="shared" si="47"/>
        <v>41040.834293981476</v>
      </c>
      <c r="T470" s="20">
        <f t="shared" si="46"/>
        <v>41100.827141203699</v>
      </c>
    </row>
    <row r="471" spans="1:20" ht="30" outlineLevel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3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20">
        <f t="shared" si="47"/>
        <v>41827.656527777777</v>
      </c>
      <c r="T471" s="20">
        <f t="shared" si="46"/>
        <v>41887.656527777777</v>
      </c>
    </row>
    <row r="472" spans="1:20" ht="45" outlineLevel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20">
        <f t="shared" si="47"/>
        <v>41604.834363425922</v>
      </c>
      <c r="T472" s="20">
        <f t="shared" si="46"/>
        <v>41654.833333333328</v>
      </c>
    </row>
    <row r="473" spans="1:20" ht="60" outlineLevel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20">
        <f t="shared" si="47"/>
        <v>41703.388645833329</v>
      </c>
      <c r="T473" s="20">
        <f t="shared" si="46"/>
        <v>41748.346979166665</v>
      </c>
    </row>
    <row r="474" spans="1:20" ht="45" outlineLevel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20">
        <f t="shared" si="47"/>
        <v>41844.589328703703</v>
      </c>
      <c r="T474" s="20">
        <f t="shared" si="46"/>
        <v>41874.589328703703</v>
      </c>
    </row>
    <row r="475" spans="1:20" ht="45" outlineLevel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20">
        <f t="shared" si="47"/>
        <v>41869.364803240736</v>
      </c>
      <c r="T475" s="20">
        <f t="shared" si="46"/>
        <v>41899.364803240736</v>
      </c>
    </row>
    <row r="476" spans="1:20" ht="45" outlineLevel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20">
        <f t="shared" si="47"/>
        <v>42752.995706018519</v>
      </c>
      <c r="T476" s="20">
        <f t="shared" si="46"/>
        <v>42782.995706018519</v>
      </c>
    </row>
    <row r="477" spans="1:20" ht="45" outlineLevel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3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20">
        <f t="shared" si="47"/>
        <v>42099.752812500003</v>
      </c>
      <c r="T477" s="20">
        <f t="shared" si="46"/>
        <v>42129.752812500003</v>
      </c>
    </row>
    <row r="478" spans="1:20" ht="30" outlineLevel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20">
        <f t="shared" si="47"/>
        <v>41757.64167824074</v>
      </c>
      <c r="T478" s="20">
        <f t="shared" si="46"/>
        <v>41792.832638888889</v>
      </c>
    </row>
    <row r="479" spans="1:20" ht="45" outlineLevel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3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20">
        <f t="shared" si="47"/>
        <v>40987.501550925925</v>
      </c>
      <c r="T479" s="20">
        <f t="shared" si="46"/>
        <v>41047.501550925925</v>
      </c>
    </row>
    <row r="480" spans="1:20" ht="45" outlineLevel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3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20">
        <f t="shared" si="47"/>
        <v>42065.577650462961</v>
      </c>
      <c r="T480" s="20">
        <f t="shared" si="46"/>
        <v>42095.535983796297</v>
      </c>
    </row>
    <row r="481" spans="1:20" ht="45" outlineLevel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20">
        <f t="shared" si="47"/>
        <v>41904.074479166666</v>
      </c>
      <c r="T481" s="20">
        <f t="shared" si="46"/>
        <v>41964.11614583333</v>
      </c>
    </row>
    <row r="482" spans="1:20" ht="45" outlineLevel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20">
        <f t="shared" si="47"/>
        <v>41465.166840277772</v>
      </c>
      <c r="T482" s="20">
        <f t="shared" si="46"/>
        <v>41495.166840277772</v>
      </c>
    </row>
    <row r="483" spans="1:20" ht="45" outlineLevel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20">
        <f t="shared" si="47"/>
        <v>41162.33899305555</v>
      </c>
      <c r="T483" s="20">
        <f t="shared" si="46"/>
        <v>41192.33899305555</v>
      </c>
    </row>
    <row r="484" spans="1:20" ht="45" outlineLevel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20">
        <f t="shared" si="47"/>
        <v>42447.56354166667</v>
      </c>
      <c r="T484" s="20">
        <f t="shared" si="46"/>
        <v>42474.273611111108</v>
      </c>
    </row>
    <row r="485" spans="1:20" ht="45" outlineLevel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20">
        <f t="shared" si="47"/>
        <v>41242.864259259259</v>
      </c>
      <c r="T485" s="20">
        <f t="shared" si="46"/>
        <v>41302.864259259259</v>
      </c>
    </row>
    <row r="486" spans="1:20" ht="60" outlineLevel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20">
        <f t="shared" si="47"/>
        <v>42272.606157407405</v>
      </c>
      <c r="T486" s="20">
        <f t="shared" si="46"/>
        <v>42313.647824074076</v>
      </c>
    </row>
    <row r="487" spans="1:20" ht="30" outlineLevel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20">
        <f t="shared" si="47"/>
        <v>41381.172442129624</v>
      </c>
      <c r="T487" s="20">
        <f t="shared" si="46"/>
        <v>41411.172442129624</v>
      </c>
    </row>
    <row r="488" spans="1:20" ht="45" outlineLevel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20">
        <f t="shared" si="47"/>
        <v>41761.609247685185</v>
      </c>
      <c r="T488" s="20">
        <f t="shared" si="46"/>
        <v>41791.609247685185</v>
      </c>
    </row>
    <row r="489" spans="1:20" ht="45" outlineLevel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3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20">
        <f t="shared" si="47"/>
        <v>42669.261504629627</v>
      </c>
      <c r="T489" s="20">
        <f t="shared" si="46"/>
        <v>42729.303171296291</v>
      </c>
    </row>
    <row r="490" spans="1:20" ht="30" outlineLevel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3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20">
        <f t="shared" si="47"/>
        <v>42713.72106481481</v>
      </c>
      <c r="T490" s="20">
        <f t="shared" si="46"/>
        <v>42743.72106481481</v>
      </c>
    </row>
    <row r="491" spans="1:20" ht="45" outlineLevel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20">
        <f t="shared" si="47"/>
        <v>40882.148333333331</v>
      </c>
      <c r="T491" s="20">
        <f t="shared" si="46"/>
        <v>40913.147916666661</v>
      </c>
    </row>
    <row r="492" spans="1:20" outlineLevel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3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20">
        <f t="shared" si="47"/>
        <v>41113.635243055556</v>
      </c>
      <c r="T492" s="20">
        <f t="shared" si="46"/>
        <v>41143.635243055556</v>
      </c>
    </row>
    <row r="493" spans="1:20" ht="45" outlineLevel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20">
        <f t="shared" si="47"/>
        <v>42366.649293981485</v>
      </c>
      <c r="T493" s="20">
        <f t="shared" si="46"/>
        <v>42396.649293981485</v>
      </c>
    </row>
    <row r="494" spans="1:20" ht="45" outlineLevel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3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20">
        <f t="shared" si="47"/>
        <v>42595.701736111114</v>
      </c>
      <c r="T494" s="20">
        <f t="shared" si="46"/>
        <v>42655.701736111114</v>
      </c>
    </row>
    <row r="495" spans="1:20" ht="45" outlineLevel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3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20">
        <f t="shared" si="47"/>
        <v>42114.392800925918</v>
      </c>
      <c r="T495" s="20">
        <f t="shared" si="46"/>
        <v>42144.392800925918</v>
      </c>
    </row>
    <row r="496" spans="1:20" ht="45" outlineLevel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20">
        <f t="shared" si="47"/>
        <v>41799.49728009259</v>
      </c>
      <c r="T496" s="20">
        <f t="shared" si="46"/>
        <v>41822.791666666664</v>
      </c>
    </row>
    <row r="497" spans="1:20" ht="45" outlineLevel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3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20">
        <f t="shared" si="47"/>
        <v>42171.494270833333</v>
      </c>
      <c r="T497" s="20">
        <f t="shared" si="46"/>
        <v>42201.494270833333</v>
      </c>
    </row>
    <row r="498" spans="1:20" ht="30" outlineLevel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20">
        <f t="shared" si="47"/>
        <v>41620.598078703704</v>
      </c>
      <c r="T498" s="20">
        <f t="shared" si="46"/>
        <v>41680.598078703704</v>
      </c>
    </row>
    <row r="499" spans="1:20" outlineLevel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20">
        <f t="shared" si="47"/>
        <v>41944.704456018517</v>
      </c>
      <c r="T499" s="20">
        <f t="shared" si="46"/>
        <v>41997.874999999993</v>
      </c>
    </row>
    <row r="500" spans="1:20" ht="45" outlineLevel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20">
        <f t="shared" si="47"/>
        <v>40858.428807870368</v>
      </c>
      <c r="T500" s="20">
        <f t="shared" si="46"/>
        <v>40900.428807870368</v>
      </c>
    </row>
    <row r="501" spans="1:20" ht="60" outlineLevel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20">
        <f t="shared" si="47"/>
        <v>40043.562129629623</v>
      </c>
      <c r="T501" s="20">
        <f t="shared" si="46"/>
        <v>40098.540972222218</v>
      </c>
    </row>
    <row r="502" spans="1:20" ht="60" outlineLevel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20">
        <f t="shared" si="47"/>
        <v>40247.552673611113</v>
      </c>
      <c r="T502" s="20">
        <f t="shared" si="46"/>
        <v>40306.594444444439</v>
      </c>
    </row>
    <row r="503" spans="1:20" ht="45" outlineLevel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20">
        <f t="shared" si="47"/>
        <v>40702.901053240741</v>
      </c>
      <c r="T503" s="20">
        <f t="shared" si="46"/>
        <v>40732.901053240741</v>
      </c>
    </row>
    <row r="504" spans="1:20" ht="45" outlineLevel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20">
        <f t="shared" si="47"/>
        <v>40956.220196759255</v>
      </c>
      <c r="T504" s="20">
        <f t="shared" si="46"/>
        <v>40986.178530092591</v>
      </c>
    </row>
    <row r="505" spans="1:20" ht="45" outlineLevel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20">
        <f t="shared" si="47"/>
        <v>41991.193321759252</v>
      </c>
      <c r="T505" s="20">
        <f t="shared" si="46"/>
        <v>42021.193321759252</v>
      </c>
    </row>
    <row r="506" spans="1:20" ht="45" outlineLevel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20">
        <f t="shared" si="47"/>
        <v>40949.650312499994</v>
      </c>
      <c r="T506" s="20">
        <f t="shared" si="46"/>
        <v>41009.60864583333</v>
      </c>
    </row>
    <row r="507" spans="1:20" ht="45" outlineLevel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20">
        <f t="shared" si="47"/>
        <v>42317.764884259253</v>
      </c>
      <c r="T507" s="20">
        <f t="shared" si="46"/>
        <v>42362.764884259253</v>
      </c>
    </row>
    <row r="508" spans="1:20" ht="45" outlineLevel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20">
        <f t="shared" si="47"/>
        <v>41466.218981481477</v>
      </c>
      <c r="T508" s="20">
        <f t="shared" si="46"/>
        <v>41496.218981481477</v>
      </c>
    </row>
    <row r="509" spans="1:20" ht="45" outlineLevel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20">
        <f t="shared" si="47"/>
        <v>41156.625659722216</v>
      </c>
      <c r="T509" s="20">
        <f t="shared" si="46"/>
        <v>41201.625659722216</v>
      </c>
    </row>
    <row r="510" spans="1:20" ht="45" outlineLevel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20">
        <f t="shared" si="47"/>
        <v>40994.690983796296</v>
      </c>
      <c r="T510" s="20">
        <f t="shared" si="46"/>
        <v>41054.259722222218</v>
      </c>
    </row>
    <row r="511" spans="1:20" ht="45" outlineLevel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20">
        <f t="shared" si="47"/>
        <v>42153.298263888886</v>
      </c>
      <c r="T511" s="20">
        <f t="shared" si="46"/>
        <v>42183.298263888886</v>
      </c>
    </row>
    <row r="512" spans="1:20" ht="45" outlineLevel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3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20">
        <f t="shared" si="47"/>
        <v>42399.843043981477</v>
      </c>
      <c r="T512" s="20">
        <f t="shared" si="46"/>
        <v>42429.843043981477</v>
      </c>
    </row>
    <row r="513" spans="1:20" ht="45" outlineLevel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20">
        <f t="shared" si="47"/>
        <v>41339.96969907407</v>
      </c>
      <c r="T513" s="20">
        <f t="shared" si="46"/>
        <v>41369.928032407406</v>
      </c>
    </row>
    <row r="514" spans="1:20" ht="45" outlineLevel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20">
        <f t="shared" si="47"/>
        <v>42649.408877314818</v>
      </c>
      <c r="T514" s="20">
        <f t="shared" si="46"/>
        <v>42694.450543981475</v>
      </c>
    </row>
    <row r="515" spans="1:20" ht="30" outlineLevel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3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20">
        <f t="shared" si="47"/>
        <v>42552.320659722223</v>
      </c>
      <c r="T515" s="20">
        <f t="shared" ref="T515:T578" si="52">(((I515/60)/60)/24)+DATE(1970,1,1)+(-8/24)</f>
        <v>42596.958333333336</v>
      </c>
    </row>
    <row r="516" spans="1:20" ht="45" outlineLevel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20">
        <f t="shared" ref="S516:S579" si="53">(((J516/60)/60)/24)+DATE(1970,1,1)+(-8/24)</f>
        <v>41830.280636574069</v>
      </c>
      <c r="T516" s="20">
        <f t="shared" si="52"/>
        <v>41860.280636574069</v>
      </c>
    </row>
    <row r="517" spans="1:20" ht="45" outlineLevel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20">
        <f t="shared" si="53"/>
        <v>42327.157418981478</v>
      </c>
      <c r="T517" s="20">
        <f t="shared" si="52"/>
        <v>42367.157418981478</v>
      </c>
    </row>
    <row r="518" spans="1:20" ht="30" outlineLevel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3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20">
        <f t="shared" si="53"/>
        <v>42091.445370370369</v>
      </c>
      <c r="T518" s="20">
        <f t="shared" si="52"/>
        <v>42151.445370370369</v>
      </c>
    </row>
    <row r="519" spans="1:20" ht="45" outlineLevel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20">
        <f t="shared" si="53"/>
        <v>42738.281956018516</v>
      </c>
      <c r="T519" s="20">
        <f t="shared" si="52"/>
        <v>42768.281956018516</v>
      </c>
    </row>
    <row r="520" spans="1:20" ht="45" outlineLevel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3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20">
        <f t="shared" si="53"/>
        <v>42223.282685185179</v>
      </c>
      <c r="T520" s="20">
        <f t="shared" si="52"/>
        <v>42253.281944444439</v>
      </c>
    </row>
    <row r="521" spans="1:20" ht="45" outlineLevel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20">
        <f t="shared" si="53"/>
        <v>41218.058113425926</v>
      </c>
      <c r="T521" s="20">
        <f t="shared" si="52"/>
        <v>41248.058113425926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20">
        <f t="shared" si="53"/>
        <v>42318.368761574071</v>
      </c>
      <c r="T522" s="20">
        <f t="shared" si="52"/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20">
        <f t="shared" si="53"/>
        <v>42645.759479166663</v>
      </c>
      <c r="T523" s="20">
        <f t="shared" si="52"/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20">
        <f t="shared" si="53"/>
        <v>42429.707465277774</v>
      </c>
      <c r="T524" s="20">
        <f t="shared" si="52"/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20">
        <f t="shared" si="53"/>
        <v>42237.799490740734</v>
      </c>
      <c r="T525" s="20">
        <f t="shared" si="52"/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20">
        <f t="shared" si="53"/>
        <v>42492.383900462963</v>
      </c>
      <c r="T526" s="20">
        <f t="shared" si="52"/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20">
        <f t="shared" si="53"/>
        <v>41850.067604166667</v>
      </c>
      <c r="T527" s="20">
        <f t="shared" si="52"/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20">
        <f t="shared" si="53"/>
        <v>42192.258611111109</v>
      </c>
      <c r="T528" s="20">
        <f t="shared" si="52"/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20">
        <f t="shared" si="53"/>
        <v>42752.872291666667</v>
      </c>
      <c r="T529" s="20">
        <f t="shared" si="52"/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20">
        <f t="shared" si="53"/>
        <v>42155.58688657407</v>
      </c>
      <c r="T530" s="20">
        <f t="shared" si="52"/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20">
        <f t="shared" si="53"/>
        <v>42724.697847222218</v>
      </c>
      <c r="T531" s="20">
        <f t="shared" si="52"/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20">
        <f t="shared" si="53"/>
        <v>42157.257731481477</v>
      </c>
      <c r="T532" s="20">
        <f t="shared" si="52"/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20">
        <f t="shared" si="53"/>
        <v>42675.731817129628</v>
      </c>
      <c r="T533" s="20">
        <f t="shared" si="52"/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20">
        <f t="shared" si="53"/>
        <v>42472.673703703702</v>
      </c>
      <c r="T534" s="20">
        <f t="shared" si="52"/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20">
        <f t="shared" si="53"/>
        <v>42482.101446759254</v>
      </c>
      <c r="T535" s="20">
        <f t="shared" si="52"/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20">
        <f t="shared" si="53"/>
        <v>42270.477662037032</v>
      </c>
      <c r="T536" s="20">
        <f t="shared" si="52"/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20">
        <f t="shared" si="53"/>
        <v>42711.211863425917</v>
      </c>
      <c r="T537" s="20">
        <f t="shared" si="52"/>
        <v>42741.211863425917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20">
        <f t="shared" si="53"/>
        <v>42179.011655092596</v>
      </c>
      <c r="T538" s="20">
        <f t="shared" si="52"/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20">
        <f t="shared" si="53"/>
        <v>42282.435081018521</v>
      </c>
      <c r="T539" s="20">
        <f t="shared" si="52"/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20">
        <f t="shared" si="53"/>
        <v>42473.461377314808</v>
      </c>
      <c r="T540" s="20">
        <f t="shared" si="52"/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20">
        <f t="shared" si="53"/>
        <v>42534.716516203705</v>
      </c>
      <c r="T541" s="20">
        <f t="shared" si="52"/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20">
        <f t="shared" si="53"/>
        <v>42009.483865740738</v>
      </c>
      <c r="T542" s="20">
        <f t="shared" si="52"/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20">
        <f t="shared" si="53"/>
        <v>42275.713356481479</v>
      </c>
      <c r="T543" s="20">
        <f t="shared" si="52"/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20">
        <f t="shared" si="53"/>
        <v>42433.404120370367</v>
      </c>
      <c r="T544" s="20">
        <f t="shared" si="52"/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20">
        <f t="shared" si="53"/>
        <v>41913.75881944444</v>
      </c>
      <c r="T545" s="20">
        <f t="shared" si="52"/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20">
        <f t="shared" si="53"/>
        <v>42525.323611111111</v>
      </c>
      <c r="T546" s="20">
        <f t="shared" si="52"/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20">
        <f t="shared" si="53"/>
        <v>42283.25913194444</v>
      </c>
      <c r="T547" s="20">
        <f t="shared" si="52"/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20">
        <f t="shared" si="53"/>
        <v>42249.334664351853</v>
      </c>
      <c r="T548" s="20">
        <f t="shared" si="52"/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3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20">
        <f t="shared" si="53"/>
        <v>42380.363009259258</v>
      </c>
      <c r="T549" s="20">
        <f t="shared" si="52"/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20">
        <f t="shared" si="53"/>
        <v>42276.57</v>
      </c>
      <c r="T550" s="20">
        <f t="shared" si="52"/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20">
        <f t="shared" si="53"/>
        <v>42163.303495370368</v>
      </c>
      <c r="T551" s="20">
        <f t="shared" si="52"/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20">
        <f t="shared" si="53"/>
        <v>42753.34542824074</v>
      </c>
      <c r="T552" s="20">
        <f t="shared" si="52"/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20">
        <f t="shared" si="53"/>
        <v>42172.942407407405</v>
      </c>
      <c r="T553" s="20">
        <f t="shared" si="52"/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3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20">
        <f t="shared" si="53"/>
        <v>42318.283518518518</v>
      </c>
      <c r="T554" s="20">
        <f t="shared" si="52"/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20">
        <f t="shared" si="53"/>
        <v>41927.386469907404</v>
      </c>
      <c r="T555" s="20">
        <f t="shared" si="52"/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20">
        <f t="shared" si="53"/>
        <v>41901.351527777777</v>
      </c>
      <c r="T556" s="20">
        <f t="shared" si="52"/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3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20">
        <f t="shared" si="53"/>
        <v>42503.020173611112</v>
      </c>
      <c r="T557" s="20">
        <f t="shared" si="52"/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20">
        <f t="shared" si="53"/>
        <v>42345.526817129627</v>
      </c>
      <c r="T558" s="20">
        <f t="shared" si="52"/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20">
        <f t="shared" si="53"/>
        <v>42676.608831018515</v>
      </c>
      <c r="T559" s="20">
        <f t="shared" si="52"/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3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20">
        <f t="shared" si="53"/>
        <v>42057.549826388888</v>
      </c>
      <c r="T560" s="20">
        <f t="shared" si="52"/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20">
        <f t="shared" si="53"/>
        <v>42320.949768518512</v>
      </c>
      <c r="T561" s="20">
        <f t="shared" si="52"/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20">
        <f t="shared" si="53"/>
        <v>41960.438020833331</v>
      </c>
      <c r="T562" s="20">
        <f t="shared" si="52"/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20">
        <f t="shared" si="53"/>
        <v>42268.325381944444</v>
      </c>
      <c r="T563" s="20">
        <f t="shared" si="52"/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3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20">
        <f t="shared" si="53"/>
        <v>42692.05572916667</v>
      </c>
      <c r="T564" s="20">
        <f t="shared" si="52"/>
        <v>42722.05572916667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20">
        <f t="shared" si="53"/>
        <v>42021.736655092587</v>
      </c>
      <c r="T565" s="20">
        <f t="shared" si="52"/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20">
        <f t="shared" si="53"/>
        <v>42411.609664351847</v>
      </c>
      <c r="T566" s="20">
        <f t="shared" si="52"/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3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20">
        <f t="shared" si="53"/>
        <v>42165.451956018522</v>
      </c>
      <c r="T567" s="20">
        <f t="shared" si="52"/>
        <v>42195.451956018522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20">
        <f t="shared" si="53"/>
        <v>42535.351076388884</v>
      </c>
      <c r="T568" s="20">
        <f t="shared" si="52"/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3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20">
        <f t="shared" si="53"/>
        <v>41975.509189814817</v>
      </c>
      <c r="T569" s="20">
        <f t="shared" si="52"/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20">
        <f t="shared" si="53"/>
        <v>42348.588229166664</v>
      </c>
      <c r="T570" s="20">
        <f t="shared" si="52"/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20">
        <f t="shared" si="53"/>
        <v>42340.514027777775</v>
      </c>
      <c r="T571" s="20">
        <f t="shared" si="52"/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20">
        <f t="shared" si="53"/>
        <v>42388.464918981481</v>
      </c>
      <c r="T572" s="20">
        <f t="shared" si="52"/>
        <v>42418.464918981481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20">
        <f t="shared" si="53"/>
        <v>42192.482905092591</v>
      </c>
      <c r="T573" s="20">
        <f t="shared" si="52"/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3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20">
        <f t="shared" si="53"/>
        <v>42282.382962962954</v>
      </c>
      <c r="T574" s="20">
        <f t="shared" si="52"/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20">
        <f t="shared" si="53"/>
        <v>41962.716793981475</v>
      </c>
      <c r="T575" s="20">
        <f t="shared" si="52"/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20">
        <f t="shared" si="53"/>
        <v>42632.110034722216</v>
      </c>
      <c r="T576" s="20">
        <f t="shared" si="52"/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20">
        <f t="shared" si="53"/>
        <v>42138.359293981477</v>
      </c>
      <c r="T577" s="20">
        <f t="shared" si="52"/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20">
        <f t="shared" si="53"/>
        <v>42031.138333333329</v>
      </c>
      <c r="T578" s="20">
        <f t="shared" si="52"/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3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20">
        <f t="shared" si="53"/>
        <v>42450.255810185183</v>
      </c>
      <c r="T579" s="20">
        <f t="shared" ref="T579:T642" si="58">(((I579/60)/60)/24)+DATE(1970,1,1)+(-8/24)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20">
        <f t="shared" ref="S580:S643" si="59">(((J580/60)/60)/24)+DATE(1970,1,1)+(-8/24)</f>
        <v>42230.245289351849</v>
      </c>
      <c r="T580" s="20">
        <f t="shared" si="58"/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20">
        <f t="shared" si="59"/>
        <v>41968.518784722219</v>
      </c>
      <c r="T581" s="20">
        <f t="shared" si="58"/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20">
        <f t="shared" si="59"/>
        <v>42605.574849537035</v>
      </c>
      <c r="T582" s="20">
        <f t="shared" si="58"/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20">
        <f t="shared" si="59"/>
        <v>42187.679444444446</v>
      </c>
      <c r="T583" s="20">
        <f t="shared" si="58"/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3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20">
        <f t="shared" si="59"/>
        <v>42055.406469907401</v>
      </c>
      <c r="T584" s="20">
        <f t="shared" si="58"/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20">
        <f t="shared" si="59"/>
        <v>42052.605173611104</v>
      </c>
      <c r="T585" s="20">
        <f t="shared" si="58"/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20">
        <f t="shared" si="59"/>
        <v>42049.383287037032</v>
      </c>
      <c r="T586" s="20">
        <f t="shared" si="58"/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3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20">
        <f t="shared" si="59"/>
        <v>42283.057604166665</v>
      </c>
      <c r="T587" s="20">
        <f t="shared" si="58"/>
        <v>42338.666666666664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20">
        <f t="shared" si="59"/>
        <v>42020.520914351851</v>
      </c>
      <c r="T588" s="20">
        <f t="shared" si="58"/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20">
        <f t="shared" si="59"/>
        <v>42080.423993055556</v>
      </c>
      <c r="T589" s="20">
        <f t="shared" si="58"/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20">
        <f t="shared" si="59"/>
        <v>42631.43618055556</v>
      </c>
      <c r="T590" s="20">
        <f t="shared" si="58"/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20">
        <f t="shared" si="59"/>
        <v>42178.281238425923</v>
      </c>
      <c r="T591" s="20">
        <f t="shared" si="58"/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20">
        <f t="shared" si="59"/>
        <v>42377.22142361111</v>
      </c>
      <c r="T592" s="20">
        <f t="shared" si="58"/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20">
        <f t="shared" si="59"/>
        <v>42177.209837962961</v>
      </c>
      <c r="T593" s="20">
        <f t="shared" si="58"/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20">
        <f t="shared" si="59"/>
        <v>41945.898842592593</v>
      </c>
      <c r="T594" s="20">
        <f t="shared" si="58"/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20">
        <f t="shared" si="59"/>
        <v>42070.344270833331</v>
      </c>
      <c r="T595" s="20">
        <f t="shared" si="58"/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20">
        <f t="shared" si="59"/>
        <v>42446.446828703702</v>
      </c>
      <c r="T596" s="20">
        <f t="shared" si="58"/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20">
        <f t="shared" si="59"/>
        <v>42082.736550925918</v>
      </c>
      <c r="T597" s="20">
        <f t="shared" si="58"/>
        <v>42127.736550925918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20">
        <f t="shared" si="59"/>
        <v>42646.563564814809</v>
      </c>
      <c r="T598" s="20">
        <f t="shared" si="58"/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20">
        <f t="shared" si="59"/>
        <v>42545.371932870366</v>
      </c>
      <c r="T599" s="20">
        <f t="shared" si="58"/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20">
        <f t="shared" si="59"/>
        <v>41947.668761574074</v>
      </c>
      <c r="T600" s="20">
        <f t="shared" si="58"/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20">
        <f t="shared" si="59"/>
        <v>42047.479189814818</v>
      </c>
      <c r="T601" s="20">
        <f t="shared" si="58"/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20">
        <f t="shared" si="59"/>
        <v>42073.464837962958</v>
      </c>
      <c r="T602" s="20">
        <f t="shared" si="58"/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20">
        <f t="shared" si="59"/>
        <v>41969.52475694444</v>
      </c>
      <c r="T603" s="20">
        <f t="shared" si="58"/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3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20">
        <f t="shared" si="59"/>
        <v>42143.460821759254</v>
      </c>
      <c r="T604" s="20">
        <f t="shared" si="58"/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20">
        <f t="shared" si="59"/>
        <v>41835.305821759255</v>
      </c>
      <c r="T605" s="20">
        <f t="shared" si="58"/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3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20">
        <f t="shared" si="59"/>
        <v>41848.702037037037</v>
      </c>
      <c r="T606" s="20">
        <f t="shared" si="58"/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3">
        <f t="shared" si="55"/>
        <v>16.375</v>
      </c>
      <c r="Q607" t="str">
        <f t="shared" si="56"/>
        <v>technology</v>
      </c>
      <c r="R607" t="str">
        <f t="shared" si="57"/>
        <v>web</v>
      </c>
      <c r="S607" s="20">
        <f t="shared" si="59"/>
        <v>42194.02439814814</v>
      </c>
      <c r="T607" s="20">
        <f t="shared" si="58"/>
        <v>42239.02439814814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20">
        <f t="shared" si="59"/>
        <v>42102.317233796297</v>
      </c>
      <c r="T608" s="20">
        <f t="shared" si="58"/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3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20">
        <f t="shared" si="59"/>
        <v>42300.492314814815</v>
      </c>
      <c r="T609" s="20">
        <f t="shared" si="58"/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20">
        <f t="shared" si="59"/>
        <v>42140.587731481479</v>
      </c>
      <c r="T610" s="20">
        <f t="shared" si="58"/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20">
        <f t="shared" si="59"/>
        <v>42306.700740740744</v>
      </c>
      <c r="T611" s="20">
        <f t="shared" si="58"/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3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20">
        <f t="shared" si="59"/>
        <v>42086.497523148144</v>
      </c>
      <c r="T612" s="20">
        <f t="shared" si="58"/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20">
        <f t="shared" si="59"/>
        <v>42328.227280092593</v>
      </c>
      <c r="T613" s="20">
        <f t="shared" si="58"/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3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20">
        <f t="shared" si="59"/>
        <v>42584.698449074065</v>
      </c>
      <c r="T614" s="20">
        <f t="shared" si="58"/>
        <v>42614.698449074065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20">
        <f t="shared" si="59"/>
        <v>42247.163425925923</v>
      </c>
      <c r="T615" s="20">
        <f t="shared" si="58"/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3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20">
        <f t="shared" si="59"/>
        <v>42514.728472222218</v>
      </c>
      <c r="T616" s="20">
        <f t="shared" si="58"/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3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20">
        <f t="shared" si="59"/>
        <v>42241.788877314808</v>
      </c>
      <c r="T617" s="20">
        <f t="shared" si="58"/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3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20">
        <f t="shared" si="59"/>
        <v>42761.042905092596</v>
      </c>
      <c r="T618" s="20">
        <f t="shared" si="58"/>
        <v>42791.042905092596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20">
        <f t="shared" si="59"/>
        <v>42087.009756944441</v>
      </c>
      <c r="T619" s="20">
        <f t="shared" si="58"/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3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20">
        <f t="shared" si="59"/>
        <v>42317.47688657407</v>
      </c>
      <c r="T620" s="20">
        <f t="shared" si="58"/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20">
        <f t="shared" si="59"/>
        <v>41908.317013888889</v>
      </c>
      <c r="T621" s="20">
        <f t="shared" si="58"/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20">
        <f t="shared" si="59"/>
        <v>41831.383541666662</v>
      </c>
      <c r="T622" s="20">
        <f t="shared" si="58"/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20">
        <f t="shared" si="59"/>
        <v>42528.654363425921</v>
      </c>
      <c r="T623" s="20">
        <f t="shared" si="58"/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20">
        <f t="shared" si="59"/>
        <v>42532.441412037035</v>
      </c>
      <c r="T624" s="20">
        <f t="shared" si="58"/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3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20">
        <f t="shared" si="59"/>
        <v>42121.675891203697</v>
      </c>
      <c r="T625" s="20">
        <f t="shared" si="58"/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3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20">
        <f t="shared" si="59"/>
        <v>42108.65556712963</v>
      </c>
      <c r="T626" s="20">
        <f t="shared" si="58"/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3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20">
        <f t="shared" si="59"/>
        <v>42790.562233796292</v>
      </c>
      <c r="T627" s="20">
        <f t="shared" si="58"/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20">
        <f t="shared" si="59"/>
        <v>42198.226145833331</v>
      </c>
      <c r="T628" s="20">
        <f t="shared" si="58"/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20">
        <f t="shared" si="59"/>
        <v>42383.973506944443</v>
      </c>
      <c r="T629" s="20">
        <f t="shared" si="58"/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3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20">
        <f t="shared" si="59"/>
        <v>41803.359456018516</v>
      </c>
      <c r="T630" s="20">
        <f t="shared" si="58"/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20">
        <f t="shared" si="59"/>
        <v>42474.304490740738</v>
      </c>
      <c r="T631" s="20">
        <f t="shared" si="58"/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20">
        <f t="shared" si="59"/>
        <v>42223.286122685182</v>
      </c>
      <c r="T632" s="20">
        <f t="shared" si="58"/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20">
        <f t="shared" si="59"/>
        <v>42489.438993055555</v>
      </c>
      <c r="T633" s="20">
        <f t="shared" si="58"/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3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20">
        <f t="shared" si="59"/>
        <v>42303.325983796291</v>
      </c>
      <c r="T634" s="20">
        <f t="shared" si="58"/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20">
        <f t="shared" si="59"/>
        <v>42506.965995370374</v>
      </c>
      <c r="T635" s="20">
        <f t="shared" si="58"/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20">
        <f t="shared" si="59"/>
        <v>42031.595243055555</v>
      </c>
      <c r="T636" s="20">
        <f t="shared" si="58"/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20">
        <f t="shared" si="59"/>
        <v>42075.758819444447</v>
      </c>
      <c r="T637" s="20">
        <f t="shared" si="58"/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20">
        <f t="shared" si="59"/>
        <v>42131.122106481482</v>
      </c>
      <c r="T638" s="20">
        <f t="shared" si="58"/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3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20">
        <f t="shared" si="59"/>
        <v>42762.62868055555</v>
      </c>
      <c r="T639" s="20">
        <f t="shared" si="58"/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20">
        <f t="shared" si="59"/>
        <v>42759.259976851848</v>
      </c>
      <c r="T640" s="20">
        <f t="shared" si="58"/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20">
        <f t="shared" si="59"/>
        <v>41865.249942129631</v>
      </c>
      <c r="T641" s="20">
        <f t="shared" si="58"/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20">
        <f t="shared" si="59"/>
        <v>42683.08697916667</v>
      </c>
      <c r="T642" s="20">
        <f t="shared" si="58"/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20">
        <f t="shared" si="59"/>
        <v>42199.236666666664</v>
      </c>
      <c r="T643" s="20">
        <f t="shared" ref="T643:T706" si="64">(((I643/60)/60)/24)+DATE(1970,1,1)+(-8/24)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20">
        <f t="shared" ref="S644:S707" si="65">(((J644/60)/60)/24)+DATE(1970,1,1)+(-8/24)</f>
        <v>42199.317986111106</v>
      </c>
      <c r="T644" s="20">
        <f t="shared" si="64"/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20">
        <f t="shared" si="65"/>
        <v>42100.30873842592</v>
      </c>
      <c r="T645" s="20">
        <f t="shared" si="64"/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20">
        <f t="shared" si="65"/>
        <v>41898.332627314812</v>
      </c>
      <c r="T646" s="20">
        <f t="shared" si="64"/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20">
        <f t="shared" si="65"/>
        <v>42563.692986111106</v>
      </c>
      <c r="T647" s="20">
        <f t="shared" si="64"/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20">
        <f t="shared" si="65"/>
        <v>41832.519293981481</v>
      </c>
      <c r="T648" s="20">
        <f t="shared" si="64"/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20">
        <f t="shared" si="65"/>
        <v>42416.434594907405</v>
      </c>
      <c r="T649" s="20">
        <f t="shared" si="64"/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20">
        <f t="shared" si="65"/>
        <v>41891.360046296293</v>
      </c>
      <c r="T650" s="20">
        <f t="shared" si="64"/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20">
        <f t="shared" si="65"/>
        <v>41877.578854166662</v>
      </c>
      <c r="T651" s="20">
        <f t="shared" si="64"/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20">
        <f t="shared" si="65"/>
        <v>41931.703518518516</v>
      </c>
      <c r="T652" s="20">
        <f t="shared" si="64"/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20">
        <f t="shared" si="65"/>
        <v>41955.684155092589</v>
      </c>
      <c r="T653" s="20">
        <f t="shared" si="64"/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20">
        <f t="shared" si="65"/>
        <v>42675.357060185182</v>
      </c>
      <c r="T654" s="20">
        <f t="shared" si="64"/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20">
        <f t="shared" si="65"/>
        <v>42199.285185185181</v>
      </c>
      <c r="T655" s="20">
        <f t="shared" si="64"/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20">
        <f t="shared" si="65"/>
        <v>42163.623993055553</v>
      </c>
      <c r="T656" s="20">
        <f t="shared" si="64"/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20">
        <f t="shared" si="65"/>
        <v>42045.623981481483</v>
      </c>
      <c r="T657" s="20">
        <f t="shared" si="64"/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20">
        <f t="shared" si="65"/>
        <v>42417.471284722218</v>
      </c>
      <c r="T658" s="20">
        <f t="shared" si="64"/>
        <v>42477.429618055547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20">
        <f t="shared" si="65"/>
        <v>42331.512407407405</v>
      </c>
      <c r="T659" s="20">
        <f t="shared" si="64"/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20">
        <f t="shared" si="65"/>
        <v>42178.827418981477</v>
      </c>
      <c r="T660" s="20">
        <f t="shared" si="64"/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20">
        <f t="shared" si="65"/>
        <v>42209.260358796295</v>
      </c>
      <c r="T661" s="20">
        <f t="shared" si="64"/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20">
        <f t="shared" si="65"/>
        <v>41922.408321759256</v>
      </c>
      <c r="T662" s="20">
        <f t="shared" si="64"/>
        <v>41952.449988425928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20">
        <f t="shared" si="65"/>
        <v>42636.312025462961</v>
      </c>
      <c r="T663" s="20">
        <f t="shared" si="64"/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20">
        <f t="shared" si="65"/>
        <v>41990.104710648149</v>
      </c>
      <c r="T664" s="20">
        <f t="shared" si="64"/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20">
        <f t="shared" si="65"/>
        <v>42173.509907407402</v>
      </c>
      <c r="T665" s="20">
        <f t="shared" si="64"/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20">
        <f t="shared" si="65"/>
        <v>42077.333043981482</v>
      </c>
      <c r="T666" s="20">
        <f t="shared" si="64"/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20">
        <f t="shared" si="65"/>
        <v>42688.378020833326</v>
      </c>
      <c r="T667" s="20">
        <f t="shared" si="64"/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20">
        <f t="shared" si="65"/>
        <v>41838.498819444445</v>
      </c>
      <c r="T668" s="20">
        <f t="shared" si="64"/>
        <v>41868.498819444445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20">
        <f t="shared" si="65"/>
        <v>42632.040081018517</v>
      </c>
      <c r="T669" s="20">
        <f t="shared" si="64"/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20">
        <f t="shared" si="65"/>
        <v>42090.497939814813</v>
      </c>
      <c r="T670" s="20">
        <f t="shared" si="64"/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20">
        <f t="shared" si="65"/>
        <v>42527.292337962957</v>
      </c>
      <c r="T671" s="20">
        <f t="shared" si="64"/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20">
        <f t="shared" si="65"/>
        <v>42506.376388888886</v>
      </c>
      <c r="T672" s="20">
        <f t="shared" si="64"/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20">
        <f t="shared" si="65"/>
        <v>41984.359398148146</v>
      </c>
      <c r="T673" s="20">
        <f t="shared" si="64"/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20">
        <f t="shared" si="65"/>
        <v>41973.886157407404</v>
      </c>
      <c r="T674" s="20">
        <f t="shared" si="64"/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20">
        <f t="shared" si="65"/>
        <v>41838.5071412037</v>
      </c>
      <c r="T675" s="20">
        <f t="shared" si="64"/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20">
        <f t="shared" si="65"/>
        <v>41802.782719907402</v>
      </c>
      <c r="T676" s="20">
        <f t="shared" si="64"/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20">
        <f t="shared" si="65"/>
        <v>41975.597268518519</v>
      </c>
      <c r="T677" s="20">
        <f t="shared" si="64"/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20">
        <f t="shared" si="65"/>
        <v>42012.434965277782</v>
      </c>
      <c r="T678" s="20">
        <f t="shared" si="64"/>
        <v>42042.434965277782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20">
        <f t="shared" si="65"/>
        <v>42504.070543981477</v>
      </c>
      <c r="T679" s="20">
        <f t="shared" si="64"/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20">
        <f t="shared" si="65"/>
        <v>42481.043263888881</v>
      </c>
      <c r="T680" s="20">
        <f t="shared" si="64"/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20">
        <f t="shared" si="65"/>
        <v>42556.362372685187</v>
      </c>
      <c r="T681" s="20">
        <f t="shared" si="64"/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20">
        <f t="shared" si="65"/>
        <v>41864.168182870366</v>
      </c>
      <c r="T682" s="20">
        <f t="shared" si="64"/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20">
        <f t="shared" si="65"/>
        <v>42639.472268518519</v>
      </c>
      <c r="T683" s="20">
        <f t="shared" si="64"/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20">
        <f t="shared" si="65"/>
        <v>42778.431967592587</v>
      </c>
      <c r="T684" s="20">
        <f t="shared" si="64"/>
        <v>42808.39030092593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20">
        <f t="shared" si="65"/>
        <v>42634.566712962966</v>
      </c>
      <c r="T685" s="20">
        <f t="shared" si="64"/>
        <v>42674.566712962966</v>
      </c>
    </row>
    <row r="686" spans="1:20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20">
        <f t="shared" si="65"/>
        <v>41809.13994212963</v>
      </c>
      <c r="T686" s="20">
        <f t="shared" si="64"/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20">
        <f t="shared" si="65"/>
        <v>41971.533240740733</v>
      </c>
      <c r="T687" s="20">
        <f t="shared" si="64"/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3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20">
        <f t="shared" si="65"/>
        <v>42189.339930555558</v>
      </c>
      <c r="T688" s="20">
        <f t="shared" si="64"/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20">
        <f t="shared" si="65"/>
        <v>42711.417280092595</v>
      </c>
      <c r="T689" s="20">
        <f t="shared" si="64"/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20">
        <f t="shared" si="65"/>
        <v>42261.771446759252</v>
      </c>
      <c r="T690" s="20">
        <f t="shared" si="64"/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20">
        <f t="shared" si="65"/>
        <v>42675.334456018514</v>
      </c>
      <c r="T691" s="20">
        <f t="shared" si="64"/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20">
        <f t="shared" si="65"/>
        <v>42579.301400462959</v>
      </c>
      <c r="T692" s="20">
        <f t="shared" si="64"/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20">
        <f t="shared" si="65"/>
        <v>42157.694976851846</v>
      </c>
      <c r="T693" s="20">
        <f t="shared" si="64"/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20">
        <f t="shared" si="65"/>
        <v>42696.042395833334</v>
      </c>
      <c r="T694" s="20">
        <f t="shared" si="64"/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20">
        <f t="shared" si="65"/>
        <v>42094.474849537037</v>
      </c>
      <c r="T695" s="20">
        <f t="shared" si="64"/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20">
        <f t="shared" si="65"/>
        <v>42737.330543981479</v>
      </c>
      <c r="T696" s="20">
        <f t="shared" si="64"/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20">
        <f t="shared" si="65"/>
        <v>41913.187731481477</v>
      </c>
      <c r="T697" s="20">
        <f t="shared" si="64"/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20">
        <f t="shared" si="65"/>
        <v>41815.593773148146</v>
      </c>
      <c r="T698" s="20">
        <f t="shared" si="64"/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20">
        <f t="shared" si="65"/>
        <v>42388.189687500002</v>
      </c>
      <c r="T699" s="20">
        <f t="shared" si="64"/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20">
        <f t="shared" si="65"/>
        <v>41866.59774305555</v>
      </c>
      <c r="T700" s="20">
        <f t="shared" si="64"/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20">
        <f t="shared" si="65"/>
        <v>41563.152175925927</v>
      </c>
      <c r="T701" s="20">
        <f t="shared" si="64"/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20">
        <f t="shared" si="65"/>
        <v>42715.355104166665</v>
      </c>
      <c r="T702" s="20">
        <f t="shared" si="64"/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20">
        <f t="shared" si="65"/>
        <v>41813.329629629625</v>
      </c>
      <c r="T703" s="20">
        <f t="shared" si="64"/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20">
        <f t="shared" si="65"/>
        <v>42668.393368055556</v>
      </c>
      <c r="T704" s="20">
        <f t="shared" si="64"/>
        <v>42698.435034722213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20">
        <f t="shared" si="65"/>
        <v>42711.617465277777</v>
      </c>
      <c r="T705" s="20">
        <f t="shared" si="64"/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20">
        <f t="shared" si="65"/>
        <v>42725.859583333331</v>
      </c>
      <c r="T706" s="20">
        <f t="shared" si="64"/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3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20">
        <f t="shared" si="65"/>
        <v>42726.158310185179</v>
      </c>
      <c r="T707" s="20">
        <f t="shared" ref="T707:T770" si="70">(((I707/60)/60)/24)+DATE(1970,1,1)+(-8/24)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3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20">
        <f t="shared" ref="S708:S771" si="71">(((J708/60)/60)/24)+DATE(1970,1,1)+(-8/24)</f>
        <v>42676.661840277775</v>
      </c>
      <c r="T708" s="20">
        <f t="shared" si="70"/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20">
        <f t="shared" si="71"/>
        <v>42696.33017361111</v>
      </c>
      <c r="T709" s="20">
        <f t="shared" si="70"/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20">
        <f t="shared" si="71"/>
        <v>41835.247685185182</v>
      </c>
      <c r="T710" s="20">
        <f t="shared" si="70"/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20">
        <f t="shared" si="71"/>
        <v>41947.707858796297</v>
      </c>
      <c r="T711" s="20">
        <f t="shared" si="70"/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3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20">
        <f t="shared" si="71"/>
        <v>41837.651643518519</v>
      </c>
      <c r="T712" s="20">
        <f t="shared" si="70"/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20">
        <f t="shared" si="71"/>
        <v>42678.125787037039</v>
      </c>
      <c r="T713" s="20">
        <f t="shared" si="70"/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20">
        <f t="shared" si="71"/>
        <v>42384.347592592596</v>
      </c>
      <c r="T714" s="20">
        <f t="shared" si="70"/>
        <v>42414.347592592596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20">
        <f t="shared" si="71"/>
        <v>42496.195972222216</v>
      </c>
      <c r="T715" s="20">
        <f t="shared" si="70"/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20">
        <f t="shared" si="71"/>
        <v>42734.454652777778</v>
      </c>
      <c r="T716" s="20">
        <f t="shared" si="70"/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20">
        <f t="shared" si="71"/>
        <v>42272.7574074074</v>
      </c>
      <c r="T717" s="20">
        <f t="shared" si="70"/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20">
        <f t="shared" si="71"/>
        <v>41940.325312499997</v>
      </c>
      <c r="T718" s="20">
        <f t="shared" si="70"/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20">
        <f t="shared" si="71"/>
        <v>41857.520856481482</v>
      </c>
      <c r="T719" s="20">
        <f t="shared" si="70"/>
        <v>41887.520856481482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20">
        <f t="shared" si="71"/>
        <v>42752.512118055551</v>
      </c>
      <c r="T720" s="20">
        <f t="shared" si="70"/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20">
        <f t="shared" si="71"/>
        <v>42408.70689814815</v>
      </c>
      <c r="T721" s="20">
        <f t="shared" si="70"/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20">
        <f t="shared" si="71"/>
        <v>40909.315868055557</v>
      </c>
      <c r="T722" s="20">
        <f t="shared" si="70"/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20">
        <f t="shared" si="71"/>
        <v>41807.238506944443</v>
      </c>
      <c r="T723" s="20">
        <f t="shared" si="70"/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20">
        <f t="shared" si="71"/>
        <v>40977.471967592588</v>
      </c>
      <c r="T724" s="20">
        <f t="shared" si="70"/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20">
        <f t="shared" si="71"/>
        <v>42184.483206018522</v>
      </c>
      <c r="T725" s="20">
        <f t="shared" si="70"/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20">
        <f t="shared" si="71"/>
        <v>40694.305127314808</v>
      </c>
      <c r="T726" s="20">
        <f t="shared" si="70"/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20">
        <f t="shared" si="71"/>
        <v>42321.292962962958</v>
      </c>
      <c r="T727" s="20">
        <f t="shared" si="70"/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20">
        <f t="shared" si="71"/>
        <v>41345.709340277775</v>
      </c>
      <c r="T728" s="20">
        <f t="shared" si="70"/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20">
        <f t="shared" si="71"/>
        <v>41246.686909722215</v>
      </c>
      <c r="T729" s="20">
        <f t="shared" si="70"/>
        <v>41288.555555555555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20">
        <f t="shared" si="71"/>
        <v>40731.504131944443</v>
      </c>
      <c r="T730" s="20">
        <f t="shared" si="70"/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20">
        <f t="shared" si="71"/>
        <v>41110.85255787037</v>
      </c>
      <c r="T731" s="20">
        <f t="shared" si="70"/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20">
        <f t="shared" si="71"/>
        <v>40854.411932870367</v>
      </c>
      <c r="T732" s="20">
        <f t="shared" si="70"/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20">
        <f t="shared" si="71"/>
        <v>40879.462349537032</v>
      </c>
      <c r="T733" s="20">
        <f t="shared" si="70"/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20">
        <f t="shared" si="71"/>
        <v>41486.09098379629</v>
      </c>
      <c r="T734" s="20">
        <f t="shared" si="70"/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20">
        <f t="shared" si="71"/>
        <v>41598.086712962962</v>
      </c>
      <c r="T735" s="20">
        <f t="shared" si="70"/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20">
        <f t="shared" si="71"/>
        <v>42101.831249999996</v>
      </c>
      <c r="T736" s="20">
        <f t="shared" si="70"/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20">
        <f t="shared" si="71"/>
        <v>41945.696134259255</v>
      </c>
      <c r="T737" s="20">
        <f t="shared" si="70"/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20">
        <f t="shared" si="71"/>
        <v>41579.400925925926</v>
      </c>
      <c r="T738" s="20">
        <f t="shared" si="70"/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20">
        <f t="shared" si="71"/>
        <v>41666.941979166666</v>
      </c>
      <c r="T739" s="20">
        <f t="shared" si="70"/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20">
        <f t="shared" si="71"/>
        <v>41943.270763888882</v>
      </c>
      <c r="T740" s="20">
        <f t="shared" si="70"/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20">
        <f t="shared" si="71"/>
        <v>41829.169317129628</v>
      </c>
      <c r="T741" s="20">
        <f t="shared" si="70"/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20">
        <f t="shared" si="71"/>
        <v>42161.81344907407</v>
      </c>
      <c r="T742" s="20">
        <f t="shared" si="70"/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20">
        <f t="shared" si="71"/>
        <v>41401.314884259256</v>
      </c>
      <c r="T743" s="20">
        <f t="shared" si="70"/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20">
        <f t="shared" si="71"/>
        <v>41689.584629629629</v>
      </c>
      <c r="T744" s="20">
        <f t="shared" si="70"/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20">
        <f t="shared" si="71"/>
        <v>40990.375983796293</v>
      </c>
      <c r="T745" s="20">
        <f t="shared" si="70"/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20">
        <f t="shared" si="71"/>
        <v>41226.623877314814</v>
      </c>
      <c r="T746" s="20">
        <f t="shared" si="70"/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20">
        <f t="shared" si="71"/>
        <v>41367.238946759258</v>
      </c>
      <c r="T747" s="20">
        <f t="shared" si="70"/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20">
        <f t="shared" si="71"/>
        <v>41156.709594907406</v>
      </c>
      <c r="T748" s="20">
        <f t="shared" si="70"/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20">
        <f t="shared" si="71"/>
        <v>41988.215497685182</v>
      </c>
      <c r="T749" s="20">
        <f t="shared" si="70"/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20">
        <f t="shared" si="71"/>
        <v>41831.513495370367</v>
      </c>
      <c r="T750" s="20">
        <f t="shared" si="70"/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20">
        <f t="shared" si="71"/>
        <v>42733.607986111114</v>
      </c>
      <c r="T751" s="20">
        <f t="shared" si="70"/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20">
        <f t="shared" si="71"/>
        <v>41299.544814814813</v>
      </c>
      <c r="T752" s="20">
        <f t="shared" si="70"/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20">
        <f t="shared" si="71"/>
        <v>40713.297164351847</v>
      </c>
      <c r="T753" s="20">
        <f t="shared" si="70"/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20">
        <f t="shared" si="71"/>
        <v>42639.088159722225</v>
      </c>
      <c r="T754" s="20">
        <f t="shared" si="70"/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20">
        <f t="shared" si="71"/>
        <v>42019.256840277776</v>
      </c>
      <c r="T755" s="20">
        <f t="shared" si="70"/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20">
        <f t="shared" si="71"/>
        <v>41249.41575231481</v>
      </c>
      <c r="T756" s="20">
        <f t="shared" si="70"/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20">
        <f t="shared" si="71"/>
        <v>41383.271724537037</v>
      </c>
      <c r="T757" s="20">
        <f t="shared" si="70"/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20">
        <f t="shared" si="71"/>
        <v>40590.433553240735</v>
      </c>
      <c r="T758" s="20">
        <f t="shared" si="70"/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20">
        <f t="shared" si="71"/>
        <v>41234.721226851849</v>
      </c>
      <c r="T759" s="20">
        <f t="shared" si="70"/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20">
        <f t="shared" si="71"/>
        <v>40429.503101851849</v>
      </c>
      <c r="T760" s="20">
        <f t="shared" si="70"/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20">
        <f t="shared" si="71"/>
        <v>41788.996979166666</v>
      </c>
      <c r="T761" s="20">
        <f t="shared" si="70"/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3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20">
        <f t="shared" si="71"/>
        <v>42670.430706018517</v>
      </c>
      <c r="T762" s="20">
        <f t="shared" si="70"/>
        <v>42700.472372685181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20">
        <f t="shared" si="71"/>
        <v>41642.418124999997</v>
      </c>
      <c r="T763" s="20">
        <f t="shared" si="70"/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3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20">
        <f t="shared" si="71"/>
        <v>42690.52511574074</v>
      </c>
      <c r="T764" s="20">
        <f t="shared" si="70"/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20">
        <f t="shared" si="71"/>
        <v>41471.113518518512</v>
      </c>
      <c r="T765" s="20">
        <f t="shared" si="70"/>
        <v>41501.113518518512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3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20">
        <f t="shared" si="71"/>
        <v>42226.839826388888</v>
      </c>
      <c r="T766" s="20">
        <f t="shared" si="70"/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20">
        <f t="shared" si="71"/>
        <v>41901.209305555552</v>
      </c>
      <c r="T767" s="20">
        <f t="shared" si="70"/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3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20">
        <f t="shared" si="71"/>
        <v>42021.45003472222</v>
      </c>
      <c r="T768" s="20">
        <f t="shared" si="70"/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20">
        <f t="shared" si="71"/>
        <v>42114.810300925928</v>
      </c>
      <c r="T769" s="20">
        <f t="shared" si="70"/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3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20">
        <f t="shared" si="71"/>
        <v>41593.873726851853</v>
      </c>
      <c r="T770" s="20">
        <f t="shared" si="70"/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3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20">
        <f t="shared" si="71"/>
        <v>41604.663124999999</v>
      </c>
      <c r="T771" s="20">
        <f t="shared" ref="T771:T834" si="76">(((I771/60)/60)/24)+DATE(1970,1,1)+(-8/24)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3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20">
        <f t="shared" ref="S772:S835" si="77">(((J772/60)/60)/24)+DATE(1970,1,1)+(-8/24)</f>
        <v>41289.666307870371</v>
      </c>
      <c r="T772" s="20">
        <f t="shared" si="76"/>
        <v>41329.666307870371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20">
        <f t="shared" si="77"/>
        <v>42349.490763888891</v>
      </c>
      <c r="T773" s="20">
        <f t="shared" si="76"/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20">
        <f t="shared" si="77"/>
        <v>40067.723599537036</v>
      </c>
      <c r="T774" s="20">
        <f t="shared" si="76"/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20">
        <f t="shared" si="77"/>
        <v>42100.402604166658</v>
      </c>
      <c r="T775" s="20">
        <f t="shared" si="76"/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20">
        <f t="shared" si="77"/>
        <v>41663.446967592587</v>
      </c>
      <c r="T776" s="20">
        <f t="shared" si="76"/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20">
        <f t="shared" si="77"/>
        <v>40862.726793981477</v>
      </c>
      <c r="T777" s="20">
        <f t="shared" si="76"/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20">
        <f t="shared" si="77"/>
        <v>42250.352372685178</v>
      </c>
      <c r="T778" s="20">
        <f t="shared" si="76"/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20">
        <f t="shared" si="77"/>
        <v>41456.647881944438</v>
      </c>
      <c r="T779" s="20">
        <f t="shared" si="76"/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20">
        <f t="shared" si="77"/>
        <v>41729.368981481479</v>
      </c>
      <c r="T780" s="20">
        <f t="shared" si="76"/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20">
        <f t="shared" si="77"/>
        <v>40436.350752314815</v>
      </c>
      <c r="T781" s="20">
        <f t="shared" si="76"/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20">
        <f t="shared" si="77"/>
        <v>40636.340567129628</v>
      </c>
      <c r="T782" s="20">
        <f t="shared" si="76"/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20">
        <f t="shared" si="77"/>
        <v>41402.667523148149</v>
      </c>
      <c r="T783" s="20">
        <f t="shared" si="76"/>
        <v>41432.667523148149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20">
        <f t="shared" si="77"/>
        <v>41116.424791666665</v>
      </c>
      <c r="T784" s="20">
        <f t="shared" si="76"/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20">
        <f t="shared" si="77"/>
        <v>40987.440381944441</v>
      </c>
      <c r="T785" s="20">
        <f t="shared" si="76"/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20">
        <f t="shared" si="77"/>
        <v>41674.816192129627</v>
      </c>
      <c r="T786" s="20">
        <f t="shared" si="76"/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20">
        <f t="shared" si="77"/>
        <v>41303.260590277772</v>
      </c>
      <c r="T787" s="20">
        <f t="shared" si="76"/>
        <v>41333.260590277772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20">
        <f t="shared" si="77"/>
        <v>40982.722615740735</v>
      </c>
      <c r="T788" s="20">
        <f t="shared" si="76"/>
        <v>41040.32430555555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20">
        <f t="shared" si="77"/>
        <v>41549.294282407405</v>
      </c>
      <c r="T789" s="20">
        <f t="shared" si="76"/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20">
        <f t="shared" si="77"/>
        <v>41058.673472222217</v>
      </c>
      <c r="T790" s="20">
        <f t="shared" si="76"/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20">
        <f t="shared" si="77"/>
        <v>41276.852777777778</v>
      </c>
      <c r="T791" s="20">
        <f t="shared" si="76"/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20">
        <f t="shared" si="77"/>
        <v>41275.714571759258</v>
      </c>
      <c r="T792" s="20">
        <f t="shared" si="76"/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3">
        <f t="shared" si="73"/>
        <v>60.859375</v>
      </c>
      <c r="Q793" t="str">
        <f t="shared" si="74"/>
        <v>music</v>
      </c>
      <c r="R793" t="str">
        <f t="shared" si="75"/>
        <v>rock</v>
      </c>
      <c r="S793" s="20">
        <f t="shared" si="77"/>
        <v>41557.447291666664</v>
      </c>
      <c r="T793" s="20">
        <f t="shared" si="76"/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20">
        <f t="shared" si="77"/>
        <v>41555.540312500001</v>
      </c>
      <c r="T794" s="20">
        <f t="shared" si="76"/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20">
        <f t="shared" si="77"/>
        <v>41442.407916666663</v>
      </c>
      <c r="T795" s="20">
        <f t="shared" si="76"/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20">
        <f t="shared" si="77"/>
        <v>40735.781678240739</v>
      </c>
      <c r="T796" s="20">
        <f t="shared" si="76"/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20">
        <f t="shared" si="77"/>
        <v>40963.279699074068</v>
      </c>
      <c r="T797" s="20">
        <f t="shared" si="76"/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20">
        <f t="shared" si="77"/>
        <v>41502.549594907403</v>
      </c>
      <c r="T798" s="20">
        <f t="shared" si="76"/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20">
        <f t="shared" si="77"/>
        <v>40996.660740740735</v>
      </c>
      <c r="T799" s="20">
        <f t="shared" si="76"/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20">
        <f t="shared" si="77"/>
        <v>41882.256793981483</v>
      </c>
      <c r="T800" s="20">
        <f t="shared" si="76"/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20">
        <f t="shared" si="77"/>
        <v>40996.333865740737</v>
      </c>
      <c r="T801" s="20">
        <f t="shared" si="76"/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20">
        <f t="shared" si="77"/>
        <v>41863.100162037037</v>
      </c>
      <c r="T802" s="20">
        <f t="shared" si="76"/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20">
        <f t="shared" si="77"/>
        <v>40695.462037037032</v>
      </c>
      <c r="T803" s="20">
        <f t="shared" si="76"/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20">
        <f t="shared" si="77"/>
        <v>41122.688935185186</v>
      </c>
      <c r="T804" s="20">
        <f t="shared" si="76"/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20">
        <f t="shared" si="77"/>
        <v>40665.616643518515</v>
      </c>
      <c r="T805" s="20">
        <f t="shared" si="76"/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20">
        <f t="shared" si="77"/>
        <v>40729.772291666668</v>
      </c>
      <c r="T806" s="20">
        <f t="shared" si="76"/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20">
        <f t="shared" si="77"/>
        <v>40690.489722222221</v>
      </c>
      <c r="T807" s="20">
        <f t="shared" si="76"/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20">
        <f t="shared" si="77"/>
        <v>40763.358090277776</v>
      </c>
      <c r="T808" s="20">
        <f t="shared" si="76"/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20">
        <f t="shared" si="77"/>
        <v>42759.295266203706</v>
      </c>
      <c r="T809" s="20">
        <f t="shared" si="76"/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20">
        <f t="shared" si="77"/>
        <v>41961.767199074071</v>
      </c>
      <c r="T810" s="20">
        <f t="shared" si="76"/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20">
        <f t="shared" si="77"/>
        <v>41628.500347222223</v>
      </c>
      <c r="T811" s="20">
        <f t="shared" si="76"/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20">
        <f t="shared" si="77"/>
        <v>41122.722939814812</v>
      </c>
      <c r="T812" s="20">
        <f t="shared" si="76"/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20">
        <f t="shared" si="77"/>
        <v>41443.310208333329</v>
      </c>
      <c r="T813" s="20">
        <f t="shared" si="76"/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20">
        <f t="shared" si="77"/>
        <v>41281.684629629628</v>
      </c>
      <c r="T814" s="20">
        <f t="shared" si="76"/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20">
        <f t="shared" si="77"/>
        <v>41080.626909722218</v>
      </c>
      <c r="T815" s="20">
        <f t="shared" si="76"/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20">
        <f t="shared" si="77"/>
        <v>40679.409733796296</v>
      </c>
      <c r="T816" s="20">
        <f t="shared" si="76"/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20">
        <f t="shared" si="77"/>
        <v>41914.58452546296</v>
      </c>
      <c r="T817" s="20">
        <f t="shared" si="76"/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20">
        <f t="shared" si="77"/>
        <v>41341.537534722222</v>
      </c>
      <c r="T818" s="20">
        <f t="shared" si="76"/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20">
        <f t="shared" si="77"/>
        <v>40925.266331018516</v>
      </c>
      <c r="T819" s="20">
        <f t="shared" si="76"/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20">
        <f t="shared" si="77"/>
        <v>41120.54954861111</v>
      </c>
      <c r="T820" s="20">
        <f t="shared" si="76"/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20">
        <f t="shared" si="77"/>
        <v>41619.664976851847</v>
      </c>
      <c r="T821" s="20">
        <f t="shared" si="76"/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20">
        <f t="shared" si="77"/>
        <v>41768.508587962962</v>
      </c>
      <c r="T822" s="20">
        <f t="shared" si="76"/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20">
        <f t="shared" si="77"/>
        <v>42093.58871527778</v>
      </c>
      <c r="T823" s="20">
        <f t="shared" si="76"/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20">
        <f t="shared" si="77"/>
        <v>41157.614004629628</v>
      </c>
      <c r="T824" s="20">
        <f t="shared" si="76"/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20">
        <f t="shared" si="77"/>
        <v>42055.639490740738</v>
      </c>
      <c r="T825" s="20">
        <f t="shared" si="76"/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20">
        <f t="shared" si="77"/>
        <v>40249.908773148149</v>
      </c>
      <c r="T826" s="20">
        <f t="shared" si="76"/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20">
        <f t="shared" si="77"/>
        <v>41185.973194444443</v>
      </c>
      <c r="T827" s="20">
        <f t="shared" si="76"/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20">
        <f t="shared" si="77"/>
        <v>40972.705208333333</v>
      </c>
      <c r="T828" s="20">
        <f t="shared" si="76"/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20">
        <f t="shared" si="77"/>
        <v>40927.140127314815</v>
      </c>
      <c r="T829" s="20">
        <f t="shared" si="76"/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20">
        <f t="shared" si="77"/>
        <v>41072.71738425926</v>
      </c>
      <c r="T830" s="20">
        <f t="shared" si="76"/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20">
        <f t="shared" si="77"/>
        <v>42504.468055555553</v>
      </c>
      <c r="T831" s="20">
        <f t="shared" si="76"/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3">
        <f t="shared" si="73"/>
        <v>60.65625</v>
      </c>
      <c r="Q832" t="str">
        <f t="shared" si="74"/>
        <v>music</v>
      </c>
      <c r="R832" t="str">
        <f t="shared" si="75"/>
        <v>rock</v>
      </c>
      <c r="S832" s="20">
        <f t="shared" si="77"/>
        <v>41325.192418981482</v>
      </c>
      <c r="T832" s="20">
        <f t="shared" si="76"/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20">
        <f t="shared" si="77"/>
        <v>40996.313587962963</v>
      </c>
      <c r="T833" s="20">
        <f t="shared" si="76"/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20">
        <f t="shared" si="77"/>
        <v>40869.341840277775</v>
      </c>
      <c r="T834" s="20">
        <f t="shared" si="76"/>
        <v>40929.009027777778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3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20">
        <f t="shared" si="77"/>
        <v>41718.544849537036</v>
      </c>
      <c r="T835" s="20">
        <f t="shared" ref="T835:T898" si="82">(((I835/60)/60)/24)+DATE(1970,1,1)+(-8/24)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20">
        <f t="shared" ref="S836:S899" si="83">(((J836/60)/60)/24)+DATE(1970,1,1)+(-8/24)</f>
        <v>41422.489490740736</v>
      </c>
      <c r="T836" s="20">
        <f t="shared" si="82"/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3">
        <f t="shared" si="79"/>
        <v>58.625</v>
      </c>
      <c r="Q837" t="str">
        <f t="shared" si="80"/>
        <v>music</v>
      </c>
      <c r="R837" t="str">
        <f t="shared" si="81"/>
        <v>rock</v>
      </c>
      <c r="S837" s="20">
        <f t="shared" si="83"/>
        <v>41005.124513888884</v>
      </c>
      <c r="T837" s="20">
        <f t="shared" si="82"/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20">
        <f t="shared" si="83"/>
        <v>41523.723587962959</v>
      </c>
      <c r="T838" s="20">
        <f t="shared" si="82"/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20">
        <f t="shared" si="83"/>
        <v>41730.66506944444</v>
      </c>
      <c r="T839" s="20">
        <f t="shared" si="82"/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20">
        <f t="shared" si="83"/>
        <v>40895.564641203702</v>
      </c>
      <c r="T840" s="20">
        <f t="shared" si="82"/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20">
        <f t="shared" si="83"/>
        <v>41144.430046296293</v>
      </c>
      <c r="T841" s="20">
        <f t="shared" si="82"/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20">
        <f t="shared" si="83"/>
        <v>42606.893368055556</v>
      </c>
      <c r="T842" s="20">
        <f t="shared" si="82"/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20">
        <f t="shared" si="83"/>
        <v>41923.50535879629</v>
      </c>
      <c r="T843" s="20">
        <f t="shared" si="82"/>
        <v>41953.547025462954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20">
        <f t="shared" si="83"/>
        <v>41526.259062500001</v>
      </c>
      <c r="T844" s="20">
        <f t="shared" si="82"/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20">
        <f t="shared" si="83"/>
        <v>42694.924537037034</v>
      </c>
      <c r="T845" s="20">
        <f t="shared" si="82"/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20">
        <f t="shared" si="83"/>
        <v>41905.351296296292</v>
      </c>
      <c r="T846" s="20">
        <f t="shared" si="82"/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20">
        <f t="shared" si="83"/>
        <v>42577.872638888883</v>
      </c>
      <c r="T847" s="20">
        <f t="shared" si="82"/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20">
        <f t="shared" si="83"/>
        <v>41694.058506944442</v>
      </c>
      <c r="T848" s="20">
        <f t="shared" si="82"/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20">
        <f t="shared" si="83"/>
        <v>42165.465000000004</v>
      </c>
      <c r="T849" s="20">
        <f t="shared" si="82"/>
        <v>42195.465000000004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20">
        <f t="shared" si="83"/>
        <v>42078.458715277775</v>
      </c>
      <c r="T850" s="20">
        <f t="shared" si="82"/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20">
        <f t="shared" si="83"/>
        <v>42050.81555555555</v>
      </c>
      <c r="T851" s="20">
        <f t="shared" si="82"/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20">
        <f t="shared" si="83"/>
        <v>42452.494409722225</v>
      </c>
      <c r="T852" s="20">
        <f t="shared" si="82"/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20">
        <f t="shared" si="83"/>
        <v>42522.546909722216</v>
      </c>
      <c r="T853" s="20">
        <f t="shared" si="82"/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20">
        <f t="shared" si="83"/>
        <v>42656.47216435185</v>
      </c>
      <c r="T854" s="20">
        <f t="shared" si="82"/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20">
        <f t="shared" si="83"/>
        <v>42021.49894675926</v>
      </c>
      <c r="T855" s="20">
        <f t="shared" si="82"/>
        <v>42051.49894675926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20">
        <f t="shared" si="83"/>
        <v>42701.879004629627</v>
      </c>
      <c r="T856" s="20">
        <f t="shared" si="82"/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20">
        <f t="shared" si="83"/>
        <v>42544.791863425926</v>
      </c>
      <c r="T857" s="20">
        <f t="shared" si="82"/>
        <v>42574.791863425926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20">
        <f t="shared" si="83"/>
        <v>42608.978657407402</v>
      </c>
      <c r="T858" s="20">
        <f t="shared" si="82"/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20">
        <f t="shared" si="83"/>
        <v>42291.248043981475</v>
      </c>
      <c r="T859" s="20">
        <f t="shared" si="82"/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20">
        <f t="shared" si="83"/>
        <v>42079.412245370368</v>
      </c>
      <c r="T860" s="20">
        <f t="shared" si="82"/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20">
        <f t="shared" si="83"/>
        <v>42128.486898148149</v>
      </c>
      <c r="T861" s="20">
        <f t="shared" si="82"/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20">
        <f t="shared" si="83"/>
        <v>41570.149456018517</v>
      </c>
      <c r="T862" s="20">
        <f t="shared" si="82"/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20">
        <f t="shared" si="83"/>
        <v>42599.631990740738</v>
      </c>
      <c r="T863" s="20">
        <f t="shared" si="82"/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20">
        <f t="shared" si="83"/>
        <v>41559.221620370365</v>
      </c>
      <c r="T864" s="20">
        <f t="shared" si="82"/>
        <v>41589.263287037036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20">
        <f t="shared" si="83"/>
        <v>40920.784328703703</v>
      </c>
      <c r="T865" s="20">
        <f t="shared" si="82"/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20">
        <f t="shared" si="83"/>
        <v>41540.773587962962</v>
      </c>
      <c r="T866" s="20">
        <f t="shared" si="82"/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20">
        <f t="shared" si="83"/>
        <v>41230.439780092594</v>
      </c>
      <c r="T867" s="20">
        <f t="shared" si="82"/>
        <v>41290.439780092594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20">
        <f t="shared" si="83"/>
        <v>42025.304606481477</v>
      </c>
      <c r="T868" s="20">
        <f t="shared" si="82"/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20">
        <f t="shared" si="83"/>
        <v>40087.772060185183</v>
      </c>
      <c r="T869" s="20">
        <f t="shared" si="82"/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20">
        <f t="shared" si="83"/>
        <v>41615.694421296292</v>
      </c>
      <c r="T870" s="20">
        <f t="shared" si="82"/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20">
        <f t="shared" si="83"/>
        <v>41342.512233796297</v>
      </c>
      <c r="T871" s="20">
        <f t="shared" si="82"/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20">
        <f t="shared" si="83"/>
        <v>41487.688923611109</v>
      </c>
      <c r="T872" s="20">
        <f t="shared" si="82"/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20">
        <f t="shared" si="83"/>
        <v>41577.227951388886</v>
      </c>
      <c r="T873" s="20">
        <f t="shared" si="82"/>
        <v>41607.26961805555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20">
        <f t="shared" si="83"/>
        <v>40567.492210648146</v>
      </c>
      <c r="T874" s="20">
        <f t="shared" si="82"/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20">
        <f t="shared" si="83"/>
        <v>41183.833796296298</v>
      </c>
      <c r="T875" s="20">
        <f t="shared" si="82"/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20">
        <f t="shared" si="83"/>
        <v>41368.250393518516</v>
      </c>
      <c r="T876" s="20">
        <f t="shared" si="82"/>
        <v>41398.250393518516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3" t="e">
        <f t="shared" si="79"/>
        <v>#DIV/0!</v>
      </c>
      <c r="Q877" t="str">
        <f t="shared" si="80"/>
        <v>music</v>
      </c>
      <c r="R877" t="str">
        <f t="shared" si="81"/>
        <v>jazz</v>
      </c>
      <c r="S877" s="20">
        <f t="shared" si="83"/>
        <v>42248.390405092585</v>
      </c>
      <c r="T877" s="20">
        <f t="shared" si="82"/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20">
        <f t="shared" si="83"/>
        <v>41276.163506944438</v>
      </c>
      <c r="T878" s="20">
        <f t="shared" si="82"/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20">
        <f t="shared" si="83"/>
        <v>41597.455555555556</v>
      </c>
      <c r="T879" s="20">
        <f t="shared" si="82"/>
        <v>41627.455555555556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20">
        <f t="shared" si="83"/>
        <v>40504.899583333332</v>
      </c>
      <c r="T880" s="20">
        <f t="shared" si="82"/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20">
        <f t="shared" si="83"/>
        <v>41037.496585648143</v>
      </c>
      <c r="T881" s="20">
        <f t="shared" si="82"/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3">
        <f t="shared" si="79"/>
        <v>14.125</v>
      </c>
      <c r="Q882" t="str">
        <f t="shared" si="80"/>
        <v>music</v>
      </c>
      <c r="R882" t="str">
        <f t="shared" si="81"/>
        <v>indie rock</v>
      </c>
      <c r="S882" s="20">
        <f t="shared" si="83"/>
        <v>41178.987708333334</v>
      </c>
      <c r="T882" s="20">
        <f t="shared" si="82"/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20">
        <f t="shared" si="83"/>
        <v>40876.917662037034</v>
      </c>
      <c r="T883" s="20">
        <f t="shared" si="82"/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20">
        <f t="shared" si="83"/>
        <v>40759.527199074073</v>
      </c>
      <c r="T884" s="20">
        <f t="shared" si="82"/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3">
        <f t="shared" si="79"/>
        <v>83.375</v>
      </c>
      <c r="Q885" t="str">
        <f t="shared" si="80"/>
        <v>music</v>
      </c>
      <c r="R885" t="str">
        <f t="shared" si="81"/>
        <v>indie rock</v>
      </c>
      <c r="S885" s="20">
        <f t="shared" si="83"/>
        <v>42371.602256944439</v>
      </c>
      <c r="T885" s="20">
        <f t="shared" si="82"/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20">
        <f t="shared" si="83"/>
        <v>40981.469282407401</v>
      </c>
      <c r="T886" s="20">
        <f t="shared" si="82"/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20">
        <f t="shared" si="83"/>
        <v>42713.607766203706</v>
      </c>
      <c r="T887" s="20">
        <f t="shared" si="82"/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20">
        <f t="shared" si="83"/>
        <v>42603.537187499998</v>
      </c>
      <c r="T888" s="20">
        <f t="shared" si="82"/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3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20">
        <f t="shared" si="83"/>
        <v>41026.62563657407</v>
      </c>
      <c r="T889" s="20">
        <f t="shared" si="82"/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20">
        <f t="shared" si="83"/>
        <v>40751.419965277775</v>
      </c>
      <c r="T890" s="20">
        <f t="shared" si="82"/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20">
        <f t="shared" si="83"/>
        <v>41887.450729166667</v>
      </c>
      <c r="T891" s="20">
        <f t="shared" si="82"/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20">
        <f t="shared" si="83"/>
        <v>41569.365497685183</v>
      </c>
      <c r="T892" s="20">
        <f t="shared" si="82"/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20">
        <f t="shared" si="83"/>
        <v>41841.698263888888</v>
      </c>
      <c r="T893" s="20">
        <f t="shared" si="82"/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20">
        <f t="shared" si="83"/>
        <v>40303.866701388884</v>
      </c>
      <c r="T894" s="20">
        <f t="shared" si="82"/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20">
        <f t="shared" si="83"/>
        <v>42065.564386574071</v>
      </c>
      <c r="T895" s="20">
        <f t="shared" si="82"/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20">
        <f t="shared" si="83"/>
        <v>42496.648263888892</v>
      </c>
      <c r="T896" s="20">
        <f t="shared" si="82"/>
        <v>42526.648263888892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20">
        <f t="shared" si="83"/>
        <v>40430.794317129628</v>
      </c>
      <c r="T897" s="20">
        <f t="shared" si="82"/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20">
        <f t="shared" si="83"/>
        <v>42218.539652777778</v>
      </c>
      <c r="T898" s="20">
        <f t="shared" si="82"/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3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20">
        <f t="shared" si="83"/>
        <v>41211.355416666665</v>
      </c>
      <c r="T899" s="20">
        <f t="shared" ref="T899:T962" si="88">(((I899/60)/60)/24)+DATE(1970,1,1)+(-8/24)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20">
        <f t="shared" ref="S900:S963" si="89">(((J900/60)/60)/24)+DATE(1970,1,1)+(-8/24)</f>
        <v>40878.424884259257</v>
      </c>
      <c r="T900" s="20">
        <f t="shared" si="88"/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20">
        <f t="shared" si="89"/>
        <v>40645.765763888885</v>
      </c>
      <c r="T901" s="20">
        <f t="shared" si="88"/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20">
        <f t="shared" si="89"/>
        <v>42429.516226851854</v>
      </c>
      <c r="T902" s="20">
        <f t="shared" si="88"/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3" t="e">
        <f t="shared" si="85"/>
        <v>#DIV/0!</v>
      </c>
      <c r="Q903" t="str">
        <f t="shared" si="86"/>
        <v>music</v>
      </c>
      <c r="R903" t="str">
        <f t="shared" si="87"/>
        <v>jazz</v>
      </c>
      <c r="S903" s="20">
        <f t="shared" si="89"/>
        <v>40291.478171296294</v>
      </c>
      <c r="T903" s="20">
        <f t="shared" si="88"/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20">
        <f t="shared" si="89"/>
        <v>41829.632199074069</v>
      </c>
      <c r="T904" s="20">
        <f t="shared" si="88"/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20">
        <f t="shared" si="89"/>
        <v>41149.462731481479</v>
      </c>
      <c r="T905" s="20">
        <f t="shared" si="88"/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20">
        <f t="shared" si="89"/>
        <v>42341.74695601852</v>
      </c>
      <c r="T906" s="20">
        <f t="shared" si="88"/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20">
        <f t="shared" si="89"/>
        <v>40506.906550925924</v>
      </c>
      <c r="T907" s="20">
        <f t="shared" si="88"/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3" t="e">
        <f t="shared" si="85"/>
        <v>#DIV/0!</v>
      </c>
      <c r="Q908" t="str">
        <f t="shared" si="86"/>
        <v>music</v>
      </c>
      <c r="R908" t="str">
        <f t="shared" si="87"/>
        <v>jazz</v>
      </c>
      <c r="S908" s="20">
        <f t="shared" si="89"/>
        <v>41680.856365740736</v>
      </c>
      <c r="T908" s="20">
        <f t="shared" si="88"/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3" t="e">
        <f t="shared" si="85"/>
        <v>#DIV/0!</v>
      </c>
      <c r="Q909" t="str">
        <f t="shared" si="86"/>
        <v>music</v>
      </c>
      <c r="R909" t="str">
        <f t="shared" si="87"/>
        <v>jazz</v>
      </c>
      <c r="S909" s="20">
        <f t="shared" si="89"/>
        <v>40766.8590625</v>
      </c>
      <c r="T909" s="20">
        <f t="shared" si="88"/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3" t="e">
        <f t="shared" si="85"/>
        <v>#DIV/0!</v>
      </c>
      <c r="Q910" t="str">
        <f t="shared" si="86"/>
        <v>music</v>
      </c>
      <c r="R910" t="str">
        <f t="shared" si="87"/>
        <v>jazz</v>
      </c>
      <c r="S910" s="20">
        <f t="shared" si="89"/>
        <v>40340.468229166661</v>
      </c>
      <c r="T910" s="20">
        <f t="shared" si="88"/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20">
        <f t="shared" si="89"/>
        <v>41081.356944444444</v>
      </c>
      <c r="T911" s="20">
        <f t="shared" si="88"/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20">
        <f t="shared" si="89"/>
        <v>42737.212025462963</v>
      </c>
      <c r="T912" s="20">
        <f t="shared" si="88"/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3" t="e">
        <f t="shared" si="85"/>
        <v>#DIV/0!</v>
      </c>
      <c r="Q913" t="str">
        <f t="shared" si="86"/>
        <v>music</v>
      </c>
      <c r="R913" t="str">
        <f t="shared" si="87"/>
        <v>jazz</v>
      </c>
      <c r="S913" s="20">
        <f t="shared" si="89"/>
        <v>41641.671817129631</v>
      </c>
      <c r="T913" s="20">
        <f t="shared" si="88"/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20">
        <f t="shared" si="89"/>
        <v>41193.776006944441</v>
      </c>
      <c r="T914" s="20">
        <f t="shared" si="88"/>
        <v>41253.817673611105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20">
        <f t="shared" si="89"/>
        <v>41003.805775462963</v>
      </c>
      <c r="T915" s="20">
        <f t="shared" si="88"/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3" t="e">
        <f t="shared" si="85"/>
        <v>#DIV/0!</v>
      </c>
      <c r="Q916" t="str">
        <f t="shared" si="86"/>
        <v>music</v>
      </c>
      <c r="R916" t="str">
        <f t="shared" si="87"/>
        <v>jazz</v>
      </c>
      <c r="S916" s="20">
        <f t="shared" si="89"/>
        <v>41116.429942129631</v>
      </c>
      <c r="T916" s="20">
        <f t="shared" si="88"/>
        <v>41146.429942129631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20">
        <f t="shared" si="89"/>
        <v>40937.346226851849</v>
      </c>
      <c r="T917" s="20">
        <f t="shared" si="88"/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3" t="e">
        <f t="shared" si="85"/>
        <v>#DIV/0!</v>
      </c>
      <c r="Q918" t="str">
        <f t="shared" si="86"/>
        <v>music</v>
      </c>
      <c r="R918" t="str">
        <f t="shared" si="87"/>
        <v>jazz</v>
      </c>
      <c r="S918" s="20">
        <f t="shared" si="89"/>
        <v>40434.520069444443</v>
      </c>
      <c r="T918" s="20">
        <f t="shared" si="88"/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20">
        <f t="shared" si="89"/>
        <v>41802.610300925924</v>
      </c>
      <c r="T919" s="20">
        <f t="shared" si="88"/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20">
        <f t="shared" si="89"/>
        <v>41944.582881944443</v>
      </c>
      <c r="T920" s="20">
        <f t="shared" si="88"/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20">
        <f t="shared" si="89"/>
        <v>41227.308391203704</v>
      </c>
      <c r="T921" s="20">
        <f t="shared" si="88"/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3" t="e">
        <f t="shared" si="85"/>
        <v>#DIV/0!</v>
      </c>
      <c r="Q922" t="str">
        <f t="shared" si="86"/>
        <v>music</v>
      </c>
      <c r="R922" t="str">
        <f t="shared" si="87"/>
        <v>jazz</v>
      </c>
      <c r="S922" s="20">
        <f t="shared" si="89"/>
        <v>41562.338217592594</v>
      </c>
      <c r="T922" s="20">
        <f t="shared" si="88"/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20">
        <f t="shared" si="89"/>
        <v>40846.837685185179</v>
      </c>
      <c r="T923" s="20">
        <f t="shared" si="88"/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20">
        <f t="shared" si="89"/>
        <v>41878.19667824074</v>
      </c>
      <c r="T924" s="20">
        <f t="shared" si="88"/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20">
        <f t="shared" si="89"/>
        <v>41934.626423611109</v>
      </c>
      <c r="T925" s="20">
        <f t="shared" si="88"/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20">
        <f t="shared" si="89"/>
        <v>41288.609594907408</v>
      </c>
      <c r="T926" s="20">
        <f t="shared" si="88"/>
        <v>41318.609594907408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20">
        <f t="shared" si="89"/>
        <v>41575.547581018516</v>
      </c>
      <c r="T927" s="20">
        <f t="shared" si="88"/>
        <v>41605.58924768518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3" t="e">
        <f t="shared" si="85"/>
        <v>#DIV/0!</v>
      </c>
      <c r="Q928" t="str">
        <f t="shared" si="86"/>
        <v>music</v>
      </c>
      <c r="R928" t="str">
        <f t="shared" si="87"/>
        <v>jazz</v>
      </c>
      <c r="S928" s="20">
        <f t="shared" si="89"/>
        <v>40337.686689814815</v>
      </c>
      <c r="T928" s="20">
        <f t="shared" si="88"/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3" t="e">
        <f t="shared" si="85"/>
        <v>#DIV/0!</v>
      </c>
      <c r="Q929" t="str">
        <f t="shared" si="86"/>
        <v>music</v>
      </c>
      <c r="R929" t="str">
        <f t="shared" si="87"/>
        <v>jazz</v>
      </c>
      <c r="S929" s="20">
        <f t="shared" si="89"/>
        <v>41013.489525462959</v>
      </c>
      <c r="T929" s="20">
        <f t="shared" si="88"/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20">
        <f t="shared" si="89"/>
        <v>41180.529085648144</v>
      </c>
      <c r="T930" s="20">
        <f t="shared" si="88"/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3" t="e">
        <f t="shared" si="85"/>
        <v>#DIV/0!</v>
      </c>
      <c r="Q931" t="str">
        <f t="shared" si="86"/>
        <v>music</v>
      </c>
      <c r="R931" t="str">
        <f t="shared" si="87"/>
        <v>jazz</v>
      </c>
      <c r="S931" s="20">
        <f t="shared" si="89"/>
        <v>40977.904733796291</v>
      </c>
      <c r="T931" s="20">
        <f t="shared" si="88"/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20">
        <f t="shared" si="89"/>
        <v>40312.582245370366</v>
      </c>
      <c r="T932" s="20">
        <f t="shared" si="88"/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20">
        <f t="shared" si="89"/>
        <v>41680.026643518519</v>
      </c>
      <c r="T933" s="20">
        <f t="shared" si="88"/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20">
        <f t="shared" si="89"/>
        <v>41310.635937499996</v>
      </c>
      <c r="T934" s="20">
        <f t="shared" si="88"/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20">
        <f t="shared" si="89"/>
        <v>41710.835752314815</v>
      </c>
      <c r="T935" s="20">
        <f t="shared" si="88"/>
        <v>41770.835752314815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20">
        <f t="shared" si="89"/>
        <v>41733.403749999998</v>
      </c>
      <c r="T936" s="20">
        <f t="shared" si="88"/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20">
        <f t="shared" si="89"/>
        <v>42368.000335648147</v>
      </c>
      <c r="T937" s="20">
        <f t="shared" si="88"/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3" t="e">
        <f t="shared" si="85"/>
        <v>#DIV/0!</v>
      </c>
      <c r="Q938" t="str">
        <f t="shared" si="86"/>
        <v>music</v>
      </c>
      <c r="R938" t="str">
        <f t="shared" si="87"/>
        <v>jazz</v>
      </c>
      <c r="S938" s="20">
        <f t="shared" si="89"/>
        <v>40882.690844907404</v>
      </c>
      <c r="T938" s="20">
        <f t="shared" si="88"/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20">
        <f t="shared" si="89"/>
        <v>41551.464780092589</v>
      </c>
      <c r="T939" s="20">
        <f t="shared" si="88"/>
        <v>41581.50644675926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20">
        <f t="shared" si="89"/>
        <v>41124.14638888889</v>
      </c>
      <c r="T940" s="20">
        <f t="shared" si="88"/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20">
        <f t="shared" si="89"/>
        <v>41416.429837962962</v>
      </c>
      <c r="T941" s="20">
        <f t="shared" si="88"/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20">
        <f t="shared" si="89"/>
        <v>42181.675069444442</v>
      </c>
      <c r="T942" s="20">
        <f t="shared" si="88"/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20">
        <f t="shared" si="89"/>
        <v>42745.763252314813</v>
      </c>
      <c r="T943" s="20">
        <f t="shared" si="88"/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20">
        <f t="shared" si="89"/>
        <v>42382.509953703695</v>
      </c>
      <c r="T944" s="20">
        <f t="shared" si="88"/>
        <v>42418.509953703695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20">
        <f t="shared" si="89"/>
        <v>42673.334548611114</v>
      </c>
      <c r="T945" s="20">
        <f t="shared" si="88"/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20">
        <f t="shared" si="89"/>
        <v>42444.250578703701</v>
      </c>
      <c r="T946" s="20">
        <f t="shared" si="88"/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20">
        <f t="shared" si="89"/>
        <v>42732.539652777778</v>
      </c>
      <c r="T947" s="20">
        <f t="shared" si="88"/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20">
        <f t="shared" si="89"/>
        <v>42592.417222222219</v>
      </c>
      <c r="T948" s="20">
        <f t="shared" si="88"/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3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20">
        <f t="shared" si="89"/>
        <v>42491.44798611111</v>
      </c>
      <c r="T949" s="20">
        <f t="shared" si="88"/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20">
        <f t="shared" si="89"/>
        <v>42411.494953703703</v>
      </c>
      <c r="T950" s="20">
        <f t="shared" si="88"/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20">
        <f t="shared" si="89"/>
        <v>42360.710370370369</v>
      </c>
      <c r="T951" s="20">
        <f t="shared" si="88"/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20">
        <f t="shared" si="89"/>
        <v>42356.41737268518</v>
      </c>
      <c r="T952" s="20">
        <f t="shared" si="88"/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20">
        <f t="shared" si="89"/>
        <v>42480.32027777777</v>
      </c>
      <c r="T953" s="20">
        <f t="shared" si="88"/>
        <v>42525.32027777777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20">
        <f t="shared" si="89"/>
        <v>42662.280231481483</v>
      </c>
      <c r="T954" s="20">
        <f t="shared" si="88"/>
        <v>42692.321898148148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20">
        <f t="shared" si="89"/>
        <v>41998.831006944441</v>
      </c>
      <c r="T955" s="20">
        <f t="shared" si="88"/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20">
        <f t="shared" si="89"/>
        <v>42194.500451388885</v>
      </c>
      <c r="T956" s="20">
        <f t="shared" si="88"/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20">
        <f t="shared" si="89"/>
        <v>42585.961805555555</v>
      </c>
      <c r="T957" s="20">
        <f t="shared" si="88"/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20">
        <f t="shared" si="89"/>
        <v>42060.580543981479</v>
      </c>
      <c r="T958" s="20">
        <f t="shared" si="88"/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20">
        <f t="shared" si="89"/>
        <v>42660.219131944446</v>
      </c>
      <c r="T959" s="20">
        <f t="shared" si="88"/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20">
        <f t="shared" si="89"/>
        <v>42082.469479166662</v>
      </c>
      <c r="T960" s="20">
        <f t="shared" si="88"/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20">
        <f t="shared" si="89"/>
        <v>41992.84103009259</v>
      </c>
      <c r="T961" s="20">
        <f t="shared" si="88"/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20">
        <f t="shared" si="89"/>
        <v>42766.29346064815</v>
      </c>
      <c r="T962" s="20">
        <f t="shared" si="88"/>
        <v>42808.251793981479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1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20">
        <f t="shared" si="89"/>
        <v>42740.360358796293</v>
      </c>
      <c r="T963" s="20">
        <f t="shared" ref="T963:T1026" si="94">(((I963/60)/60)/24)+DATE(1970,1,1)+(-8/24)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20">
        <f t="shared" ref="S964:S1027" si="95">(((J964/60)/60)/24)+DATE(1970,1,1)+(-8/24)</f>
        <v>42373.379085648143</v>
      </c>
      <c r="T964" s="20">
        <f t="shared" si="94"/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20">
        <f t="shared" si="95"/>
        <v>42625.302303240744</v>
      </c>
      <c r="T965" s="20">
        <f t="shared" si="94"/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20">
        <f t="shared" si="95"/>
        <v>42208.295358796291</v>
      </c>
      <c r="T966" s="20">
        <f t="shared" si="94"/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20">
        <f t="shared" si="95"/>
        <v>42636.683402777773</v>
      </c>
      <c r="T967" s="20">
        <f t="shared" si="94"/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20">
        <f t="shared" si="95"/>
        <v>42619.302453703705</v>
      </c>
      <c r="T968" s="20">
        <f t="shared" si="94"/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20">
        <f t="shared" si="95"/>
        <v>42421.920995370368</v>
      </c>
      <c r="T969" s="20">
        <f t="shared" si="94"/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20">
        <f t="shared" si="95"/>
        <v>41836.514282407406</v>
      </c>
      <c r="T970" s="20">
        <f t="shared" si="94"/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20">
        <f t="shared" si="95"/>
        <v>42741.969988425924</v>
      </c>
      <c r="T971" s="20">
        <f t="shared" si="94"/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20">
        <f t="shared" si="95"/>
        <v>42720.887187499997</v>
      </c>
      <c r="T972" s="20">
        <f t="shared" si="94"/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20">
        <f t="shared" si="95"/>
        <v>42111.375694444439</v>
      </c>
      <c r="T973" s="20">
        <f t="shared" si="94"/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20">
        <f t="shared" si="95"/>
        <v>41856.532384259255</v>
      </c>
      <c r="T974" s="20">
        <f t="shared" si="94"/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20">
        <f t="shared" si="95"/>
        <v>42256.681631944441</v>
      </c>
      <c r="T975" s="20">
        <f t="shared" si="94"/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20">
        <f t="shared" si="95"/>
        <v>42424.416157407402</v>
      </c>
      <c r="T976" s="20">
        <f t="shared" si="94"/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20">
        <f t="shared" si="95"/>
        <v>42489.363252314812</v>
      </c>
      <c r="T977" s="20">
        <f t="shared" si="94"/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20">
        <f t="shared" si="95"/>
        <v>42184.725659722222</v>
      </c>
      <c r="T978" s="20">
        <f t="shared" si="94"/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20">
        <f t="shared" si="95"/>
        <v>42391.608761574076</v>
      </c>
      <c r="T979" s="20">
        <f t="shared" si="94"/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20">
        <f t="shared" si="95"/>
        <v>42394.975706018515</v>
      </c>
      <c r="T980" s="20">
        <f t="shared" si="94"/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20">
        <f t="shared" si="95"/>
        <v>42506.083657407398</v>
      </c>
      <c r="T981" s="20">
        <f t="shared" si="94"/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20">
        <f t="shared" si="95"/>
        <v>41928.570856481478</v>
      </c>
      <c r="T982" s="20">
        <f t="shared" si="94"/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20">
        <f t="shared" si="95"/>
        <v>41830.613680555551</v>
      </c>
      <c r="T983" s="20">
        <f t="shared" si="94"/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20">
        <f t="shared" si="95"/>
        <v>42615.419976851852</v>
      </c>
      <c r="T984" s="20">
        <f t="shared" si="94"/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20">
        <f t="shared" si="95"/>
        <v>42574.334317129629</v>
      </c>
      <c r="T985" s="20">
        <f t="shared" si="94"/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20">
        <f t="shared" si="95"/>
        <v>42060.782499999994</v>
      </c>
      <c r="T986" s="20">
        <f t="shared" si="94"/>
        <v>42090.740833333337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20">
        <f t="shared" si="95"/>
        <v>42339.634375000001</v>
      </c>
      <c r="T987" s="20">
        <f t="shared" si="94"/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20">
        <f t="shared" si="95"/>
        <v>42324.434027777774</v>
      </c>
      <c r="T988" s="20">
        <f t="shared" si="94"/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20">
        <f t="shared" si="95"/>
        <v>41772.961226851847</v>
      </c>
      <c r="T989" s="20">
        <f t="shared" si="94"/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3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20">
        <f t="shared" si="95"/>
        <v>42614.023437499993</v>
      </c>
      <c r="T990" s="20">
        <f t="shared" si="94"/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20">
        <f t="shared" si="95"/>
        <v>42611.600636574069</v>
      </c>
      <c r="T991" s="20">
        <f t="shared" si="94"/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20">
        <f t="shared" si="95"/>
        <v>41855.450972222221</v>
      </c>
      <c r="T992" s="20">
        <f t="shared" si="94"/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20">
        <f t="shared" si="95"/>
        <v>42538.423472222225</v>
      </c>
      <c r="T993" s="20">
        <f t="shared" si="94"/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20">
        <f t="shared" si="95"/>
        <v>42437.59165509259</v>
      </c>
      <c r="T994" s="20">
        <f t="shared" si="94"/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20">
        <f t="shared" si="95"/>
        <v>42652.631574074076</v>
      </c>
      <c r="T995" s="20">
        <f t="shared" si="94"/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20">
        <f t="shared" si="95"/>
        <v>41920.929745370369</v>
      </c>
      <c r="T996" s="20">
        <f t="shared" si="94"/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20">
        <f t="shared" si="95"/>
        <v>41947.607407407406</v>
      </c>
      <c r="T997" s="20">
        <f t="shared" si="94"/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20">
        <f t="shared" si="95"/>
        <v>41817.533101851848</v>
      </c>
      <c r="T998" s="20">
        <f t="shared" si="94"/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20">
        <f t="shared" si="95"/>
        <v>41940.769641203704</v>
      </c>
      <c r="T999" s="20">
        <f t="shared" si="94"/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20">
        <f t="shared" si="95"/>
        <v>42281.835659722223</v>
      </c>
      <c r="T1000" s="20">
        <f t="shared" si="94"/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20">
        <f t="shared" si="95"/>
        <v>41925.966319444444</v>
      </c>
      <c r="T1001" s="20">
        <f t="shared" si="94"/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20">
        <f t="shared" si="95"/>
        <v>42748.726388888892</v>
      </c>
      <c r="T1002" s="20">
        <f t="shared" si="94"/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20">
        <f t="shared" si="95"/>
        <v>42720.386724537035</v>
      </c>
      <c r="T1003" s="20">
        <f t="shared" si="94"/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20">
        <f t="shared" si="95"/>
        <v>42325.350856481477</v>
      </c>
      <c r="T1004" s="20">
        <f t="shared" si="94"/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20">
        <f t="shared" si="95"/>
        <v>42780.375706018516</v>
      </c>
      <c r="T1005" s="20">
        <f t="shared" si="94"/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20">
        <f t="shared" si="95"/>
        <v>42388.3753125</v>
      </c>
      <c r="T1006" s="20">
        <f t="shared" si="94"/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20">
        <f t="shared" si="95"/>
        <v>42276.291469907403</v>
      </c>
      <c r="T1007" s="20">
        <f t="shared" si="94"/>
        <v>42307.291469907403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20">
        <f t="shared" si="95"/>
        <v>41976.70685185185</v>
      </c>
      <c r="T1008" s="20">
        <f t="shared" si="94"/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20">
        <f t="shared" si="95"/>
        <v>42676.2502662037</v>
      </c>
      <c r="T1009" s="20">
        <f t="shared" si="94"/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20">
        <f t="shared" si="95"/>
        <v>42702.475868055553</v>
      </c>
      <c r="T1010" s="20">
        <f t="shared" si="94"/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20">
        <f t="shared" si="95"/>
        <v>42510.271365740737</v>
      </c>
      <c r="T1011" s="20">
        <f t="shared" si="94"/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20">
        <f t="shared" si="95"/>
        <v>42561.496087962958</v>
      </c>
      <c r="T1012" s="20">
        <f t="shared" si="94"/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20">
        <f t="shared" si="95"/>
        <v>41946.564756944441</v>
      </c>
      <c r="T1013" s="20">
        <f t="shared" si="94"/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20">
        <f t="shared" si="95"/>
        <v>42714.107083333329</v>
      </c>
      <c r="T1014" s="20">
        <f t="shared" si="94"/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20">
        <f t="shared" si="95"/>
        <v>42339.500648148147</v>
      </c>
      <c r="T1015" s="20">
        <f t="shared" si="94"/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20">
        <f t="shared" si="95"/>
        <v>41954.66915509259</v>
      </c>
      <c r="T1016" s="20">
        <f t="shared" si="94"/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20">
        <f t="shared" si="95"/>
        <v>42303.545081018521</v>
      </c>
      <c r="T1017" s="20">
        <f t="shared" si="94"/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20">
        <f t="shared" si="95"/>
        <v>42421.773796296293</v>
      </c>
      <c r="T1018" s="20">
        <f t="shared" si="94"/>
        <v>42466.732129629621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20">
        <f t="shared" si="95"/>
        <v>42289.341840277775</v>
      </c>
      <c r="T1019" s="20">
        <f t="shared" si="94"/>
        <v>42329.383506944439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20">
        <f t="shared" si="95"/>
        <v>42535.158946759257</v>
      </c>
      <c r="T1020" s="20">
        <f t="shared" si="94"/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20">
        <f t="shared" si="95"/>
        <v>42009.640613425923</v>
      </c>
      <c r="T1021" s="20">
        <f t="shared" si="94"/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20">
        <f t="shared" si="95"/>
        <v>42126.736215277771</v>
      </c>
      <c r="T1022" s="20">
        <f t="shared" si="94"/>
        <v>42156.699305555558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20">
        <f t="shared" si="95"/>
        <v>42270.918645833335</v>
      </c>
      <c r="T1023" s="20">
        <f t="shared" si="94"/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20">
        <f t="shared" si="95"/>
        <v>42111.313391203708</v>
      </c>
      <c r="T1024" s="20">
        <f t="shared" si="94"/>
        <v>42141.313391203708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20">
        <f t="shared" si="95"/>
        <v>42145.586354166669</v>
      </c>
      <c r="T1025" s="20">
        <f t="shared" si="94"/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20">
        <f t="shared" si="95"/>
        <v>42370.247256944444</v>
      </c>
      <c r="T1026" s="20">
        <f t="shared" si="94"/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13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20">
        <f t="shared" si="95"/>
        <v>42049.500428240739</v>
      </c>
      <c r="T1027" s="20">
        <f t="shared" ref="T1027:T1090" si="100">(((I1027/60)/60)/24)+DATE(1970,1,1)+(-8/24)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20">
        <f t="shared" ref="S1028:S1091" si="101">(((J1028/60)/60)/24)+DATE(1970,1,1)+(-8/24)</f>
        <v>42426.074259259258</v>
      </c>
      <c r="T1028" s="20">
        <f t="shared" si="100"/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20">
        <f t="shared" si="101"/>
        <v>41904.700775462959</v>
      </c>
      <c r="T1029" s="20">
        <f t="shared" si="100"/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20">
        <f t="shared" si="101"/>
        <v>42755.294039351851</v>
      </c>
      <c r="T1030" s="20">
        <f t="shared" si="100"/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20">
        <f t="shared" si="101"/>
        <v>42044.378553240742</v>
      </c>
      <c r="T1031" s="20">
        <f t="shared" si="100"/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20">
        <f t="shared" si="101"/>
        <v>42611.149872685179</v>
      </c>
      <c r="T1032" s="20">
        <f t="shared" si="100"/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20">
        <f t="shared" si="101"/>
        <v>42324.430671296293</v>
      </c>
      <c r="T1033" s="20">
        <f t="shared" si="100"/>
        <v>42354.430671296293</v>
      </c>
    </row>
    <row r="1034" spans="1:20" ht="3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20">
        <f t="shared" si="101"/>
        <v>42514.333622685182</v>
      </c>
      <c r="T1034" s="20">
        <f t="shared" si="100"/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20">
        <f t="shared" si="101"/>
        <v>42688.399074074077</v>
      </c>
      <c r="T1035" s="20">
        <f t="shared" si="100"/>
        <v>42716.399074074077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20">
        <f t="shared" si="101"/>
        <v>42554.833379629628</v>
      </c>
      <c r="T1036" s="20">
        <f t="shared" si="100"/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20">
        <f t="shared" si="101"/>
        <v>42016.30810185185</v>
      </c>
      <c r="T1037" s="20">
        <f t="shared" si="100"/>
        <v>42046.30810185185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20">
        <f t="shared" si="101"/>
        <v>41249.115624999999</v>
      </c>
      <c r="T1038" s="20">
        <f t="shared" si="100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20">
        <f t="shared" si="101"/>
        <v>42119.48914351852</v>
      </c>
      <c r="T1039" s="20">
        <f t="shared" si="100"/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20">
        <f t="shared" si="101"/>
        <v>42417.898414351854</v>
      </c>
      <c r="T1040" s="20">
        <f t="shared" si="100"/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20">
        <f t="shared" si="101"/>
        <v>42691.775995370372</v>
      </c>
      <c r="T1041" s="20">
        <f t="shared" si="100"/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20">
        <f t="shared" si="101"/>
        <v>42579.375104166662</v>
      </c>
      <c r="T1042" s="20">
        <f t="shared" si="100"/>
        <v>42609.375104166662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20">
        <f t="shared" si="101"/>
        <v>41830.726759259262</v>
      </c>
      <c r="T1043" s="20">
        <f t="shared" si="100"/>
        <v>41850.726759259262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20">
        <f t="shared" si="101"/>
        <v>41851.362824074073</v>
      </c>
      <c r="T1044" s="20">
        <f t="shared" si="100"/>
        <v>41894.083333333328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20">
        <f t="shared" si="101"/>
        <v>42113.919618055552</v>
      </c>
      <c r="T1045" s="20">
        <f t="shared" si="100"/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20">
        <f t="shared" si="101"/>
        <v>42011.592604166661</v>
      </c>
      <c r="T1046" s="20">
        <f t="shared" si="100"/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20">
        <f t="shared" si="101"/>
        <v>41844.541087962964</v>
      </c>
      <c r="T1047" s="20">
        <f t="shared" si="100"/>
        <v>41874.541087962964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3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20">
        <f t="shared" si="101"/>
        <v>42319.518055555549</v>
      </c>
      <c r="T1048" s="20">
        <f t="shared" si="100"/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20">
        <f t="shared" si="101"/>
        <v>41918.485127314809</v>
      </c>
      <c r="T1049" s="20">
        <f t="shared" si="100"/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20">
        <f t="shared" si="101"/>
        <v>42597.719780092586</v>
      </c>
      <c r="T1050" s="20">
        <f t="shared" si="100"/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3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20">
        <f t="shared" si="101"/>
        <v>42382.097743055558</v>
      </c>
      <c r="T1051" s="20">
        <f t="shared" si="100"/>
        <v>42412.097743055558</v>
      </c>
    </row>
    <row r="1052" spans="1:20" ht="3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3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20">
        <f t="shared" si="101"/>
        <v>42231.463854166665</v>
      </c>
      <c r="T1052" s="20">
        <f t="shared" si="100"/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20">
        <f t="shared" si="101"/>
        <v>41849.680844907409</v>
      </c>
      <c r="T1053" s="20">
        <f t="shared" si="100"/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3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20">
        <f t="shared" si="101"/>
        <v>42483.464062499996</v>
      </c>
      <c r="T1054" s="20">
        <f t="shared" si="100"/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20">
        <f t="shared" si="101"/>
        <v>42774.839490740742</v>
      </c>
      <c r="T1055" s="20">
        <f t="shared" si="100"/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3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20">
        <f t="shared" si="101"/>
        <v>41831.518506944441</v>
      </c>
      <c r="T1056" s="20">
        <f t="shared" si="100"/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3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20">
        <f t="shared" si="101"/>
        <v>42406.659085648142</v>
      </c>
      <c r="T1057" s="20">
        <f t="shared" si="100"/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3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20">
        <f t="shared" si="101"/>
        <v>42058.386307870365</v>
      </c>
      <c r="T1058" s="20">
        <f t="shared" si="100"/>
        <v>42118.344641203708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3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20">
        <f t="shared" si="101"/>
        <v>42678.537997685176</v>
      </c>
      <c r="T1059" s="20">
        <f t="shared" si="100"/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3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20">
        <f t="shared" si="101"/>
        <v>42047.567627314813</v>
      </c>
      <c r="T1060" s="20">
        <f t="shared" si="100"/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3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20">
        <f t="shared" si="101"/>
        <v>42046.456666666665</v>
      </c>
      <c r="T1061" s="20">
        <f t="shared" si="100"/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20">
        <f t="shared" si="101"/>
        <v>42079.579780092587</v>
      </c>
      <c r="T1062" s="20">
        <f t="shared" si="100"/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20">
        <f t="shared" si="101"/>
        <v>42431.943379629629</v>
      </c>
      <c r="T1063" s="20">
        <f t="shared" si="100"/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20">
        <f t="shared" si="101"/>
        <v>42556.473854166667</v>
      </c>
      <c r="T1064" s="20">
        <f t="shared" si="100"/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3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20">
        <f t="shared" si="101"/>
        <v>42582.697476851848</v>
      </c>
      <c r="T1065" s="20">
        <f t="shared" si="100"/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20">
        <f t="shared" si="101"/>
        <v>41416.894710648143</v>
      </c>
      <c r="T1066" s="20">
        <f t="shared" si="100"/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20">
        <f t="shared" si="101"/>
        <v>41661.047708333332</v>
      </c>
      <c r="T1067" s="20">
        <f t="shared" si="100"/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20">
        <f t="shared" si="101"/>
        <v>41445.629421296297</v>
      </c>
      <c r="T1068" s="20">
        <f t="shared" si="100"/>
        <v>41490.629421296297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20">
        <f t="shared" si="101"/>
        <v>41599.522349537037</v>
      </c>
      <c r="T1069" s="20">
        <f t="shared" si="100"/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20">
        <f t="shared" si="101"/>
        <v>42440.037777777768</v>
      </c>
      <c r="T1070" s="20">
        <f t="shared" si="100"/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20">
        <f t="shared" si="101"/>
        <v>41571.896516203698</v>
      </c>
      <c r="T1071" s="20">
        <f t="shared" si="100"/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20">
        <f t="shared" si="101"/>
        <v>41162.678495370368</v>
      </c>
      <c r="T1072" s="20">
        <f t="shared" si="100"/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20">
        <f t="shared" si="101"/>
        <v>42295.420057870368</v>
      </c>
      <c r="T1073" s="20">
        <f t="shared" si="100"/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20">
        <f t="shared" si="101"/>
        <v>41645.498807870368</v>
      </c>
      <c r="T1074" s="20">
        <f t="shared" si="100"/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20">
        <f t="shared" si="101"/>
        <v>40802.631261574068</v>
      </c>
      <c r="T1075" s="20">
        <f t="shared" si="100"/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20">
        <f t="shared" si="101"/>
        <v>41612.839641203704</v>
      </c>
      <c r="T1076" s="20">
        <f t="shared" si="100"/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20">
        <f t="shared" si="101"/>
        <v>41005.570787037032</v>
      </c>
      <c r="T1077" s="20">
        <f t="shared" si="100"/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20">
        <f t="shared" si="101"/>
        <v>41838.044560185182</v>
      </c>
      <c r="T1078" s="20">
        <f t="shared" si="100"/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20">
        <f t="shared" si="101"/>
        <v>42352.833460648144</v>
      </c>
      <c r="T1079" s="20">
        <f t="shared" si="100"/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20">
        <f t="shared" si="101"/>
        <v>40700.862511574072</v>
      </c>
      <c r="T1080" s="20">
        <f t="shared" si="100"/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20">
        <f t="shared" si="101"/>
        <v>42479.23305555556</v>
      </c>
      <c r="T1081" s="20">
        <f t="shared" si="100"/>
        <v>42504.23305555556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20">
        <f t="shared" si="101"/>
        <v>41739.804780092592</v>
      </c>
      <c r="T1082" s="20">
        <f t="shared" si="100"/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20">
        <f t="shared" si="101"/>
        <v>42002.593657407408</v>
      </c>
      <c r="T1083" s="20">
        <f t="shared" si="100"/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20">
        <f t="shared" si="101"/>
        <v>41101.572777777779</v>
      </c>
      <c r="T1084" s="20">
        <f t="shared" si="100"/>
        <v>41131.572777777779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20">
        <f t="shared" si="101"/>
        <v>41793.326192129629</v>
      </c>
      <c r="T1085" s="20">
        <f t="shared" si="100"/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3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20">
        <f t="shared" si="101"/>
        <v>41829.578749999993</v>
      </c>
      <c r="T1086" s="20">
        <f t="shared" si="100"/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20">
        <f t="shared" si="101"/>
        <v>42413.337673611109</v>
      </c>
      <c r="T1087" s="20">
        <f t="shared" si="100"/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20">
        <f t="shared" si="101"/>
        <v>41845.533460648148</v>
      </c>
      <c r="T1088" s="20">
        <f t="shared" si="100"/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3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20">
        <f t="shared" si="101"/>
        <v>41775.380636574075</v>
      </c>
      <c r="T1089" s="20">
        <f t="shared" si="100"/>
        <v>41805.380636574075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20">
        <f t="shared" si="101"/>
        <v>41723.466053240736</v>
      </c>
      <c r="T1090" s="20">
        <f t="shared" si="100"/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13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20">
        <f t="shared" si="101"/>
        <v>42150.856192129628</v>
      </c>
      <c r="T1091" s="20">
        <f t="shared" ref="T1091:T1154" si="106">(((I1091/60)/60)/24)+DATE(1970,1,1)+(-8/24)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20">
        <f t="shared" ref="S1092:S1155" si="107">(((J1092/60)/60)/24)+DATE(1970,1,1)+(-8/24)</f>
        <v>42122.852465277778</v>
      </c>
      <c r="T1092" s="20">
        <f t="shared" si="106"/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20">
        <f t="shared" si="107"/>
        <v>42440.486944444441</v>
      </c>
      <c r="T1093" s="20">
        <f t="shared" si="106"/>
        <v>42470.44527777777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20">
        <f t="shared" si="107"/>
        <v>41249.692569444444</v>
      </c>
      <c r="T1094" s="20">
        <f t="shared" si="106"/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20">
        <f t="shared" si="107"/>
        <v>42396.640474537031</v>
      </c>
      <c r="T1095" s="20">
        <f t="shared" si="106"/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20">
        <f t="shared" si="107"/>
        <v>40795.380011574067</v>
      </c>
      <c r="T1096" s="20">
        <f t="shared" si="106"/>
        <v>40825.380011574067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20">
        <f t="shared" si="107"/>
        <v>41486.203935185185</v>
      </c>
      <c r="T1097" s="20">
        <f t="shared" si="106"/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20">
        <f t="shared" si="107"/>
        <v>41885.184652777774</v>
      </c>
      <c r="T1098" s="20">
        <f t="shared" si="106"/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20">
        <f t="shared" si="107"/>
        <v>41660.459224537037</v>
      </c>
      <c r="T1099" s="20">
        <f t="shared" si="106"/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20">
        <f t="shared" si="107"/>
        <v>41712.429340277777</v>
      </c>
      <c r="T1100" s="20">
        <f t="shared" si="106"/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20">
        <f t="shared" si="107"/>
        <v>42107.503101851849</v>
      </c>
      <c r="T1101" s="20">
        <f t="shared" si="106"/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20">
        <f t="shared" si="107"/>
        <v>42383.777442129627</v>
      </c>
      <c r="T1102" s="20">
        <f t="shared" si="106"/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20">
        <f t="shared" si="107"/>
        <v>42538.439097222225</v>
      </c>
      <c r="T1103" s="20">
        <f t="shared" si="106"/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20">
        <f t="shared" si="107"/>
        <v>41576.712094907409</v>
      </c>
      <c r="T1104" s="20">
        <f t="shared" si="106"/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20">
        <f t="shared" si="107"/>
        <v>42478.888773148145</v>
      </c>
      <c r="T1105" s="20">
        <f t="shared" si="106"/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20">
        <f t="shared" si="107"/>
        <v>41771.076631944445</v>
      </c>
      <c r="T1106" s="20">
        <f t="shared" si="106"/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20">
        <f t="shared" si="107"/>
        <v>41691.802395833329</v>
      </c>
      <c r="T1107" s="20">
        <f t="shared" si="106"/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20">
        <f t="shared" si="107"/>
        <v>40973.407118055555</v>
      </c>
      <c r="T1108" s="20">
        <f t="shared" si="106"/>
        <v>41003.365451388883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3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20">
        <f t="shared" si="107"/>
        <v>41813.528055555551</v>
      </c>
      <c r="T1109" s="20">
        <f t="shared" si="106"/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20">
        <f t="shared" si="107"/>
        <v>40952.30364583333</v>
      </c>
      <c r="T1110" s="20">
        <f t="shared" si="106"/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20">
        <f t="shared" si="107"/>
        <v>42662.418865740743</v>
      </c>
      <c r="T1111" s="20">
        <f t="shared" si="106"/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20">
        <f t="shared" si="107"/>
        <v>41220.59979166666</v>
      </c>
      <c r="T1112" s="20">
        <f t="shared" si="106"/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20">
        <f t="shared" si="107"/>
        <v>42346.870254629634</v>
      </c>
      <c r="T1113" s="20">
        <f t="shared" si="106"/>
        <v>42376.870254629634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20">
        <f t="shared" si="107"/>
        <v>41963.426053240742</v>
      </c>
      <c r="T1114" s="20">
        <f t="shared" si="106"/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20">
        <f t="shared" si="107"/>
        <v>41835.643749999996</v>
      </c>
      <c r="T1115" s="20">
        <f t="shared" si="106"/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20">
        <f t="shared" si="107"/>
        <v>41526.01258101852</v>
      </c>
      <c r="T1116" s="20">
        <f t="shared" si="106"/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20">
        <f t="shared" si="107"/>
        <v>42429.362210648142</v>
      </c>
      <c r="T1117" s="20">
        <f t="shared" si="106"/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20">
        <f t="shared" si="107"/>
        <v>41009.513981481476</v>
      </c>
      <c r="T1118" s="20">
        <f t="shared" si="106"/>
        <v>41069.513981481476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20">
        <f t="shared" si="107"/>
        <v>42333.265196759261</v>
      </c>
      <c r="T1119" s="20">
        <f t="shared" si="106"/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20">
        <f t="shared" si="107"/>
        <v>41703.833090277774</v>
      </c>
      <c r="T1120" s="20">
        <f t="shared" si="106"/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20">
        <f t="shared" si="107"/>
        <v>41722.459074074075</v>
      </c>
      <c r="T1121" s="20">
        <f t="shared" si="106"/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3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20">
        <f t="shared" si="107"/>
        <v>40799.539351851847</v>
      </c>
      <c r="T1122" s="20">
        <f t="shared" si="106"/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20">
        <f t="shared" si="107"/>
        <v>42412.60087962963</v>
      </c>
      <c r="T1123" s="20">
        <f t="shared" si="106"/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3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20">
        <f t="shared" si="107"/>
        <v>41410.370659722219</v>
      </c>
      <c r="T1124" s="20">
        <f t="shared" si="106"/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20">
        <f t="shared" si="107"/>
        <v>41718.190370370365</v>
      </c>
      <c r="T1125" s="20">
        <f t="shared" si="106"/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20">
        <f t="shared" si="107"/>
        <v>42094.333923611113</v>
      </c>
      <c r="T1126" s="20">
        <f t="shared" si="106"/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3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20">
        <f t="shared" si="107"/>
        <v>42212.290856481479</v>
      </c>
      <c r="T1127" s="20">
        <f t="shared" si="106"/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20">
        <f t="shared" si="107"/>
        <v>42534.99414351851</v>
      </c>
      <c r="T1128" s="20">
        <f t="shared" si="106"/>
        <v>42564.99414351851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20">
        <f t="shared" si="107"/>
        <v>41926.520833333328</v>
      </c>
      <c r="T1129" s="20">
        <f t="shared" si="106"/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20">
        <f t="shared" si="107"/>
        <v>41828.316168981481</v>
      </c>
      <c r="T1130" s="20">
        <f t="shared" si="106"/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20">
        <f t="shared" si="107"/>
        <v>42495.931631944441</v>
      </c>
      <c r="T1131" s="20">
        <f t="shared" si="106"/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20">
        <f t="shared" si="107"/>
        <v>41908.663194444445</v>
      </c>
      <c r="T1132" s="20">
        <f t="shared" si="106"/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20">
        <f t="shared" si="107"/>
        <v>42332.574861111112</v>
      </c>
      <c r="T1133" s="20">
        <f t="shared" si="106"/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20">
        <f t="shared" si="107"/>
        <v>42705.782071759262</v>
      </c>
      <c r="T1134" s="20">
        <f t="shared" si="106"/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20">
        <f t="shared" si="107"/>
        <v>41821.073854166665</v>
      </c>
      <c r="T1135" s="20">
        <f t="shared" si="106"/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20">
        <f t="shared" si="107"/>
        <v>41957.95171296296</v>
      </c>
      <c r="T1136" s="20">
        <f t="shared" si="106"/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20">
        <f t="shared" si="107"/>
        <v>42558.656180555547</v>
      </c>
      <c r="T1137" s="20">
        <f t="shared" si="106"/>
        <v>42588.656180555547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20">
        <f t="shared" si="107"/>
        <v>42327.338298611103</v>
      </c>
      <c r="T1138" s="20">
        <f t="shared" si="106"/>
        <v>42357.338298611103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20">
        <f t="shared" si="107"/>
        <v>42453.486354166664</v>
      </c>
      <c r="T1139" s="20">
        <f t="shared" si="106"/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20">
        <f t="shared" si="107"/>
        <v>42736.573275462964</v>
      </c>
      <c r="T1140" s="20">
        <f t="shared" si="106"/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20">
        <f t="shared" si="107"/>
        <v>41975.014189814807</v>
      </c>
      <c r="T1141" s="20">
        <f t="shared" si="106"/>
        <v>42005.014189814807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3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20">
        <f t="shared" si="107"/>
        <v>42192.128715277773</v>
      </c>
      <c r="T1142" s="20">
        <f t="shared" si="106"/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20">
        <f t="shared" si="107"/>
        <v>42164.366319444445</v>
      </c>
      <c r="T1143" s="20">
        <f t="shared" si="106"/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3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20">
        <f t="shared" si="107"/>
        <v>42021.672766203708</v>
      </c>
      <c r="T1144" s="20">
        <f t="shared" si="106"/>
        <v>42051.672766203708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20">
        <f t="shared" si="107"/>
        <v>42324.860254629624</v>
      </c>
      <c r="T1145" s="20">
        <f t="shared" si="106"/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3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20">
        <f t="shared" si="107"/>
        <v>42092.848611111105</v>
      </c>
      <c r="T1146" s="20">
        <f t="shared" si="106"/>
        <v>42122.848611111105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20">
        <f t="shared" si="107"/>
        <v>41854.414259259262</v>
      </c>
      <c r="T1147" s="20">
        <f t="shared" si="106"/>
        <v>41914.414259259262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20">
        <f t="shared" si="107"/>
        <v>41723.620057870365</v>
      </c>
      <c r="T1148" s="20">
        <f t="shared" si="106"/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3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20">
        <f t="shared" si="107"/>
        <v>41871.638692129629</v>
      </c>
      <c r="T1149" s="20">
        <f t="shared" si="106"/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20">
        <f t="shared" si="107"/>
        <v>42674.837743055548</v>
      </c>
      <c r="T1150" s="20">
        <f t="shared" si="106"/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20">
        <f t="shared" si="107"/>
        <v>42507.376921296294</v>
      </c>
      <c r="T1151" s="20">
        <f t="shared" si="106"/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20">
        <f t="shared" si="107"/>
        <v>42317.62123842592</v>
      </c>
      <c r="T1152" s="20">
        <f t="shared" si="106"/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20">
        <f t="shared" si="107"/>
        <v>42223.769247685181</v>
      </c>
      <c r="T1153" s="20">
        <f t="shared" si="106"/>
        <v>42253.769247685181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20">
        <f t="shared" si="107"/>
        <v>42109.376296296294</v>
      </c>
      <c r="T1154" s="20">
        <f t="shared" si="106"/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13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20">
        <f t="shared" si="107"/>
        <v>42143.380844907406</v>
      </c>
      <c r="T1155" s="20">
        <f t="shared" ref="T1155:T1218" si="112">(((I1155/60)/60)/24)+DATE(1970,1,1)+(-8/24)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20">
        <f t="shared" ref="S1156:S1219" si="113">(((J1156/60)/60)/24)+DATE(1970,1,1)+(-8/24)</f>
        <v>42222.775532407402</v>
      </c>
      <c r="T1156" s="20">
        <f t="shared" si="112"/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20">
        <f t="shared" si="113"/>
        <v>41835.430648148147</v>
      </c>
      <c r="T1157" s="20">
        <f t="shared" si="112"/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3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20">
        <f t="shared" si="113"/>
        <v>42028.737986111104</v>
      </c>
      <c r="T1158" s="20">
        <f t="shared" si="112"/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20">
        <f t="shared" si="113"/>
        <v>41918.294907407406</v>
      </c>
      <c r="T1159" s="20">
        <f t="shared" si="112"/>
        <v>41978.336574074077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20">
        <f t="shared" si="113"/>
        <v>41951.758425925924</v>
      </c>
      <c r="T1160" s="20">
        <f t="shared" si="112"/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3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20">
        <f t="shared" si="113"/>
        <v>42154.393113425926</v>
      </c>
      <c r="T1161" s="20">
        <f t="shared" si="112"/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20">
        <f t="shared" si="113"/>
        <v>42060.821597222217</v>
      </c>
      <c r="T1162" s="20">
        <f t="shared" si="112"/>
        <v>42090.77993055556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20">
        <f t="shared" si="113"/>
        <v>42122.296168981477</v>
      </c>
      <c r="T1163" s="20">
        <f t="shared" si="112"/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20">
        <f t="shared" si="113"/>
        <v>41876.350277777776</v>
      </c>
      <c r="T1164" s="20">
        <f t="shared" si="112"/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3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20">
        <f t="shared" si="113"/>
        <v>41830.390277777777</v>
      </c>
      <c r="T1165" s="20">
        <f t="shared" si="112"/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3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20">
        <f t="shared" si="113"/>
        <v>42509.39099537037</v>
      </c>
      <c r="T1166" s="20">
        <f t="shared" si="112"/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20">
        <f t="shared" si="113"/>
        <v>41791.881134259253</v>
      </c>
      <c r="T1167" s="20">
        <f t="shared" si="112"/>
        <v>41825.881134259253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20">
        <f t="shared" si="113"/>
        <v>42150.152106481481</v>
      </c>
      <c r="T1168" s="20">
        <f t="shared" si="112"/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20">
        <f t="shared" si="113"/>
        <v>41863.401562499996</v>
      </c>
      <c r="T1169" s="20">
        <f t="shared" si="112"/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20">
        <f t="shared" si="113"/>
        <v>42604.720659722218</v>
      </c>
      <c r="T1170" s="20">
        <f t="shared" si="112"/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20">
        <f t="shared" si="113"/>
        <v>42027.020405092589</v>
      </c>
      <c r="T1171" s="20">
        <f t="shared" si="112"/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20">
        <f t="shared" si="113"/>
        <v>42124.559849537036</v>
      </c>
      <c r="T1172" s="20">
        <f t="shared" si="112"/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20">
        <f t="shared" si="113"/>
        <v>41938.471377314811</v>
      </c>
      <c r="T1173" s="20">
        <f t="shared" si="112"/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3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20">
        <f t="shared" si="113"/>
        <v>41841.348981481482</v>
      </c>
      <c r="T1174" s="20">
        <f t="shared" si="112"/>
        <v>41871.348981481482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20">
        <f t="shared" si="113"/>
        <v>42183.85251157407</v>
      </c>
      <c r="T1175" s="20">
        <f t="shared" si="112"/>
        <v>42218.85251157407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20">
        <f t="shared" si="113"/>
        <v>42468.508414351854</v>
      </c>
      <c r="T1176" s="20">
        <f t="shared" si="112"/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20">
        <f t="shared" si="113"/>
        <v>42170.395127314812</v>
      </c>
      <c r="T1177" s="20">
        <f t="shared" si="112"/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20">
        <f t="shared" si="113"/>
        <v>42745.686319444438</v>
      </c>
      <c r="T1178" s="20">
        <f t="shared" si="112"/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3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20">
        <f t="shared" si="113"/>
        <v>41897.327499999999</v>
      </c>
      <c r="T1179" s="20">
        <f t="shared" si="112"/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20">
        <f t="shared" si="113"/>
        <v>41837.57236111111</v>
      </c>
      <c r="T1180" s="20">
        <f t="shared" si="112"/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20">
        <f t="shared" si="113"/>
        <v>42275.386886574073</v>
      </c>
      <c r="T1181" s="20">
        <f t="shared" si="112"/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20">
        <f t="shared" si="113"/>
        <v>41781.473541666666</v>
      </c>
      <c r="T1182" s="20">
        <f t="shared" si="112"/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20">
        <f t="shared" si="113"/>
        <v>42034.006030092591</v>
      </c>
      <c r="T1183" s="20">
        <f t="shared" si="112"/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20">
        <f t="shared" si="113"/>
        <v>42728.494074074071</v>
      </c>
      <c r="T1184" s="20">
        <f t="shared" si="112"/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20">
        <f t="shared" si="113"/>
        <v>42656.528043981474</v>
      </c>
      <c r="T1185" s="20">
        <f t="shared" si="112"/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20">
        <f t="shared" si="113"/>
        <v>42741.266331018516</v>
      </c>
      <c r="T1186" s="20">
        <f t="shared" si="112"/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20">
        <f t="shared" si="113"/>
        <v>42130.531817129631</v>
      </c>
      <c r="T1187" s="20">
        <f t="shared" si="112"/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20">
        <f t="shared" si="113"/>
        <v>42123.530034722215</v>
      </c>
      <c r="T1188" s="20">
        <f t="shared" si="112"/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20">
        <f t="shared" si="113"/>
        <v>42109.561608796292</v>
      </c>
      <c r="T1189" s="20">
        <f t="shared" si="112"/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20">
        <f t="shared" si="113"/>
        <v>42711.367361111108</v>
      </c>
      <c r="T1190" s="20">
        <f t="shared" si="112"/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20">
        <f t="shared" si="113"/>
        <v>42529.645775462959</v>
      </c>
      <c r="T1191" s="20">
        <f t="shared" si="112"/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20">
        <f t="shared" si="113"/>
        <v>41852.332465277774</v>
      </c>
      <c r="T1192" s="20">
        <f t="shared" si="112"/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20">
        <f t="shared" si="113"/>
        <v>42419.270370370366</v>
      </c>
      <c r="T1193" s="20">
        <f t="shared" si="112"/>
        <v>42449.228703703695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20">
        <f t="shared" si="113"/>
        <v>42747.173356481479</v>
      </c>
      <c r="T1194" s="20">
        <f t="shared" si="112"/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20">
        <f t="shared" si="113"/>
        <v>42409.442743055559</v>
      </c>
      <c r="T1195" s="20">
        <f t="shared" si="112"/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20">
        <f t="shared" si="113"/>
        <v>42072.15484953703</v>
      </c>
      <c r="T1196" s="20">
        <f t="shared" si="112"/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20">
        <f t="shared" si="113"/>
        <v>42298.014502314814</v>
      </c>
      <c r="T1197" s="20">
        <f t="shared" si="112"/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20">
        <f t="shared" si="113"/>
        <v>42326.485405092586</v>
      </c>
      <c r="T1198" s="20">
        <f t="shared" si="112"/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20">
        <f t="shared" si="113"/>
        <v>42503.331412037034</v>
      </c>
      <c r="T1199" s="20">
        <f t="shared" si="112"/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20">
        <f t="shared" si="113"/>
        <v>42333.285717592589</v>
      </c>
      <c r="T1200" s="20">
        <f t="shared" si="112"/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20">
        <f t="shared" si="113"/>
        <v>42161.437499999993</v>
      </c>
      <c r="T1201" s="20">
        <f t="shared" si="112"/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20">
        <f t="shared" si="113"/>
        <v>42089.144166666665</v>
      </c>
      <c r="T1202" s="20">
        <f t="shared" si="112"/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20">
        <f t="shared" si="113"/>
        <v>42536.273680555554</v>
      </c>
      <c r="T1203" s="20">
        <f t="shared" si="112"/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20">
        <f t="shared" si="113"/>
        <v>42151.955486111103</v>
      </c>
      <c r="T1204" s="20">
        <f t="shared" si="112"/>
        <v>42181.955486111103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20">
        <f t="shared" si="113"/>
        <v>42125.2815625</v>
      </c>
      <c r="T1205" s="20">
        <f t="shared" si="112"/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20">
        <f t="shared" si="113"/>
        <v>42297.414733796293</v>
      </c>
      <c r="T1206" s="20">
        <f t="shared" si="112"/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20">
        <f t="shared" si="113"/>
        <v>42138.173043981478</v>
      </c>
      <c r="T1207" s="20">
        <f t="shared" si="112"/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20">
        <f t="shared" si="113"/>
        <v>42772.442743055559</v>
      </c>
      <c r="T1208" s="20">
        <f t="shared" si="112"/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20">
        <f t="shared" si="113"/>
        <v>42430.096909722219</v>
      </c>
      <c r="T1209" s="20">
        <f t="shared" si="112"/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20">
        <f t="shared" si="113"/>
        <v>42423.375740740739</v>
      </c>
      <c r="T1210" s="20">
        <f t="shared" si="112"/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20">
        <f t="shared" si="113"/>
        <v>42761.512789351851</v>
      </c>
      <c r="T1211" s="20">
        <f t="shared" si="112"/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20">
        <f t="shared" si="113"/>
        <v>42132.608472222222</v>
      </c>
      <c r="T1212" s="20">
        <f t="shared" si="112"/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20">
        <f t="shared" si="113"/>
        <v>42515.533113425925</v>
      </c>
      <c r="T1213" s="20">
        <f t="shared" si="112"/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20">
        <f t="shared" si="113"/>
        <v>42318.616840277777</v>
      </c>
      <c r="T1214" s="20">
        <f t="shared" si="112"/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20">
        <f t="shared" si="113"/>
        <v>42731.422453703701</v>
      </c>
      <c r="T1215" s="20">
        <f t="shared" si="112"/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20">
        <f t="shared" si="113"/>
        <v>42104.507002314807</v>
      </c>
      <c r="T1216" s="20">
        <f t="shared" si="112"/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20">
        <f t="shared" si="113"/>
        <v>41759.589768518512</v>
      </c>
      <c r="T1217" s="20">
        <f t="shared" si="112"/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20">
        <f t="shared" si="113"/>
        <v>42247.283067129632</v>
      </c>
      <c r="T1218" s="20">
        <f t="shared" si="112"/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13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20">
        <f t="shared" si="113"/>
        <v>42535.4761574074</v>
      </c>
      <c r="T1219" s="20">
        <f t="shared" ref="T1219:T1282" si="118">(((I1219/60)/60)/24)+DATE(1970,1,1)+(-8/24)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20">
        <f t="shared" ref="S1220:S1283" si="119">(((J1220/60)/60)/24)+DATE(1970,1,1)+(-8/24)</f>
        <v>42278.328703703701</v>
      </c>
      <c r="T1220" s="20">
        <f t="shared" si="118"/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20">
        <f t="shared" si="119"/>
        <v>42633.128622685181</v>
      </c>
      <c r="T1221" s="20">
        <f t="shared" si="118"/>
        <v>42663.128622685181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20">
        <f t="shared" si="119"/>
        <v>42211.295277777775</v>
      </c>
      <c r="T1222" s="20">
        <f t="shared" si="118"/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20">
        <f t="shared" si="119"/>
        <v>42680.142222222225</v>
      </c>
      <c r="T1223" s="20">
        <f t="shared" si="118"/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20">
        <f t="shared" si="119"/>
        <v>42430.387118055551</v>
      </c>
      <c r="T1224" s="20">
        <f t="shared" si="118"/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20">
        <f t="shared" si="119"/>
        <v>42653.843854166662</v>
      </c>
      <c r="T1225" s="20">
        <f t="shared" si="118"/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20">
        <f t="shared" si="119"/>
        <v>41736.216458333329</v>
      </c>
      <c r="T1226" s="20">
        <f t="shared" si="118"/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20">
        <f t="shared" si="119"/>
        <v>41509.572662037033</v>
      </c>
      <c r="T1227" s="20">
        <f t="shared" si="118"/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20">
        <f t="shared" si="119"/>
        <v>41715.541446759256</v>
      </c>
      <c r="T1228" s="20">
        <f t="shared" si="118"/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3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20">
        <f t="shared" si="119"/>
        <v>41827.585833333331</v>
      </c>
      <c r="T1229" s="20">
        <f t="shared" si="118"/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20">
        <f t="shared" si="119"/>
        <v>40754.395925925921</v>
      </c>
      <c r="T1230" s="20">
        <f t="shared" si="118"/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20">
        <f t="shared" si="119"/>
        <v>40985.126469907402</v>
      </c>
      <c r="T1231" s="20">
        <f t="shared" si="118"/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3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20">
        <f t="shared" si="119"/>
        <v>40568.639236111107</v>
      </c>
      <c r="T1232" s="20">
        <f t="shared" si="118"/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20">
        <f t="shared" si="119"/>
        <v>42193.608425925922</v>
      </c>
      <c r="T1233" s="20">
        <f t="shared" si="118"/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20">
        <f t="shared" si="119"/>
        <v>41506.514699074076</v>
      </c>
      <c r="T1234" s="20">
        <f t="shared" si="118"/>
        <v>41553.514699074076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20">
        <f t="shared" si="119"/>
        <v>40939.615439814814</v>
      </c>
      <c r="T1235" s="20">
        <f t="shared" si="118"/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3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20">
        <f t="shared" si="119"/>
        <v>42007.455347222225</v>
      </c>
      <c r="T1236" s="20">
        <f t="shared" si="118"/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20">
        <f t="shared" si="119"/>
        <v>41582.802071759259</v>
      </c>
      <c r="T1237" s="20">
        <f t="shared" si="118"/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3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20">
        <f t="shared" si="119"/>
        <v>41110.34680555555</v>
      </c>
      <c r="T1238" s="20">
        <f t="shared" si="118"/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3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20">
        <f t="shared" si="119"/>
        <v>41124.949826388889</v>
      </c>
      <c r="T1239" s="20">
        <f t="shared" si="118"/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20">
        <f t="shared" si="119"/>
        <v>40731.277037037034</v>
      </c>
      <c r="T1240" s="20">
        <f t="shared" si="118"/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3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20">
        <f t="shared" si="119"/>
        <v>40883.629247685181</v>
      </c>
      <c r="T1241" s="20">
        <f t="shared" si="118"/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20">
        <f t="shared" si="119"/>
        <v>41408.706678240742</v>
      </c>
      <c r="T1242" s="20">
        <f t="shared" si="118"/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20">
        <f t="shared" si="119"/>
        <v>41923.504398148143</v>
      </c>
      <c r="T1243" s="20">
        <f t="shared" si="118"/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20">
        <f t="shared" si="119"/>
        <v>40781.832199074073</v>
      </c>
      <c r="T1244" s="20">
        <f t="shared" si="118"/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20">
        <f t="shared" si="119"/>
        <v>40671.545960648145</v>
      </c>
      <c r="T1245" s="20">
        <f t="shared" si="118"/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20">
        <f t="shared" si="119"/>
        <v>41355.492164351846</v>
      </c>
      <c r="T1246" s="20">
        <f t="shared" si="118"/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20">
        <f t="shared" si="119"/>
        <v>41774.266597222217</v>
      </c>
      <c r="T1247" s="20">
        <f t="shared" si="118"/>
        <v>41804.266597222217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20">
        <f t="shared" si="119"/>
        <v>40837.710057870368</v>
      </c>
      <c r="T1248" s="20">
        <f t="shared" si="118"/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20">
        <f t="shared" si="119"/>
        <v>41369.958969907406</v>
      </c>
      <c r="T1249" s="20">
        <f t="shared" si="118"/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20">
        <f t="shared" si="119"/>
        <v>41767.323530092588</v>
      </c>
      <c r="T1250" s="20">
        <f t="shared" si="118"/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20">
        <f t="shared" si="119"/>
        <v>41067.407534722224</v>
      </c>
      <c r="T1251" s="20">
        <f t="shared" si="118"/>
        <v>41097.407534722224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20">
        <f t="shared" si="119"/>
        <v>41843.309386574074</v>
      </c>
      <c r="T1252" s="20">
        <f t="shared" si="118"/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20">
        <f t="shared" si="119"/>
        <v>40751.481099537035</v>
      </c>
      <c r="T1253" s="20">
        <f t="shared" si="118"/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20">
        <f t="shared" si="119"/>
        <v>41543.654733796291</v>
      </c>
      <c r="T1254" s="20">
        <f t="shared" si="118"/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20">
        <f t="shared" si="119"/>
        <v>41855.450312499997</v>
      </c>
      <c r="T1255" s="20">
        <f t="shared" si="118"/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20">
        <f t="shared" si="119"/>
        <v>40487.288032407407</v>
      </c>
      <c r="T1256" s="20">
        <f t="shared" si="118"/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20">
        <f t="shared" si="119"/>
        <v>41579.512175925927</v>
      </c>
      <c r="T1257" s="20">
        <f t="shared" si="118"/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20">
        <f t="shared" si="119"/>
        <v>40921.586006944446</v>
      </c>
      <c r="T1258" s="20">
        <f t="shared" si="118"/>
        <v>40951.586006944446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20">
        <f t="shared" si="119"/>
        <v>40586.752199074072</v>
      </c>
      <c r="T1259" s="20">
        <f t="shared" si="118"/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20">
        <f t="shared" si="119"/>
        <v>41487.277916666666</v>
      </c>
      <c r="T1260" s="20">
        <f t="shared" si="118"/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20">
        <f t="shared" si="119"/>
        <v>41766.637314814812</v>
      </c>
      <c r="T1261" s="20">
        <f t="shared" si="118"/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20">
        <f t="shared" si="119"/>
        <v>41666.50949074074</v>
      </c>
      <c r="T1262" s="20">
        <f t="shared" si="118"/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20">
        <f t="shared" si="119"/>
        <v>41638.009571759256</v>
      </c>
      <c r="T1263" s="20">
        <f t="shared" si="118"/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20">
        <f t="shared" si="119"/>
        <v>41656.429305555554</v>
      </c>
      <c r="T1264" s="20">
        <f t="shared" si="118"/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20">
        <f t="shared" si="119"/>
        <v>41691.750810185185</v>
      </c>
      <c r="T1265" s="20">
        <f t="shared" si="118"/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20">
        <f t="shared" si="119"/>
        <v>41547.329664351848</v>
      </c>
      <c r="T1266" s="20">
        <f t="shared" si="118"/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20">
        <f t="shared" si="119"/>
        <v>40465.321932870364</v>
      </c>
      <c r="T1267" s="20">
        <f t="shared" si="118"/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20">
        <f t="shared" si="119"/>
        <v>41620.543344907404</v>
      </c>
      <c r="T1268" s="20">
        <f t="shared" si="118"/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20">
        <f t="shared" si="119"/>
        <v>41449.251828703702</v>
      </c>
      <c r="T1269" s="20">
        <f t="shared" si="118"/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20">
        <f t="shared" si="119"/>
        <v>41507.512118055551</v>
      </c>
      <c r="T1270" s="20">
        <f t="shared" si="118"/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20">
        <f t="shared" si="119"/>
        <v>42445.489722222213</v>
      </c>
      <c r="T1271" s="20">
        <f t="shared" si="118"/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20">
        <f t="shared" si="119"/>
        <v>40933.523634259262</v>
      </c>
      <c r="T1272" s="20">
        <f t="shared" si="118"/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20">
        <f t="shared" si="119"/>
        <v>41561.350219907406</v>
      </c>
      <c r="T1273" s="20">
        <f t="shared" si="118"/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20">
        <f t="shared" si="119"/>
        <v>40274.411793981482</v>
      </c>
      <c r="T1274" s="20">
        <f t="shared" si="118"/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20">
        <f t="shared" si="119"/>
        <v>41852.396886574068</v>
      </c>
      <c r="T1275" s="20">
        <f t="shared" si="118"/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20">
        <f t="shared" si="119"/>
        <v>41116.356770833328</v>
      </c>
      <c r="T1276" s="20">
        <f t="shared" si="118"/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20">
        <f t="shared" si="119"/>
        <v>41458.534571759257</v>
      </c>
      <c r="T1277" s="20">
        <f t="shared" si="118"/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20">
        <f t="shared" si="119"/>
        <v>40007.37091435185</v>
      </c>
      <c r="T1278" s="20">
        <f t="shared" si="118"/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20">
        <f t="shared" si="119"/>
        <v>41121.22855324074</v>
      </c>
      <c r="T1279" s="20">
        <f t="shared" si="118"/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20">
        <f t="shared" si="119"/>
        <v>41786.221828703703</v>
      </c>
      <c r="T1280" s="20">
        <f t="shared" si="118"/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20">
        <f t="shared" si="119"/>
        <v>41681.765856481477</v>
      </c>
      <c r="T1281" s="20">
        <f t="shared" si="118"/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20">
        <f t="shared" si="119"/>
        <v>40513.42423611111</v>
      </c>
      <c r="T1282" s="20">
        <f t="shared" si="118"/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1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20">
        <f t="shared" si="119"/>
        <v>41463.410138888888</v>
      </c>
      <c r="T1283" s="20">
        <f t="shared" ref="T1283:T1346" si="124">(((I1283/60)/60)/24)+DATE(1970,1,1)+(-8/24)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20">
        <f t="shared" ref="S1284:S1347" si="125">(((J1284/60)/60)/24)+DATE(1970,1,1)+(-8/24)</f>
        <v>41586.141840277778</v>
      </c>
      <c r="T1284" s="20">
        <f t="shared" si="124"/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20">
        <f t="shared" si="125"/>
        <v>41320.38413194444</v>
      </c>
      <c r="T1285" s="20">
        <f t="shared" si="124"/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20">
        <f t="shared" si="125"/>
        <v>42711.901412037034</v>
      </c>
      <c r="T1286" s="20">
        <f t="shared" si="124"/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20">
        <f t="shared" si="125"/>
        <v>42160.249710648146</v>
      </c>
      <c r="T1287" s="20">
        <f t="shared" si="124"/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20">
        <f t="shared" si="125"/>
        <v>42039.051238425927</v>
      </c>
      <c r="T1288" s="20">
        <f t="shared" si="124"/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20">
        <f t="shared" si="125"/>
        <v>42107.287685185183</v>
      </c>
      <c r="T1289" s="20">
        <f t="shared" si="124"/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20">
        <f t="shared" si="125"/>
        <v>42560.821331018517</v>
      </c>
      <c r="T1290" s="20">
        <f t="shared" si="124"/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20">
        <f t="shared" si="125"/>
        <v>42708.801446759251</v>
      </c>
      <c r="T1291" s="20">
        <f t="shared" si="124"/>
        <v>42738.801446759251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20">
        <f t="shared" si="125"/>
        <v>42086.281608796293</v>
      </c>
      <c r="T1292" s="20">
        <f t="shared" si="124"/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20">
        <f t="shared" si="125"/>
        <v>42064.319340277776</v>
      </c>
      <c r="T1293" s="20">
        <f t="shared" si="124"/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20">
        <f t="shared" si="125"/>
        <v>42256.430879629632</v>
      </c>
      <c r="T1294" s="20">
        <f t="shared" si="124"/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20">
        <f t="shared" si="125"/>
        <v>42292.367719907408</v>
      </c>
      <c r="T1295" s="20">
        <f t="shared" si="124"/>
        <v>42322.409386574065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20">
        <f t="shared" si="125"/>
        <v>42278.120335648149</v>
      </c>
      <c r="T1296" s="20">
        <f t="shared" si="124"/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20">
        <f t="shared" si="125"/>
        <v>42184.239548611113</v>
      </c>
      <c r="T1297" s="20">
        <f t="shared" si="124"/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20">
        <f t="shared" si="125"/>
        <v>42422.717280092591</v>
      </c>
      <c r="T1298" s="20">
        <f t="shared" si="124"/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20">
        <f t="shared" si="125"/>
        <v>42461.413865740738</v>
      </c>
      <c r="T1299" s="20">
        <f t="shared" si="124"/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20">
        <f t="shared" si="125"/>
        <v>42458.347592592596</v>
      </c>
      <c r="T1300" s="20">
        <f t="shared" si="124"/>
        <v>42488.347592592596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20">
        <f t="shared" si="125"/>
        <v>42169.481006944443</v>
      </c>
      <c r="T1301" s="20">
        <f t="shared" si="124"/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20">
        <f t="shared" si="125"/>
        <v>42483.341874999998</v>
      </c>
      <c r="T1302" s="20">
        <f t="shared" si="124"/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20">
        <f t="shared" si="125"/>
        <v>42195.416412037033</v>
      </c>
      <c r="T1303" s="20">
        <f t="shared" si="124"/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20">
        <f t="shared" si="125"/>
        <v>42674.724664351852</v>
      </c>
      <c r="T1304" s="20">
        <f t="shared" si="124"/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20">
        <f t="shared" si="125"/>
        <v>42566.107870370368</v>
      </c>
      <c r="T1305" s="20">
        <f t="shared" si="124"/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20">
        <f t="shared" si="125"/>
        <v>42746.861168981479</v>
      </c>
      <c r="T1306" s="20">
        <f t="shared" si="124"/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20">
        <f t="shared" si="125"/>
        <v>42543.332268518519</v>
      </c>
      <c r="T1307" s="20">
        <f t="shared" si="124"/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20">
        <f t="shared" si="125"/>
        <v>41947.124236111107</v>
      </c>
      <c r="T1308" s="20">
        <f t="shared" si="124"/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20">
        <f t="shared" si="125"/>
        <v>42387.169895833329</v>
      </c>
      <c r="T1309" s="20">
        <f t="shared" si="124"/>
        <v>42417.169895833329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20">
        <f t="shared" si="125"/>
        <v>42611.280231481483</v>
      </c>
      <c r="T1310" s="20">
        <f t="shared" si="124"/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20">
        <f t="shared" si="125"/>
        <v>42257.549398148149</v>
      </c>
      <c r="T1311" s="20">
        <f t="shared" si="124"/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20">
        <f t="shared" si="125"/>
        <v>42556.333912037029</v>
      </c>
      <c r="T1312" s="20">
        <f t="shared" si="124"/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20">
        <f t="shared" si="125"/>
        <v>42669.468969907401</v>
      </c>
      <c r="T1313" s="20">
        <f t="shared" si="124"/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20">
        <f t="shared" si="125"/>
        <v>42082.369467592587</v>
      </c>
      <c r="T1314" s="20">
        <f t="shared" si="124"/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20">
        <f t="shared" si="125"/>
        <v>42402.37631944444</v>
      </c>
      <c r="T1315" s="20">
        <f t="shared" si="124"/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20">
        <f t="shared" si="125"/>
        <v>42604.336342592585</v>
      </c>
      <c r="T1316" s="20">
        <f t="shared" si="124"/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20">
        <f t="shared" si="125"/>
        <v>42278.164907407401</v>
      </c>
      <c r="T1317" s="20">
        <f t="shared" si="124"/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20">
        <f t="shared" si="125"/>
        <v>42393.628576388881</v>
      </c>
      <c r="T1318" s="20">
        <f t="shared" si="124"/>
        <v>42428.628576388881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20">
        <f t="shared" si="125"/>
        <v>42519.902152777773</v>
      </c>
      <c r="T1319" s="20">
        <f t="shared" si="124"/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20">
        <f t="shared" si="125"/>
        <v>41984.710324074076</v>
      </c>
      <c r="T1320" s="20">
        <f t="shared" si="124"/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20">
        <f t="shared" si="125"/>
        <v>41816.478761574072</v>
      </c>
      <c r="T1321" s="20">
        <f t="shared" si="124"/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20">
        <f t="shared" si="125"/>
        <v>42705.357013888883</v>
      </c>
      <c r="T1322" s="20">
        <f t="shared" si="124"/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20">
        <f t="shared" si="125"/>
        <v>42697.415937499994</v>
      </c>
      <c r="T1323" s="20">
        <f t="shared" si="124"/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20">
        <f t="shared" si="125"/>
        <v>42115.323206018518</v>
      </c>
      <c r="T1324" s="20">
        <f t="shared" si="124"/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20">
        <f t="shared" si="125"/>
        <v>42451.365115740737</v>
      </c>
      <c r="T1325" s="20">
        <f t="shared" si="124"/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20">
        <f t="shared" si="125"/>
        <v>42626.300370370365</v>
      </c>
      <c r="T1326" s="20">
        <f t="shared" si="124"/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20">
        <f t="shared" si="125"/>
        <v>42703.752719907403</v>
      </c>
      <c r="T1327" s="20">
        <f t="shared" si="124"/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20">
        <f t="shared" si="125"/>
        <v>41974.458657407398</v>
      </c>
      <c r="T1328" s="20">
        <f t="shared" si="124"/>
        <v>42019.458657407398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20">
        <f t="shared" si="125"/>
        <v>42123.345312500001</v>
      </c>
      <c r="T1329" s="20">
        <f t="shared" si="124"/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20">
        <f t="shared" si="125"/>
        <v>42612.309421296297</v>
      </c>
      <c r="T1330" s="20">
        <f t="shared" si="124"/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20">
        <f t="shared" si="125"/>
        <v>41934.888252314813</v>
      </c>
      <c r="T1331" s="20">
        <f t="shared" si="124"/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20">
        <f t="shared" si="125"/>
        <v>42521.943391203698</v>
      </c>
      <c r="T1332" s="20">
        <f t="shared" si="124"/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20">
        <f t="shared" si="125"/>
        <v>42569.170763888884</v>
      </c>
      <c r="T1333" s="20">
        <f t="shared" si="124"/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3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20">
        <f t="shared" si="125"/>
        <v>42731.726944444446</v>
      </c>
      <c r="T1334" s="20">
        <f t="shared" si="124"/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3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20">
        <f t="shared" si="125"/>
        <v>41805.7734375</v>
      </c>
      <c r="T1335" s="20">
        <f t="shared" si="124"/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20">
        <f t="shared" si="125"/>
        <v>42410.440821759257</v>
      </c>
      <c r="T1336" s="20">
        <f t="shared" si="124"/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20">
        <f t="shared" si="125"/>
        <v>42313.603032407402</v>
      </c>
      <c r="T1337" s="20">
        <f t="shared" si="124"/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20">
        <f t="shared" si="125"/>
        <v>41955.530416666668</v>
      </c>
      <c r="T1338" s="20">
        <f t="shared" si="124"/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20">
        <f t="shared" si="125"/>
        <v>42767.243969907409</v>
      </c>
      <c r="T1339" s="20">
        <f t="shared" si="124"/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20">
        <f t="shared" si="125"/>
        <v>42188.470289351848</v>
      </c>
      <c r="T1340" s="20">
        <f t="shared" si="124"/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20">
        <f t="shared" si="125"/>
        <v>41936.313831018517</v>
      </c>
      <c r="T1341" s="20">
        <f t="shared" si="124"/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3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20">
        <f t="shared" si="125"/>
        <v>41836.262187499997</v>
      </c>
      <c r="T1342" s="20">
        <f t="shared" si="124"/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20">
        <f t="shared" si="125"/>
        <v>42612.290706018517</v>
      </c>
      <c r="T1343" s="20">
        <f t="shared" si="124"/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20">
        <f t="shared" si="125"/>
        <v>42172.483090277768</v>
      </c>
      <c r="T1344" s="20">
        <f t="shared" si="124"/>
        <v>42202.483090277768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20">
        <f t="shared" si="125"/>
        <v>42542.193090277775</v>
      </c>
      <c r="T1345" s="20">
        <f t="shared" si="124"/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20">
        <f t="shared" si="125"/>
        <v>42522.456469907404</v>
      </c>
      <c r="T1346" s="20">
        <f t="shared" si="124"/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13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20">
        <f t="shared" si="125"/>
        <v>41799.481006944443</v>
      </c>
      <c r="T1347" s="20">
        <f t="shared" ref="T1347:T1410" si="130">(((I1347/60)/60)/24)+DATE(1970,1,1)+(-8/24)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20">
        <f t="shared" ref="S1348:S1411" si="131">(((J1348/60)/60)/24)+DATE(1970,1,1)+(-8/24)</f>
        <v>41421.742488425924</v>
      </c>
      <c r="T1348" s="20">
        <f t="shared" si="130"/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20">
        <f t="shared" si="131"/>
        <v>42040.304687499993</v>
      </c>
      <c r="T1349" s="20">
        <f t="shared" si="130"/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20">
        <f t="shared" si="131"/>
        <v>41963.17283564814</v>
      </c>
      <c r="T1350" s="20">
        <f t="shared" si="130"/>
        <v>41991.17283564814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20">
        <f t="shared" si="131"/>
        <v>42316.999247685184</v>
      </c>
      <c r="T1351" s="20">
        <f t="shared" si="130"/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20">
        <f t="shared" si="131"/>
        <v>42333.679791666662</v>
      </c>
      <c r="T1352" s="20">
        <f t="shared" si="130"/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20">
        <f t="shared" si="131"/>
        <v>42382.406759259255</v>
      </c>
      <c r="T1353" s="20">
        <f t="shared" si="130"/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20">
        <f t="shared" si="131"/>
        <v>42200.244976851849</v>
      </c>
      <c r="T1354" s="20">
        <f t="shared" si="130"/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20">
        <f t="shared" si="131"/>
        <v>41308.784583333334</v>
      </c>
      <c r="T1355" s="20">
        <f t="shared" si="130"/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20">
        <f t="shared" si="131"/>
        <v>42502.474293981482</v>
      </c>
      <c r="T1356" s="20">
        <f t="shared" si="130"/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20">
        <f t="shared" si="131"/>
        <v>41212.921354166661</v>
      </c>
      <c r="T1357" s="20">
        <f t="shared" si="130"/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20">
        <f t="shared" si="131"/>
        <v>41429.705555555556</v>
      </c>
      <c r="T1358" s="20">
        <f t="shared" si="130"/>
        <v>41459.705555555556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20">
        <f t="shared" si="131"/>
        <v>41304.628900462958</v>
      </c>
      <c r="T1359" s="20">
        <f t="shared" si="130"/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20">
        <f t="shared" si="131"/>
        <v>40689.237534722219</v>
      </c>
      <c r="T1360" s="20">
        <f t="shared" si="130"/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20">
        <f t="shared" si="131"/>
        <v>40668.481365740736</v>
      </c>
      <c r="T1361" s="20">
        <f t="shared" si="130"/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20">
        <f t="shared" si="131"/>
        <v>41095.567361111105</v>
      </c>
      <c r="T1362" s="20">
        <f t="shared" si="130"/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20">
        <f t="shared" si="131"/>
        <v>41781.383935185186</v>
      </c>
      <c r="T1363" s="20">
        <f t="shared" si="130"/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20">
        <f t="shared" si="131"/>
        <v>41464.601053240738</v>
      </c>
      <c r="T1364" s="20">
        <f t="shared" si="130"/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20">
        <f t="shared" si="131"/>
        <v>42396.510729166665</v>
      </c>
      <c r="T1365" s="20">
        <f t="shared" si="130"/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20">
        <f t="shared" si="131"/>
        <v>41951.362337962957</v>
      </c>
      <c r="T1366" s="20">
        <f t="shared" si="130"/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20">
        <f t="shared" si="131"/>
        <v>42049.399907407402</v>
      </c>
      <c r="T1367" s="20">
        <f t="shared" si="130"/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20">
        <f t="shared" si="131"/>
        <v>41924.662766203699</v>
      </c>
      <c r="T1368" s="20">
        <f t="shared" si="130"/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20">
        <f t="shared" si="131"/>
        <v>42291.669560185182</v>
      </c>
      <c r="T1369" s="20">
        <f t="shared" si="130"/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20">
        <f t="shared" si="131"/>
        <v>42145.857569444437</v>
      </c>
      <c r="T1370" s="20">
        <f t="shared" si="130"/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20">
        <f t="shared" si="131"/>
        <v>41710.260949074072</v>
      </c>
      <c r="T1371" s="20">
        <f t="shared" si="130"/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20">
        <f t="shared" si="131"/>
        <v>41547.670023148145</v>
      </c>
      <c r="T1372" s="20">
        <f t="shared" si="130"/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20">
        <f t="shared" si="131"/>
        <v>42101.425254629627</v>
      </c>
      <c r="T1373" s="20">
        <f t="shared" si="130"/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20">
        <f t="shared" si="131"/>
        <v>41072.40662037037</v>
      </c>
      <c r="T1374" s="20">
        <f t="shared" si="130"/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20">
        <f t="shared" si="131"/>
        <v>42704.618437499994</v>
      </c>
      <c r="T1375" s="20">
        <f t="shared" si="130"/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20">
        <f t="shared" si="131"/>
        <v>42423.828564814808</v>
      </c>
      <c r="T1376" s="20">
        <f t="shared" si="130"/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20">
        <f t="shared" si="131"/>
        <v>42719.732858796291</v>
      </c>
      <c r="T1377" s="20">
        <f t="shared" si="130"/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20">
        <f t="shared" si="131"/>
        <v>42677.335717592585</v>
      </c>
      <c r="T1378" s="20">
        <f t="shared" si="130"/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20">
        <f t="shared" si="131"/>
        <v>42746.88622685185</v>
      </c>
      <c r="T1379" s="20">
        <f t="shared" si="130"/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20">
        <f t="shared" si="131"/>
        <v>42568.426041666658</v>
      </c>
      <c r="T1380" s="20">
        <f t="shared" si="130"/>
        <v>42583.426041666658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20">
        <f t="shared" si="131"/>
        <v>42130.15828703704</v>
      </c>
      <c r="T1381" s="20">
        <f t="shared" si="130"/>
        <v>42160.15828703704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20">
        <f t="shared" si="131"/>
        <v>42141.429467592585</v>
      </c>
      <c r="T1382" s="20">
        <f t="shared" si="130"/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20">
        <f t="shared" si="131"/>
        <v>42702.881076388883</v>
      </c>
      <c r="T1383" s="20">
        <f t="shared" si="130"/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20">
        <f t="shared" si="131"/>
        <v>41370.466851851852</v>
      </c>
      <c r="T1384" s="20">
        <f t="shared" si="130"/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20">
        <f t="shared" si="131"/>
        <v>42706.741643518515</v>
      </c>
      <c r="T1385" s="20">
        <f t="shared" si="130"/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20">
        <f t="shared" si="131"/>
        <v>42160.401874999996</v>
      </c>
      <c r="T1386" s="20">
        <f t="shared" si="130"/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20">
        <f t="shared" si="131"/>
        <v>42433.355567129627</v>
      </c>
      <c r="T1387" s="20">
        <f t="shared" si="130"/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20">
        <f t="shared" si="131"/>
        <v>42184.313530092586</v>
      </c>
      <c r="T1388" s="20">
        <f t="shared" si="130"/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20">
        <f t="shared" si="131"/>
        <v>42126.587905092594</v>
      </c>
      <c r="T1389" s="20">
        <f t="shared" si="130"/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20">
        <f t="shared" si="131"/>
        <v>42634.281446759262</v>
      </c>
      <c r="T1390" s="20">
        <f t="shared" si="130"/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20">
        <f t="shared" si="131"/>
        <v>42565.147650462961</v>
      </c>
      <c r="T1391" s="20">
        <f t="shared" si="130"/>
        <v>42595.147650462961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20">
        <f t="shared" si="131"/>
        <v>42087.469976851848</v>
      </c>
      <c r="T1392" s="20">
        <f t="shared" si="130"/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20">
        <f t="shared" si="131"/>
        <v>42193.317337962959</v>
      </c>
      <c r="T1393" s="20">
        <f t="shared" si="130"/>
        <v>42237.874305555553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20">
        <f t="shared" si="131"/>
        <v>42400.821597222217</v>
      </c>
      <c r="T1394" s="20">
        <f t="shared" si="130"/>
        <v>42431.821597222217</v>
      </c>
    </row>
    <row r="1395" spans="1:20" ht="3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20">
        <f t="shared" si="131"/>
        <v>42553.348645833328</v>
      </c>
      <c r="T1395" s="20">
        <f t="shared" si="130"/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20">
        <f t="shared" si="131"/>
        <v>42751.811643518515</v>
      </c>
      <c r="T1396" s="20">
        <f t="shared" si="130"/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20">
        <f t="shared" si="131"/>
        <v>42719.575011574074</v>
      </c>
      <c r="T1397" s="20">
        <f t="shared" si="130"/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20">
        <f t="shared" si="131"/>
        <v>42018.665300925924</v>
      </c>
      <c r="T1398" s="20">
        <f t="shared" si="130"/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20">
        <f t="shared" si="131"/>
        <v>42640.584606481476</v>
      </c>
      <c r="T1399" s="20">
        <f t="shared" si="130"/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20">
        <f t="shared" si="131"/>
        <v>42526.540902777771</v>
      </c>
      <c r="T1400" s="20">
        <f t="shared" si="130"/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20">
        <f t="shared" si="131"/>
        <v>41888.670983796292</v>
      </c>
      <c r="T1401" s="20">
        <f t="shared" si="130"/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20">
        <f t="shared" si="131"/>
        <v>42498.007789351854</v>
      </c>
      <c r="T1402" s="20">
        <f t="shared" si="130"/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20">
        <f t="shared" si="131"/>
        <v>41399.662893518514</v>
      </c>
      <c r="T1403" s="20">
        <f t="shared" si="130"/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20">
        <f t="shared" si="131"/>
        <v>42064.720034722217</v>
      </c>
      <c r="T1404" s="20">
        <f t="shared" si="130"/>
        <v>42124.67836805556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20">
        <f t="shared" si="131"/>
        <v>41450.729571759257</v>
      </c>
      <c r="T1405" s="20">
        <f t="shared" si="130"/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20">
        <f t="shared" si="131"/>
        <v>42032.17690972222</v>
      </c>
      <c r="T1406" s="20">
        <f t="shared" si="130"/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20">
        <f t="shared" si="131"/>
        <v>41941.347233796296</v>
      </c>
      <c r="T1407" s="20">
        <f t="shared" si="130"/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20">
        <f t="shared" si="131"/>
        <v>42297.099618055552</v>
      </c>
      <c r="T1408" s="20">
        <f t="shared" si="130"/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20">
        <f t="shared" si="131"/>
        <v>41838.20344907407</v>
      </c>
      <c r="T1409" s="20">
        <f t="shared" si="130"/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20">
        <f t="shared" si="131"/>
        <v>42291.538842592585</v>
      </c>
      <c r="T1410" s="20">
        <f t="shared" si="130"/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13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20">
        <f t="shared" si="131"/>
        <v>41944.800173611111</v>
      </c>
      <c r="T1411" s="20">
        <f t="shared" ref="T1411:T1474" si="136">(((I1411/60)/60)/24)+DATE(1970,1,1)+(-8/24)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20">
        <f t="shared" ref="S1412:S1475" si="137">(((J1412/60)/60)/24)+DATE(1970,1,1)+(-8/24)</f>
        <v>42478.985185185178</v>
      </c>
      <c r="T1412" s="20">
        <f t="shared" si="136"/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20">
        <f t="shared" si="137"/>
        <v>42012.725694444445</v>
      </c>
      <c r="T1413" s="20">
        <f t="shared" si="136"/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20">
        <f t="shared" si="137"/>
        <v>41946.730312499996</v>
      </c>
      <c r="T1414" s="20">
        <f t="shared" si="136"/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20">
        <f t="shared" si="137"/>
        <v>42360.103819444441</v>
      </c>
      <c r="T1415" s="20">
        <f t="shared" si="136"/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20">
        <f t="shared" si="137"/>
        <v>42707.919756944444</v>
      </c>
      <c r="T1416" s="20">
        <f t="shared" si="136"/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20">
        <f t="shared" si="137"/>
        <v>42192.342488425922</v>
      </c>
      <c r="T1417" s="20">
        <f t="shared" si="136"/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3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20">
        <f t="shared" si="137"/>
        <v>42299.592812499999</v>
      </c>
      <c r="T1418" s="20">
        <f t="shared" si="136"/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20">
        <f t="shared" si="137"/>
        <v>42231.816828703704</v>
      </c>
      <c r="T1419" s="20">
        <f t="shared" si="136"/>
        <v>42262.132638888892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20">
        <f t="shared" si="137"/>
        <v>42395.123078703698</v>
      </c>
      <c r="T1420" s="20">
        <f t="shared" si="136"/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20">
        <f t="shared" si="137"/>
        <v>42622.12290509259</v>
      </c>
      <c r="T1421" s="20">
        <f t="shared" si="136"/>
        <v>42652.12290509259</v>
      </c>
    </row>
    <row r="1422" spans="1:20" ht="3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20">
        <f t="shared" si="137"/>
        <v>42524.334328703706</v>
      </c>
      <c r="T1422" s="20">
        <f t="shared" si="136"/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20">
        <f t="shared" si="137"/>
        <v>42013.582280092589</v>
      </c>
      <c r="T1423" s="20">
        <f t="shared" si="136"/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20">
        <f t="shared" si="137"/>
        <v>42603.906296296293</v>
      </c>
      <c r="T1424" s="20">
        <f t="shared" si="136"/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20">
        <f t="shared" si="137"/>
        <v>42340.026979166665</v>
      </c>
      <c r="T1425" s="20">
        <f t="shared" si="136"/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20">
        <f t="shared" si="137"/>
        <v>42676.384282407402</v>
      </c>
      <c r="T1426" s="20">
        <f t="shared" si="136"/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3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20">
        <f t="shared" si="137"/>
        <v>42092.798136574071</v>
      </c>
      <c r="T1427" s="20">
        <f t="shared" si="136"/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3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20">
        <f t="shared" si="137"/>
        <v>42180.056944444441</v>
      </c>
      <c r="T1428" s="20">
        <f t="shared" si="136"/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20">
        <f t="shared" si="137"/>
        <v>42601.518344907403</v>
      </c>
      <c r="T1429" s="20">
        <f t="shared" si="136"/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20">
        <f t="shared" si="137"/>
        <v>42432.046493055554</v>
      </c>
      <c r="T1430" s="20">
        <f t="shared" si="136"/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3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20">
        <f t="shared" si="137"/>
        <v>42073.727337962955</v>
      </c>
      <c r="T1431" s="20">
        <f t="shared" si="136"/>
        <v>42103.727337962955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20">
        <f t="shared" si="137"/>
        <v>41961.480185185181</v>
      </c>
      <c r="T1432" s="20">
        <f t="shared" si="136"/>
        <v>41992.480185185181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20">
        <f t="shared" si="137"/>
        <v>42303.877499999995</v>
      </c>
      <c r="T1433" s="20">
        <f t="shared" si="136"/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3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20">
        <f t="shared" si="137"/>
        <v>42175.447083333333</v>
      </c>
      <c r="T1434" s="20">
        <f t="shared" si="136"/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20">
        <f t="shared" si="137"/>
        <v>42673.292534722219</v>
      </c>
      <c r="T1435" s="20">
        <f t="shared" si="136"/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20">
        <f t="shared" si="137"/>
        <v>42142.433773148143</v>
      </c>
      <c r="T1436" s="20">
        <f t="shared" si="136"/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20">
        <f t="shared" si="137"/>
        <v>42258.44699074074</v>
      </c>
      <c r="T1437" s="20">
        <f t="shared" si="136"/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20">
        <f t="shared" si="137"/>
        <v>42391.016863425924</v>
      </c>
      <c r="T1438" s="20">
        <f t="shared" si="136"/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20">
        <f t="shared" si="137"/>
        <v>41796.19836805555</v>
      </c>
      <c r="T1439" s="20">
        <f t="shared" si="136"/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20">
        <f t="shared" si="137"/>
        <v>42457.538182870368</v>
      </c>
      <c r="T1440" s="20">
        <f t="shared" si="136"/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20">
        <f t="shared" si="137"/>
        <v>42040.496539351843</v>
      </c>
      <c r="T1441" s="20">
        <f t="shared" si="136"/>
        <v>42070.496539351843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20">
        <f t="shared" si="137"/>
        <v>42486.415081018517</v>
      </c>
      <c r="T1442" s="20">
        <f t="shared" si="136"/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20">
        <f t="shared" si="137"/>
        <v>42198.432511574072</v>
      </c>
      <c r="T1443" s="20">
        <f t="shared" si="136"/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3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20">
        <f t="shared" si="137"/>
        <v>42485.312013888884</v>
      </c>
      <c r="T1444" s="20">
        <f t="shared" si="136"/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3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20">
        <f t="shared" si="137"/>
        <v>42707.59269675926</v>
      </c>
      <c r="T1445" s="20">
        <f t="shared" si="136"/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3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20">
        <f t="shared" si="137"/>
        <v>42199.540069444447</v>
      </c>
      <c r="T1446" s="20">
        <f t="shared" si="136"/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3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20">
        <f t="shared" si="137"/>
        <v>42139.208969907406</v>
      </c>
      <c r="T1447" s="20">
        <f t="shared" si="136"/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3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20">
        <f t="shared" si="137"/>
        <v>42461.114328703705</v>
      </c>
      <c r="T1448" s="20">
        <f t="shared" si="136"/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20">
        <f t="shared" si="137"/>
        <v>42529.39738425926</v>
      </c>
      <c r="T1449" s="20">
        <f t="shared" si="136"/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3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20">
        <f t="shared" si="137"/>
        <v>42115.603217592587</v>
      </c>
      <c r="T1450" s="20">
        <f t="shared" si="136"/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3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20">
        <f t="shared" si="137"/>
        <v>42086.478067129625</v>
      </c>
      <c r="T1451" s="20">
        <f t="shared" si="136"/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20">
        <f t="shared" si="137"/>
        <v>42389.837928240733</v>
      </c>
      <c r="T1452" s="20">
        <f t="shared" si="136"/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20">
        <f t="shared" si="137"/>
        <v>41931.62568287037</v>
      </c>
      <c r="T1453" s="20">
        <f t="shared" si="136"/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3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20">
        <f t="shared" si="137"/>
        <v>41818.369942129626</v>
      </c>
      <c r="T1454" s="20">
        <f t="shared" si="136"/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3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20">
        <f t="shared" si="137"/>
        <v>42795.362812499996</v>
      </c>
      <c r="T1455" s="20">
        <f t="shared" si="136"/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20">
        <f t="shared" si="137"/>
        <v>42463.533333333333</v>
      </c>
      <c r="T1456" s="20">
        <f t="shared" si="136"/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20">
        <f t="shared" si="137"/>
        <v>41832.33935185185</v>
      </c>
      <c r="T1457" s="20">
        <f t="shared" si="136"/>
        <v>41887.235416666663</v>
      </c>
    </row>
    <row r="1458" spans="1:20" ht="3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20">
        <f t="shared" si="137"/>
        <v>42708.335243055553</v>
      </c>
      <c r="T1458" s="20">
        <f t="shared" si="136"/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3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20">
        <f t="shared" si="137"/>
        <v>42289.563009259255</v>
      </c>
      <c r="T1459" s="20">
        <f t="shared" si="136"/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3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20">
        <f t="shared" si="137"/>
        <v>41831.37222222222</v>
      </c>
      <c r="T1460" s="20">
        <f t="shared" si="136"/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3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20">
        <f t="shared" si="137"/>
        <v>42311.871481481481</v>
      </c>
      <c r="T1461" s="20">
        <f t="shared" si="136"/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3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20">
        <f t="shared" si="137"/>
        <v>41915.563634259255</v>
      </c>
      <c r="T1462" s="20">
        <f t="shared" si="136"/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20">
        <f t="shared" si="137"/>
        <v>41899.311967592592</v>
      </c>
      <c r="T1463" s="20">
        <f t="shared" si="136"/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20">
        <f t="shared" si="137"/>
        <v>41344.329525462963</v>
      </c>
      <c r="T1464" s="20">
        <f t="shared" si="136"/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20">
        <f t="shared" si="137"/>
        <v>41326.577986111108</v>
      </c>
      <c r="T1465" s="20">
        <f t="shared" si="136"/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20">
        <f t="shared" si="137"/>
        <v>41291.328217592592</v>
      </c>
      <c r="T1466" s="20">
        <f t="shared" si="136"/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20">
        <f t="shared" si="137"/>
        <v>40959.401064814811</v>
      </c>
      <c r="T1467" s="20">
        <f t="shared" si="136"/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20">
        <f t="shared" si="137"/>
        <v>42339.838726851849</v>
      </c>
      <c r="T1468" s="20">
        <f t="shared" si="136"/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20">
        <f t="shared" si="137"/>
        <v>40933.468576388885</v>
      </c>
      <c r="T1469" s="20">
        <f t="shared" si="136"/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20">
        <f t="shared" si="137"/>
        <v>40645.681122685186</v>
      </c>
      <c r="T1470" s="20">
        <f t="shared" si="136"/>
        <v>40705.681122685186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20">
        <f t="shared" si="137"/>
        <v>41290.265150462961</v>
      </c>
      <c r="T1471" s="20">
        <f t="shared" si="136"/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20">
        <f t="shared" si="137"/>
        <v>41250.493784722217</v>
      </c>
      <c r="T1472" s="20">
        <f t="shared" si="136"/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20">
        <f t="shared" si="137"/>
        <v>42073.624236111107</v>
      </c>
      <c r="T1473" s="20">
        <f t="shared" si="136"/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20">
        <f t="shared" si="137"/>
        <v>41533.20952546296</v>
      </c>
      <c r="T1474" s="20">
        <f t="shared" si="136"/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13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20">
        <f t="shared" si="137"/>
        <v>40939.646284722221</v>
      </c>
      <c r="T1475" s="20">
        <f t="shared" ref="T1475:T1538" si="142">(((I1475/60)/60)/24)+DATE(1970,1,1)+(-8/24)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20">
        <f t="shared" ref="S1476:S1539" si="143">(((J1476/60)/60)/24)+DATE(1970,1,1)+(-8/24)</f>
        <v>41500.394583333327</v>
      </c>
      <c r="T1476" s="20">
        <f t="shared" si="142"/>
        <v>41530.394583333327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20">
        <f t="shared" si="143"/>
        <v>41960.389618055553</v>
      </c>
      <c r="T1477" s="20">
        <f t="shared" si="142"/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20">
        <f t="shared" si="143"/>
        <v>40765.708587962959</v>
      </c>
      <c r="T1478" s="20">
        <f t="shared" si="142"/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20">
        <f t="shared" si="143"/>
        <v>40840.282453703701</v>
      </c>
      <c r="T1479" s="20">
        <f t="shared" si="142"/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20">
        <f t="shared" si="143"/>
        <v>41394.538344907407</v>
      </c>
      <c r="T1480" s="20">
        <f t="shared" si="142"/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20">
        <f t="shared" si="143"/>
        <v>41754.411909722221</v>
      </c>
      <c r="T1481" s="20">
        <f t="shared" si="142"/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20">
        <f t="shared" si="143"/>
        <v>41464.600682870368</v>
      </c>
      <c r="T1482" s="20">
        <f t="shared" si="142"/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20">
        <f t="shared" si="143"/>
        <v>41550.589641203704</v>
      </c>
      <c r="T1483" s="20">
        <f t="shared" si="142"/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20">
        <f t="shared" si="143"/>
        <v>41136.524722222224</v>
      </c>
      <c r="T1484" s="20">
        <f t="shared" si="142"/>
        <v>41158.993749999994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20">
        <f t="shared" si="143"/>
        <v>42547.859664351847</v>
      </c>
      <c r="T1485" s="20">
        <f t="shared" si="142"/>
        <v>42572.859664351847</v>
      </c>
    </row>
    <row r="1486" spans="1:20" ht="3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3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20">
        <f t="shared" si="143"/>
        <v>41052.867627314808</v>
      </c>
      <c r="T1486" s="20">
        <f t="shared" si="142"/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20">
        <f t="shared" si="143"/>
        <v>42130.462650462963</v>
      </c>
      <c r="T1487" s="20">
        <f t="shared" si="142"/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20">
        <f t="shared" si="143"/>
        <v>42031.835196759253</v>
      </c>
      <c r="T1488" s="20">
        <f t="shared" si="142"/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3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20">
        <f t="shared" si="143"/>
        <v>42554.584155092591</v>
      </c>
      <c r="T1489" s="20">
        <f t="shared" si="142"/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20">
        <f t="shared" si="143"/>
        <v>41614.229861111111</v>
      </c>
      <c r="T1490" s="20">
        <f t="shared" si="142"/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3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20">
        <f t="shared" si="143"/>
        <v>41198.278379629628</v>
      </c>
      <c r="T1491" s="20">
        <f t="shared" si="142"/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20">
        <f t="shared" si="143"/>
        <v>41520.227708333332</v>
      </c>
      <c r="T1492" s="20">
        <f t="shared" si="142"/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20">
        <f t="shared" si="143"/>
        <v>41991.380127314813</v>
      </c>
      <c r="T1493" s="20">
        <f t="shared" si="142"/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20">
        <f t="shared" si="143"/>
        <v>40682.551458333335</v>
      </c>
      <c r="T1494" s="20">
        <f t="shared" si="142"/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3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20">
        <f t="shared" si="143"/>
        <v>41411.533275462964</v>
      </c>
      <c r="T1495" s="20">
        <f t="shared" si="142"/>
        <v>41441.533275462964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20">
        <f t="shared" si="143"/>
        <v>42067.389039351845</v>
      </c>
      <c r="T1496" s="20">
        <f t="shared" si="142"/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3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20">
        <f t="shared" si="143"/>
        <v>40752.456377314811</v>
      </c>
      <c r="T1497" s="20">
        <f t="shared" si="142"/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3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20">
        <f t="shared" si="143"/>
        <v>41838.141886574071</v>
      </c>
      <c r="T1498" s="20">
        <f t="shared" si="142"/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20">
        <f t="shared" si="143"/>
        <v>41444.309282407405</v>
      </c>
      <c r="T1499" s="20">
        <f t="shared" si="142"/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20">
        <f t="shared" si="143"/>
        <v>41840.650208333333</v>
      </c>
      <c r="T1500" s="20">
        <f t="shared" si="142"/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20">
        <f t="shared" si="143"/>
        <v>42526.673993055556</v>
      </c>
      <c r="T1501" s="20">
        <f t="shared" si="142"/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20">
        <f t="shared" si="143"/>
        <v>41365.57126157407</v>
      </c>
      <c r="T1502" s="20">
        <f t="shared" si="142"/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20">
        <f t="shared" si="143"/>
        <v>42163.2502662037</v>
      </c>
      <c r="T1503" s="20">
        <f t="shared" si="142"/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20">
        <f t="shared" si="143"/>
        <v>42426.20925925926</v>
      </c>
      <c r="T1504" s="20">
        <f t="shared" si="142"/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20">
        <f t="shared" si="143"/>
        <v>42606.01390046296</v>
      </c>
      <c r="T1505" s="20">
        <f t="shared" si="142"/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20">
        <f t="shared" si="143"/>
        <v>41772.32435185185</v>
      </c>
      <c r="T1506" s="20">
        <f t="shared" si="142"/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20">
        <f t="shared" si="143"/>
        <v>42414.109988425924</v>
      </c>
      <c r="T1507" s="20">
        <f t="shared" si="142"/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20">
        <f t="shared" si="143"/>
        <v>41814.452592592592</v>
      </c>
      <c r="T1508" s="20">
        <f t="shared" si="142"/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20">
        <f t="shared" si="143"/>
        <v>40254.117002314815</v>
      </c>
      <c r="T1509" s="20">
        <f t="shared" si="142"/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20">
        <f t="shared" si="143"/>
        <v>41786.281030092592</v>
      </c>
      <c r="T1510" s="20">
        <f t="shared" si="142"/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20">
        <f t="shared" si="143"/>
        <v>42751.200057870366</v>
      </c>
      <c r="T1511" s="20">
        <f t="shared" si="142"/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20">
        <f t="shared" si="143"/>
        <v>41809.051828703698</v>
      </c>
      <c r="T1512" s="20">
        <f t="shared" si="142"/>
        <v>41839.051828703698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20">
        <f t="shared" si="143"/>
        <v>42296.250046296293</v>
      </c>
      <c r="T1513" s="20">
        <f t="shared" si="142"/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20">
        <f t="shared" si="143"/>
        <v>42741.351145833331</v>
      </c>
      <c r="T1514" s="20">
        <f t="shared" si="142"/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20">
        <f t="shared" si="143"/>
        <v>41806.30400462963</v>
      </c>
      <c r="T1515" s="20">
        <f t="shared" si="142"/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20">
        <f t="shared" si="143"/>
        <v>42234.264351851853</v>
      </c>
      <c r="T1516" s="20">
        <f t="shared" si="142"/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20">
        <f t="shared" si="143"/>
        <v>42414.92010416666</v>
      </c>
      <c r="T1517" s="20">
        <f t="shared" si="142"/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20">
        <f t="shared" si="143"/>
        <v>42619.133009259262</v>
      </c>
      <c r="T1518" s="20">
        <f t="shared" si="142"/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20">
        <f t="shared" si="143"/>
        <v>41948.233252314814</v>
      </c>
      <c r="T1519" s="20">
        <f t="shared" si="142"/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20">
        <f t="shared" si="143"/>
        <v>41760.486712962964</v>
      </c>
      <c r="T1520" s="20">
        <f t="shared" si="142"/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20">
        <f t="shared" si="143"/>
        <v>41782.408368055556</v>
      </c>
      <c r="T1521" s="20">
        <f t="shared" si="142"/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20">
        <f t="shared" si="143"/>
        <v>41955.524456018517</v>
      </c>
      <c r="T1522" s="20">
        <f t="shared" si="142"/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20">
        <f t="shared" si="143"/>
        <v>42492.834386574068</v>
      </c>
      <c r="T1523" s="20">
        <f t="shared" si="142"/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20">
        <f t="shared" si="143"/>
        <v>41899.496979166666</v>
      </c>
      <c r="T1524" s="20">
        <f t="shared" si="142"/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20">
        <f t="shared" si="143"/>
        <v>41964.418009259258</v>
      </c>
      <c r="T1525" s="20">
        <f t="shared" si="142"/>
        <v>41995.666666666664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20">
        <f t="shared" si="143"/>
        <v>42756.167708333327</v>
      </c>
      <c r="T1526" s="20">
        <f t="shared" si="142"/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20">
        <f t="shared" si="143"/>
        <v>42570.369652777772</v>
      </c>
      <c r="T1527" s="20">
        <f t="shared" si="142"/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20">
        <f t="shared" si="143"/>
        <v>42338.942673611113</v>
      </c>
      <c r="T1528" s="20">
        <f t="shared" si="142"/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20">
        <f t="shared" si="143"/>
        <v>42780.267199074071</v>
      </c>
      <c r="T1529" s="20">
        <f t="shared" si="142"/>
        <v>42808.225532407399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20">
        <f t="shared" si="143"/>
        <v>42736.399560185186</v>
      </c>
      <c r="T1530" s="20">
        <f t="shared" si="142"/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20">
        <f t="shared" si="143"/>
        <v>42052.295370370368</v>
      </c>
      <c r="T1531" s="20">
        <f t="shared" si="142"/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20">
        <f t="shared" si="143"/>
        <v>42275.433969907412</v>
      </c>
      <c r="T1532" s="20">
        <f t="shared" si="142"/>
        <v>42300.433969907412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20">
        <f t="shared" si="143"/>
        <v>41941.469050925924</v>
      </c>
      <c r="T1533" s="20">
        <f t="shared" si="142"/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20">
        <f t="shared" si="143"/>
        <v>42391.141956018517</v>
      </c>
      <c r="T1534" s="20">
        <f t="shared" si="142"/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20">
        <f t="shared" si="143"/>
        <v>42442.668715277774</v>
      </c>
      <c r="T1535" s="20">
        <f t="shared" si="142"/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20">
        <f t="shared" si="143"/>
        <v>42221.340995370374</v>
      </c>
      <c r="T1536" s="20">
        <f t="shared" si="142"/>
        <v>42251.340995370374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20">
        <f t="shared" si="143"/>
        <v>42484.495729166665</v>
      </c>
      <c r="T1537" s="20">
        <f t="shared" si="142"/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20">
        <f t="shared" si="143"/>
        <v>42213.468865740739</v>
      </c>
      <c r="T1538" s="20">
        <f t="shared" si="142"/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13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20">
        <f t="shared" si="143"/>
        <v>42551.981793981475</v>
      </c>
      <c r="T1539" s="20">
        <f t="shared" ref="T1539:T1602" si="148">(((I1539/60)/60)/24)+DATE(1970,1,1)+(-8/24)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20">
        <f t="shared" ref="S1540:S1603" si="149">(((J1540/60)/60)/24)+DATE(1970,1,1)+(-8/24)</f>
        <v>41981.44872685185</v>
      </c>
      <c r="T1540" s="20">
        <f t="shared" si="148"/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20">
        <f t="shared" si="149"/>
        <v>42705.585868055547</v>
      </c>
      <c r="T1541" s="20">
        <f t="shared" si="148"/>
        <v>42738.585868055547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20">
        <f t="shared" si="149"/>
        <v>41938.673796296294</v>
      </c>
      <c r="T1542" s="20">
        <f t="shared" si="148"/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20">
        <f t="shared" si="149"/>
        <v>41974.378912037035</v>
      </c>
      <c r="T1543" s="20">
        <f t="shared" si="148"/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20">
        <f t="shared" si="149"/>
        <v>42170.663194444445</v>
      </c>
      <c r="T1544" s="20">
        <f t="shared" si="148"/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20">
        <f t="shared" si="149"/>
        <v>41935.176319444443</v>
      </c>
      <c r="T1545" s="20">
        <f t="shared" si="148"/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3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20">
        <f t="shared" si="149"/>
        <v>42052.717870370368</v>
      </c>
      <c r="T1546" s="20">
        <f t="shared" si="148"/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20">
        <f t="shared" si="149"/>
        <v>42031.551319444443</v>
      </c>
      <c r="T1547" s="20">
        <f t="shared" si="148"/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20">
        <f t="shared" si="149"/>
        <v>41838.879618055551</v>
      </c>
      <c r="T1548" s="20">
        <f t="shared" si="148"/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3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20">
        <f t="shared" si="149"/>
        <v>42782.093541666669</v>
      </c>
      <c r="T1549" s="20">
        <f t="shared" si="148"/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20">
        <f t="shared" si="149"/>
        <v>42286.548842592594</v>
      </c>
      <c r="T1550" s="20">
        <f t="shared" si="148"/>
        <v>42316.590509259251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20">
        <f t="shared" si="149"/>
        <v>42280.802766203698</v>
      </c>
      <c r="T1551" s="20">
        <f t="shared" si="148"/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20">
        <f t="shared" si="149"/>
        <v>42472.11613425926</v>
      </c>
      <c r="T1552" s="20">
        <f t="shared" si="148"/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20">
        <f t="shared" si="149"/>
        <v>42121.491192129623</v>
      </c>
      <c r="T1553" s="20">
        <f t="shared" si="148"/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20">
        <f t="shared" si="149"/>
        <v>41892.355416666665</v>
      </c>
      <c r="T1554" s="20">
        <f t="shared" si="148"/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3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20">
        <f t="shared" si="149"/>
        <v>42218.949618055551</v>
      </c>
      <c r="T1555" s="20">
        <f t="shared" si="148"/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3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20">
        <f t="shared" si="149"/>
        <v>42187.918865740743</v>
      </c>
      <c r="T1556" s="20">
        <f t="shared" si="148"/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3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20">
        <f t="shared" si="149"/>
        <v>42241.280462962961</v>
      </c>
      <c r="T1557" s="20">
        <f t="shared" si="148"/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20">
        <f t="shared" si="149"/>
        <v>42524.819722222215</v>
      </c>
      <c r="T1558" s="20">
        <f t="shared" si="148"/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20">
        <f t="shared" si="149"/>
        <v>41871.319826388884</v>
      </c>
      <c r="T1559" s="20">
        <f t="shared" si="148"/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20">
        <f t="shared" si="149"/>
        <v>42185.064340277771</v>
      </c>
      <c r="T1560" s="20">
        <f t="shared" si="148"/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20">
        <f t="shared" si="149"/>
        <v>42107.719895833325</v>
      </c>
      <c r="T1561" s="20">
        <f t="shared" si="148"/>
        <v>42122.719895833325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20">
        <f t="shared" si="149"/>
        <v>41935.687418981477</v>
      </c>
      <c r="T1562" s="20">
        <f t="shared" si="148"/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20">
        <f t="shared" si="149"/>
        <v>41554.708368055552</v>
      </c>
      <c r="T1563" s="20">
        <f t="shared" si="148"/>
        <v>41584.750034722223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3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20">
        <f t="shared" si="149"/>
        <v>40079.232824074068</v>
      </c>
      <c r="T1564" s="20">
        <f t="shared" si="148"/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20">
        <f t="shared" si="149"/>
        <v>41652.409155092588</v>
      </c>
      <c r="T1565" s="20">
        <f t="shared" si="148"/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20">
        <f t="shared" si="149"/>
        <v>42121.033668981479</v>
      </c>
      <c r="T1566" s="20">
        <f t="shared" si="148"/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20">
        <f t="shared" si="149"/>
        <v>40672.396539351852</v>
      </c>
      <c r="T1567" s="20">
        <f t="shared" si="148"/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20">
        <f t="shared" si="149"/>
        <v>42549.583379629628</v>
      </c>
      <c r="T1568" s="20">
        <f t="shared" si="148"/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20">
        <f t="shared" si="149"/>
        <v>41671.603530092587</v>
      </c>
      <c r="T1569" s="20">
        <f t="shared" si="148"/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20">
        <f t="shared" si="149"/>
        <v>41961.728993055549</v>
      </c>
      <c r="T1570" s="20">
        <f t="shared" si="148"/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3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20">
        <f t="shared" si="149"/>
        <v>41389.346226851849</v>
      </c>
      <c r="T1571" s="20">
        <f t="shared" si="148"/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20">
        <f t="shared" si="149"/>
        <v>42438.480115740742</v>
      </c>
      <c r="T1572" s="20">
        <f t="shared" si="148"/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20">
        <f t="shared" si="149"/>
        <v>42144.436145833337</v>
      </c>
      <c r="T1573" s="20">
        <f t="shared" si="148"/>
        <v>42174.436145833337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20">
        <f t="shared" si="149"/>
        <v>42403.699756944443</v>
      </c>
      <c r="T1574" s="20">
        <f t="shared" si="148"/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20">
        <f t="shared" si="149"/>
        <v>42785.666689814818</v>
      </c>
      <c r="T1575" s="20">
        <f t="shared" si="148"/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20">
        <f t="shared" si="149"/>
        <v>42017.594085648147</v>
      </c>
      <c r="T1576" s="20">
        <f t="shared" si="148"/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20">
        <f t="shared" si="149"/>
        <v>41799.190925925926</v>
      </c>
      <c r="T1577" s="20">
        <f t="shared" si="148"/>
        <v>41829.190925925926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20">
        <f t="shared" si="149"/>
        <v>42140.545925925922</v>
      </c>
      <c r="T1578" s="20">
        <f t="shared" si="148"/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20">
        <f t="shared" si="149"/>
        <v>41054.514444444445</v>
      </c>
      <c r="T1579" s="20">
        <f t="shared" si="148"/>
        <v>41114.514444444445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20">
        <f t="shared" si="149"/>
        <v>40398.732534722221</v>
      </c>
      <c r="T1580" s="20">
        <f t="shared" si="148"/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20">
        <f t="shared" si="149"/>
        <v>41481.663090277776</v>
      </c>
      <c r="T1581" s="20">
        <f t="shared" si="148"/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3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20">
        <f t="shared" si="149"/>
        <v>40989.716736111113</v>
      </c>
      <c r="T1582" s="20">
        <f t="shared" si="148"/>
        <v>41049.716736111113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20">
        <f t="shared" si="149"/>
        <v>42325.115624999999</v>
      </c>
      <c r="T1583" s="20">
        <f t="shared" si="148"/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20">
        <f t="shared" si="149"/>
        <v>42246.456631944442</v>
      </c>
      <c r="T1584" s="20">
        <f t="shared" si="148"/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20">
        <f t="shared" si="149"/>
        <v>41877.571655092594</v>
      </c>
      <c r="T1585" s="20">
        <f t="shared" si="148"/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3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20">
        <f t="shared" si="149"/>
        <v>41779.315983796296</v>
      </c>
      <c r="T1586" s="20">
        <f t="shared" si="148"/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20">
        <f t="shared" si="149"/>
        <v>42707.562129629623</v>
      </c>
      <c r="T1587" s="20">
        <f t="shared" si="148"/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3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20">
        <f t="shared" si="149"/>
        <v>42068.771087962967</v>
      </c>
      <c r="T1588" s="20">
        <f t="shared" si="148"/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20">
        <f t="shared" si="149"/>
        <v>41956.617650462962</v>
      </c>
      <c r="T1589" s="20">
        <f t="shared" si="148"/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3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20">
        <f t="shared" si="149"/>
        <v>42004.916655092595</v>
      </c>
      <c r="T1590" s="20">
        <f t="shared" si="148"/>
        <v>42035.508333333331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3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20">
        <f t="shared" si="149"/>
        <v>42256.651458333326</v>
      </c>
      <c r="T1591" s="20">
        <f t="shared" si="148"/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20">
        <f t="shared" si="149"/>
        <v>42240.523888888885</v>
      </c>
      <c r="T1592" s="20">
        <f t="shared" si="148"/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20">
        <f t="shared" si="149"/>
        <v>42433.392835648141</v>
      </c>
      <c r="T1593" s="20">
        <f t="shared" si="148"/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3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20">
        <f t="shared" si="149"/>
        <v>42045.73940972222</v>
      </c>
      <c r="T1594" s="20">
        <f t="shared" si="148"/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20">
        <f t="shared" si="149"/>
        <v>42033.51221064815</v>
      </c>
      <c r="T1595" s="20">
        <f t="shared" si="148"/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20">
        <f t="shared" si="149"/>
        <v>42445.379421296289</v>
      </c>
      <c r="T1596" s="20">
        <f t="shared" si="148"/>
        <v>42505.347916666658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20">
        <f t="shared" si="149"/>
        <v>41779.71675925926</v>
      </c>
      <c r="T1597" s="20">
        <f t="shared" si="148"/>
        <v>41808.509027777778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20">
        <f t="shared" si="149"/>
        <v>41941.096863425926</v>
      </c>
      <c r="T1598" s="20">
        <f t="shared" si="148"/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3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20">
        <f t="shared" si="149"/>
        <v>42603.020798611113</v>
      </c>
      <c r="T1599" s="20">
        <f t="shared" si="148"/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20">
        <f t="shared" si="149"/>
        <v>42151.334004629629</v>
      </c>
      <c r="T1600" s="20">
        <f t="shared" si="148"/>
        <v>42211.334004629629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3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20">
        <f t="shared" si="149"/>
        <v>42438.205740740734</v>
      </c>
      <c r="T1601" s="20">
        <f t="shared" si="148"/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20">
        <f t="shared" si="149"/>
        <v>41790.723981481482</v>
      </c>
      <c r="T1602" s="20">
        <f t="shared" si="148"/>
        <v>41834.882638888885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1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20">
        <f t="shared" si="149"/>
        <v>40637.759641203702</v>
      </c>
      <c r="T1603" s="20">
        <f t="shared" ref="T1603:T1666" si="154">(((I1603/60)/60)/24)+DATE(1970,1,1)+(-8/24)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20">
        <f t="shared" ref="S1604:S1667" si="155">(((J1604/60)/60)/24)+DATE(1970,1,1)+(-8/24)</f>
        <v>40787.964317129627</v>
      </c>
      <c r="T1604" s="20">
        <f t="shared" si="154"/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20">
        <f t="shared" si="155"/>
        <v>40875.836331018516</v>
      </c>
      <c r="T1605" s="20">
        <f t="shared" si="154"/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20">
        <f t="shared" si="155"/>
        <v>40945.511979166666</v>
      </c>
      <c r="T1606" s="20">
        <f t="shared" si="154"/>
        <v>40985.470312499994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20">
        <f t="shared" si="155"/>
        <v>40746.679548611108</v>
      </c>
      <c r="T1607" s="20">
        <f t="shared" si="154"/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20">
        <f t="shared" si="155"/>
        <v>40535.778217592589</v>
      </c>
      <c r="T1608" s="20">
        <f t="shared" si="154"/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20">
        <f t="shared" si="155"/>
        <v>41053.475127314814</v>
      </c>
      <c r="T1609" s="20">
        <f t="shared" si="154"/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20">
        <f t="shared" si="155"/>
        <v>41607.497523148144</v>
      </c>
      <c r="T1610" s="20">
        <f t="shared" si="154"/>
        <v>41639.893055555556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20">
        <f t="shared" si="155"/>
        <v>40795.667928240735</v>
      </c>
      <c r="T1611" s="20">
        <f t="shared" si="154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20">
        <f t="shared" si="155"/>
        <v>41228.591550925921</v>
      </c>
      <c r="T1612" s="20">
        <f t="shared" si="154"/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20">
        <f t="shared" si="155"/>
        <v>41408.667037037034</v>
      </c>
      <c r="T1613" s="20">
        <f t="shared" si="154"/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20">
        <f t="shared" si="155"/>
        <v>41246.541481481479</v>
      </c>
      <c r="T1614" s="20">
        <f t="shared" si="154"/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20">
        <f t="shared" si="155"/>
        <v>41081.736134259256</v>
      </c>
      <c r="T1615" s="20">
        <f t="shared" si="154"/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20">
        <f t="shared" si="155"/>
        <v>41794.647789351846</v>
      </c>
      <c r="T1616" s="20">
        <f t="shared" si="154"/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20">
        <f t="shared" si="155"/>
        <v>40844.717546296291</v>
      </c>
      <c r="T1617" s="20">
        <f t="shared" si="154"/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20">
        <f t="shared" si="155"/>
        <v>41194.382187499999</v>
      </c>
      <c r="T1618" s="20">
        <f t="shared" si="154"/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20">
        <f t="shared" si="155"/>
        <v>41546.330879629626</v>
      </c>
      <c r="T1619" s="20">
        <f t="shared" si="154"/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20">
        <f t="shared" si="155"/>
        <v>41301.321006944439</v>
      </c>
      <c r="T1620" s="20">
        <f t="shared" si="154"/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20">
        <f t="shared" si="155"/>
        <v>41875.852847222224</v>
      </c>
      <c r="T1621" s="20">
        <f t="shared" si="154"/>
        <v>41896.852847222224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20">
        <f t="shared" si="155"/>
        <v>41321.006249999999</v>
      </c>
      <c r="T1622" s="20">
        <f t="shared" si="154"/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20">
        <f t="shared" si="155"/>
        <v>41003.273321759254</v>
      </c>
      <c r="T1623" s="20">
        <f t="shared" si="154"/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20">
        <f t="shared" si="155"/>
        <v>41949.961504629624</v>
      </c>
      <c r="T1624" s="20">
        <f t="shared" si="154"/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20">
        <f t="shared" si="155"/>
        <v>41453.355196759258</v>
      </c>
      <c r="T1625" s="20">
        <f t="shared" si="154"/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20">
        <f t="shared" si="155"/>
        <v>41243.033969907403</v>
      </c>
      <c r="T1626" s="20">
        <f t="shared" si="154"/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20">
        <f t="shared" si="155"/>
        <v>41135.366354166668</v>
      </c>
      <c r="T1627" s="20">
        <f t="shared" si="154"/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20">
        <f t="shared" si="155"/>
        <v>41579.514664351853</v>
      </c>
      <c r="T1628" s="20">
        <f t="shared" si="154"/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20">
        <f t="shared" si="155"/>
        <v>41205.373715277776</v>
      </c>
      <c r="T1629" s="20">
        <f t="shared" si="154"/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3">
        <f t="shared" si="151"/>
        <v>45.875</v>
      </c>
      <c r="Q1630" t="str">
        <f t="shared" si="152"/>
        <v>music</v>
      </c>
      <c r="R1630" t="str">
        <f t="shared" si="153"/>
        <v>rock</v>
      </c>
      <c r="S1630" s="20">
        <f t="shared" si="155"/>
        <v>41774.403726851851</v>
      </c>
      <c r="T1630" s="20">
        <f t="shared" si="154"/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20">
        <f t="shared" si="155"/>
        <v>41645.533946759257</v>
      </c>
      <c r="T1631" s="20">
        <f t="shared" si="154"/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20">
        <f t="shared" si="155"/>
        <v>40939.504340277774</v>
      </c>
      <c r="T1632" s="20">
        <f t="shared" si="154"/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20">
        <f t="shared" si="155"/>
        <v>41164.52616898148</v>
      </c>
      <c r="T1633" s="20">
        <f t="shared" si="154"/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20">
        <f t="shared" si="155"/>
        <v>40750.007569444439</v>
      </c>
      <c r="T1634" s="20">
        <f t="shared" si="154"/>
        <v>40810.007569444439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20">
        <f t="shared" si="155"/>
        <v>40896.550416666665</v>
      </c>
      <c r="T1635" s="20">
        <f t="shared" si="154"/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3">
        <f t="shared" si="151"/>
        <v>62.8125</v>
      </c>
      <c r="Q1636" t="str">
        <f t="shared" si="152"/>
        <v>music</v>
      </c>
      <c r="R1636" t="str">
        <f t="shared" si="153"/>
        <v>rock</v>
      </c>
      <c r="S1636" s="20">
        <f t="shared" si="155"/>
        <v>40657.856493055551</v>
      </c>
      <c r="T1636" s="20">
        <f t="shared" si="154"/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20">
        <f t="shared" si="155"/>
        <v>42502.535428240742</v>
      </c>
      <c r="T1637" s="20">
        <f t="shared" si="154"/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20">
        <f t="shared" si="155"/>
        <v>40662.753333333334</v>
      </c>
      <c r="T1638" s="20">
        <f t="shared" si="154"/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20">
        <f t="shared" si="155"/>
        <v>40122.418287037035</v>
      </c>
      <c r="T1639" s="20">
        <f t="shared" si="154"/>
        <v>40178.652083333334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20">
        <f t="shared" si="155"/>
        <v>41288.353796296295</v>
      </c>
      <c r="T1640" s="20">
        <f t="shared" si="154"/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20">
        <f t="shared" si="155"/>
        <v>40941.319039351853</v>
      </c>
      <c r="T1641" s="20">
        <f t="shared" si="154"/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20">
        <f t="shared" si="155"/>
        <v>40378.897627314815</v>
      </c>
      <c r="T1642" s="20">
        <f t="shared" si="154"/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20">
        <f t="shared" si="155"/>
        <v>41962.263240740744</v>
      </c>
      <c r="T1643" s="20">
        <f t="shared" si="154"/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20">
        <f t="shared" si="155"/>
        <v>40687.691284722219</v>
      </c>
      <c r="T1644" s="20">
        <f t="shared" si="154"/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20">
        <f t="shared" si="155"/>
        <v>41146.490879629629</v>
      </c>
      <c r="T1645" s="20">
        <f t="shared" si="154"/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3">
        <f t="shared" si="151"/>
        <v>85.546875</v>
      </c>
      <c r="Q1646" t="str">
        <f t="shared" si="152"/>
        <v>music</v>
      </c>
      <c r="R1646" t="str">
        <f t="shared" si="153"/>
        <v>pop</v>
      </c>
      <c r="S1646" s="20">
        <f t="shared" si="155"/>
        <v>41174.726388888885</v>
      </c>
      <c r="T1646" s="20">
        <f t="shared" si="154"/>
        <v>41234.768055555556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20">
        <f t="shared" si="155"/>
        <v>41521.284027777772</v>
      </c>
      <c r="T1647" s="20">
        <f t="shared" si="154"/>
        <v>41535.284027777772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20">
        <f t="shared" si="155"/>
        <v>41833.116932870369</v>
      </c>
      <c r="T1648" s="20">
        <f t="shared" si="154"/>
        <v>41865.424305555556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20">
        <f t="shared" si="155"/>
        <v>41039.076122685183</v>
      </c>
      <c r="T1649" s="20">
        <f t="shared" si="154"/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20">
        <f t="shared" si="155"/>
        <v>40592.371319444443</v>
      </c>
      <c r="T1650" s="20">
        <f t="shared" si="154"/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20">
        <f t="shared" si="155"/>
        <v>41737.351331018515</v>
      </c>
      <c r="T1651" s="20">
        <f t="shared" si="154"/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3">
        <f t="shared" si="151"/>
        <v>88.46875</v>
      </c>
      <c r="Q1652" t="str">
        <f t="shared" si="152"/>
        <v>music</v>
      </c>
      <c r="R1652" t="str">
        <f t="shared" si="153"/>
        <v>pop</v>
      </c>
      <c r="S1652" s="20">
        <f t="shared" si="155"/>
        <v>41526.102280092593</v>
      </c>
      <c r="T1652" s="20">
        <f t="shared" si="154"/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20">
        <f t="shared" si="155"/>
        <v>40625.567361111105</v>
      </c>
      <c r="T1653" s="20">
        <f t="shared" si="154"/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20">
        <f t="shared" si="155"/>
        <v>41572.159641203703</v>
      </c>
      <c r="T1654" s="20">
        <f t="shared" si="154"/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20">
        <f t="shared" si="155"/>
        <v>40626.501111111109</v>
      </c>
      <c r="T1655" s="20">
        <f t="shared" si="154"/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20">
        <f t="shared" si="155"/>
        <v>40987.557407407403</v>
      </c>
      <c r="T1656" s="20">
        <f t="shared" si="154"/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20">
        <f t="shared" si="155"/>
        <v>40974.458564814813</v>
      </c>
      <c r="T1657" s="20">
        <f t="shared" si="154"/>
        <v>41004.416898148142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20">
        <f t="shared" si="155"/>
        <v>41226.595509259256</v>
      </c>
      <c r="T1658" s="20">
        <f t="shared" si="154"/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20">
        <f t="shared" si="155"/>
        <v>41023.448703703703</v>
      </c>
      <c r="T1659" s="20">
        <f t="shared" si="154"/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20">
        <f t="shared" si="155"/>
        <v>41222.888506944444</v>
      </c>
      <c r="T1660" s="20">
        <f t="shared" si="154"/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20">
        <f t="shared" si="155"/>
        <v>41596.580104166664</v>
      </c>
      <c r="T1661" s="20">
        <f t="shared" si="154"/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20">
        <f t="shared" si="155"/>
        <v>42459.360532407409</v>
      </c>
      <c r="T1662" s="20">
        <f t="shared" si="154"/>
        <v>42490.582638888889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20">
        <f t="shared" si="155"/>
        <v>42343.664710648147</v>
      </c>
      <c r="T1663" s="20">
        <f t="shared" si="154"/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20">
        <f t="shared" si="155"/>
        <v>40847.864999999998</v>
      </c>
      <c r="T1664" s="20">
        <f t="shared" si="154"/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20">
        <f t="shared" si="155"/>
        <v>42005.688738425924</v>
      </c>
      <c r="T1665" s="20">
        <f t="shared" si="154"/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20">
        <f t="shared" si="155"/>
        <v>40939.428449074068</v>
      </c>
      <c r="T1666" s="20">
        <f t="shared" si="154"/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13">
        <f t="shared" ref="P1667:P1692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20">
        <f t="shared" si="155"/>
        <v>40564.316122685181</v>
      </c>
      <c r="T1667" s="20">
        <f t="shared" ref="T1667:T1730" si="160">(((I1667/60)/60)/24)+DATE(1970,1,1)+(-8/24)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20">
        <f t="shared" ref="S1668:S1731" si="161">(((J1668/60)/60)/24)+DATE(1970,1,1)+(-8/24)</f>
        <v>41330.91982638889</v>
      </c>
      <c r="T1668" s="20">
        <f t="shared" si="160"/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20">
        <f t="shared" si="161"/>
        <v>41681.737245370365</v>
      </c>
      <c r="T1669" s="20">
        <f t="shared" si="160"/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20">
        <f t="shared" si="161"/>
        <v>40844.816423611104</v>
      </c>
      <c r="T1670" s="20">
        <f t="shared" si="160"/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20">
        <f t="shared" si="161"/>
        <v>42461.551805555551</v>
      </c>
      <c r="T1671" s="20">
        <f t="shared" si="160"/>
        <v>42521.551805555551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20">
        <f t="shared" si="161"/>
        <v>40313.597210648149</v>
      </c>
      <c r="T1672" s="20">
        <f t="shared" si="160"/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20">
        <f t="shared" si="161"/>
        <v>42553.210810185185</v>
      </c>
      <c r="T1673" s="20">
        <f t="shared" si="160"/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20">
        <f t="shared" si="161"/>
        <v>41034.323263888888</v>
      </c>
      <c r="T1674" s="20">
        <f t="shared" si="160"/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20">
        <f t="shared" si="161"/>
        <v>42039.545046296298</v>
      </c>
      <c r="T1675" s="20">
        <f t="shared" si="160"/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20">
        <f t="shared" si="161"/>
        <v>42569.272060185183</v>
      </c>
      <c r="T1676" s="20">
        <f t="shared" si="160"/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20">
        <f t="shared" si="161"/>
        <v>40802.399768518517</v>
      </c>
      <c r="T1677" s="20">
        <f t="shared" si="160"/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20">
        <f t="shared" si="161"/>
        <v>40973.392905092594</v>
      </c>
      <c r="T1678" s="20">
        <f t="shared" si="160"/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20">
        <f t="shared" si="161"/>
        <v>42416.073796296296</v>
      </c>
      <c r="T1679" s="20">
        <f t="shared" si="160"/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20">
        <f t="shared" si="161"/>
        <v>41662.521655092591</v>
      </c>
      <c r="T1680" s="20">
        <f t="shared" si="160"/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20">
        <f t="shared" si="161"/>
        <v>40722.735474537032</v>
      </c>
      <c r="T1681" s="20">
        <f t="shared" si="160"/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20">
        <f t="shared" si="161"/>
        <v>41802.424386574072</v>
      </c>
      <c r="T1682" s="20">
        <f t="shared" si="160"/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20">
        <f t="shared" si="161"/>
        <v>42773.78800925926</v>
      </c>
      <c r="T1683" s="20">
        <f t="shared" si="160"/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3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20">
        <f t="shared" si="161"/>
        <v>42778.880324074074</v>
      </c>
      <c r="T1684" s="20">
        <f t="shared" si="160"/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20">
        <f t="shared" si="161"/>
        <v>42808.44835648148</v>
      </c>
      <c r="T1685" s="20">
        <f t="shared" si="160"/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20">
        <f t="shared" si="161"/>
        <v>42783.481956018521</v>
      </c>
      <c r="T1686" s="20">
        <f t="shared" si="160"/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20">
        <f t="shared" si="161"/>
        <v>42787.916932870365</v>
      </c>
      <c r="T1687" s="20">
        <f t="shared" si="160"/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20">
        <f t="shared" si="161"/>
        <v>42792.510636574072</v>
      </c>
      <c r="T1688" s="20">
        <f t="shared" si="160"/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20">
        <f t="shared" si="161"/>
        <v>42801.713483796295</v>
      </c>
      <c r="T1689" s="20">
        <f t="shared" si="160"/>
        <v>42835.510416666664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20">
        <f t="shared" si="161"/>
        <v>42804.201319444437</v>
      </c>
      <c r="T1690" s="20">
        <f t="shared" si="160"/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20">
        <f t="shared" si="161"/>
        <v>42780.609143518515</v>
      </c>
      <c r="T1691" s="20">
        <f t="shared" si="160"/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20">
        <f t="shared" si="161"/>
        <v>42801.097708333335</v>
      </c>
      <c r="T1692" s="20">
        <f t="shared" si="160"/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3">
        <f t="shared" ref="P1667:P1730" si="162">AVERAGE(E1693,L1693)</f>
        <v>5040</v>
      </c>
      <c r="Q1693" t="str">
        <f t="shared" si="158"/>
        <v>music</v>
      </c>
      <c r="R1693" t="str">
        <f t="shared" si="159"/>
        <v>faith</v>
      </c>
      <c r="S1693" s="20">
        <f t="shared" si="161"/>
        <v>42795.36814814814</v>
      </c>
      <c r="T1693" s="20">
        <f t="shared" si="160"/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3">
        <f t="shared" si="162"/>
        <v>1202.5</v>
      </c>
      <c r="Q1694" t="str">
        <f t="shared" si="158"/>
        <v>music</v>
      </c>
      <c r="R1694" t="str">
        <f t="shared" si="159"/>
        <v>faith</v>
      </c>
      <c r="S1694" s="20">
        <f t="shared" si="161"/>
        <v>42787.81790509259</v>
      </c>
      <c r="T1694" s="20">
        <f t="shared" si="160"/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3">
        <f t="shared" si="162"/>
        <v>144</v>
      </c>
      <c r="Q1695" t="str">
        <f t="shared" si="158"/>
        <v>music</v>
      </c>
      <c r="R1695" t="str">
        <f t="shared" si="159"/>
        <v>faith</v>
      </c>
      <c r="S1695" s="20">
        <f t="shared" si="161"/>
        <v>42803.586944444447</v>
      </c>
      <c r="T1695" s="20">
        <f t="shared" si="160"/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3">
        <f t="shared" si="162"/>
        <v>3</v>
      </c>
      <c r="Q1696" t="str">
        <f t="shared" si="158"/>
        <v>music</v>
      </c>
      <c r="R1696" t="str">
        <f t="shared" si="159"/>
        <v>faith</v>
      </c>
      <c r="S1696" s="20">
        <f t="shared" si="161"/>
        <v>42791.336504629631</v>
      </c>
      <c r="T1696" s="20">
        <f t="shared" si="160"/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3">
        <f t="shared" si="162"/>
        <v>714</v>
      </c>
      <c r="Q1697" t="str">
        <f t="shared" si="158"/>
        <v>music</v>
      </c>
      <c r="R1697" t="str">
        <f t="shared" si="159"/>
        <v>faith</v>
      </c>
      <c r="S1697" s="20">
        <f t="shared" si="161"/>
        <v>42800.698078703703</v>
      </c>
      <c r="T1697" s="20">
        <f t="shared" si="160"/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3">
        <f t="shared" si="162"/>
        <v>0</v>
      </c>
      <c r="Q1698" t="str">
        <f t="shared" si="158"/>
        <v>music</v>
      </c>
      <c r="R1698" t="str">
        <f t="shared" si="159"/>
        <v>faith</v>
      </c>
      <c r="S1698" s="20">
        <f t="shared" si="161"/>
        <v>42795.736238425925</v>
      </c>
      <c r="T1698" s="20">
        <f t="shared" si="160"/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3">
        <f t="shared" si="162"/>
        <v>1274</v>
      </c>
      <c r="Q1699" t="str">
        <f t="shared" si="158"/>
        <v>music</v>
      </c>
      <c r="R1699" t="str">
        <f t="shared" si="159"/>
        <v>faith</v>
      </c>
      <c r="S1699" s="20">
        <f t="shared" si="161"/>
        <v>42804.69962962962</v>
      </c>
      <c r="T1699" s="20">
        <f t="shared" si="160"/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3">
        <f t="shared" si="162"/>
        <v>0</v>
      </c>
      <c r="Q1700" t="str">
        <f t="shared" si="158"/>
        <v>music</v>
      </c>
      <c r="R1700" t="str">
        <f t="shared" si="159"/>
        <v>faith</v>
      </c>
      <c r="S1700" s="20">
        <f t="shared" si="161"/>
        <v>42795.874537037038</v>
      </c>
      <c r="T1700" s="20">
        <f t="shared" si="160"/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3">
        <f t="shared" si="162"/>
        <v>110</v>
      </c>
      <c r="Q1701" t="str">
        <f t="shared" si="158"/>
        <v>music</v>
      </c>
      <c r="R1701" t="str">
        <f t="shared" si="159"/>
        <v>faith</v>
      </c>
      <c r="S1701" s="20">
        <f t="shared" si="161"/>
        <v>42806.530613425923</v>
      </c>
      <c r="T1701" s="20">
        <f t="shared" si="160"/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3">
        <f t="shared" si="162"/>
        <v>2645.5</v>
      </c>
      <c r="Q1702" t="str">
        <f t="shared" si="158"/>
        <v>music</v>
      </c>
      <c r="R1702" t="str">
        <f t="shared" si="159"/>
        <v>faith</v>
      </c>
      <c r="S1702" s="20">
        <f t="shared" si="161"/>
        <v>42795.738310185181</v>
      </c>
      <c r="T1702" s="20">
        <f t="shared" si="160"/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3">
        <f t="shared" si="162"/>
        <v>6</v>
      </c>
      <c r="Q1703" t="str">
        <f t="shared" si="158"/>
        <v>music</v>
      </c>
      <c r="R1703" t="str">
        <f t="shared" si="159"/>
        <v>faith</v>
      </c>
      <c r="S1703" s="20">
        <f t="shared" si="161"/>
        <v>41989.331076388888</v>
      </c>
      <c r="T1703" s="20">
        <f t="shared" si="160"/>
        <v>42019.331076388888</v>
      </c>
    </row>
    <row r="1704" spans="1:20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3">
        <f t="shared" si="162"/>
        <v>1</v>
      </c>
      <c r="Q1704" t="str">
        <f t="shared" si="158"/>
        <v>music</v>
      </c>
      <c r="R1704" t="str">
        <f t="shared" si="159"/>
        <v>faith</v>
      </c>
      <c r="S1704" s="20">
        <f t="shared" si="161"/>
        <v>42063.536458333336</v>
      </c>
      <c r="T1704" s="20">
        <f t="shared" si="160"/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3">
        <f t="shared" si="162"/>
        <v>26.5</v>
      </c>
      <c r="Q1705" t="str">
        <f t="shared" si="158"/>
        <v>music</v>
      </c>
      <c r="R1705" t="str">
        <f t="shared" si="159"/>
        <v>faith</v>
      </c>
      <c r="S1705" s="20">
        <f t="shared" si="161"/>
        <v>42186.948344907411</v>
      </c>
      <c r="T1705" s="20">
        <f t="shared" si="160"/>
        <v>42246.948344907411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3">
        <f t="shared" si="162"/>
        <v>656.5</v>
      </c>
      <c r="Q1706" t="str">
        <f t="shared" si="158"/>
        <v>music</v>
      </c>
      <c r="R1706" t="str">
        <f t="shared" si="159"/>
        <v>faith</v>
      </c>
      <c r="S1706" s="20">
        <f t="shared" si="161"/>
        <v>42020.806400462963</v>
      </c>
      <c r="T1706" s="20">
        <f t="shared" si="160"/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3">
        <f t="shared" si="162"/>
        <v>0</v>
      </c>
      <c r="Q1707" t="str">
        <f t="shared" si="158"/>
        <v>music</v>
      </c>
      <c r="R1707" t="str">
        <f t="shared" si="159"/>
        <v>faith</v>
      </c>
      <c r="S1707" s="20">
        <f t="shared" si="161"/>
        <v>42244.683402777773</v>
      </c>
      <c r="T1707" s="20">
        <f t="shared" si="160"/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3">
        <f t="shared" si="162"/>
        <v>0</v>
      </c>
      <c r="Q1708" t="str">
        <f t="shared" si="158"/>
        <v>music</v>
      </c>
      <c r="R1708" t="str">
        <f t="shared" si="159"/>
        <v>faith</v>
      </c>
      <c r="S1708" s="20">
        <f t="shared" si="161"/>
        <v>42178.973055555551</v>
      </c>
      <c r="T1708" s="20">
        <f t="shared" si="160"/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3">
        <f t="shared" si="162"/>
        <v>248</v>
      </c>
      <c r="Q1709" t="str">
        <f t="shared" si="158"/>
        <v>music</v>
      </c>
      <c r="R1709" t="str">
        <f t="shared" si="159"/>
        <v>faith</v>
      </c>
      <c r="S1709" s="20">
        <f t="shared" si="161"/>
        <v>42427.387673611105</v>
      </c>
      <c r="T1709" s="20">
        <f t="shared" si="160"/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3">
        <f t="shared" si="162"/>
        <v>0</v>
      </c>
      <c r="Q1710" t="str">
        <f t="shared" si="158"/>
        <v>music</v>
      </c>
      <c r="R1710" t="str">
        <f t="shared" si="159"/>
        <v>faith</v>
      </c>
      <c r="S1710" s="20">
        <f t="shared" si="161"/>
        <v>42451.533634259256</v>
      </c>
      <c r="T1710" s="20">
        <f t="shared" si="160"/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3">
        <f t="shared" si="162"/>
        <v>44.5</v>
      </c>
      <c r="Q1711" t="str">
        <f t="shared" si="158"/>
        <v>music</v>
      </c>
      <c r="R1711" t="str">
        <f t="shared" si="159"/>
        <v>faith</v>
      </c>
      <c r="S1711" s="20">
        <f t="shared" si="161"/>
        <v>41841.230486111104</v>
      </c>
      <c r="T1711" s="20">
        <f t="shared" si="160"/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3">
        <f t="shared" si="162"/>
        <v>17.5</v>
      </c>
      <c r="Q1712" t="str">
        <f t="shared" si="158"/>
        <v>music</v>
      </c>
      <c r="R1712" t="str">
        <f t="shared" si="159"/>
        <v>faith</v>
      </c>
      <c r="S1712" s="20">
        <f t="shared" si="161"/>
        <v>42341.257962962954</v>
      </c>
      <c r="T1712" s="20">
        <f t="shared" si="160"/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3">
        <f t="shared" si="162"/>
        <v>526</v>
      </c>
      <c r="Q1713" t="str">
        <f t="shared" si="158"/>
        <v>music</v>
      </c>
      <c r="R1713" t="str">
        <f t="shared" si="159"/>
        <v>faith</v>
      </c>
      <c r="S1713" s="20">
        <f t="shared" si="161"/>
        <v>41852.312893518516</v>
      </c>
      <c r="T1713" s="20">
        <f t="shared" si="160"/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3">
        <f t="shared" si="162"/>
        <v>0</v>
      </c>
      <c r="Q1714" t="str">
        <f t="shared" si="158"/>
        <v>music</v>
      </c>
      <c r="R1714" t="str">
        <f t="shared" si="159"/>
        <v>faith</v>
      </c>
      <c r="S1714" s="20">
        <f t="shared" si="161"/>
        <v>42125.580474537033</v>
      </c>
      <c r="T1714" s="20">
        <f t="shared" si="160"/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3">
        <f t="shared" si="162"/>
        <v>25.5</v>
      </c>
      <c r="Q1715" t="str">
        <f t="shared" si="158"/>
        <v>music</v>
      </c>
      <c r="R1715" t="str">
        <f t="shared" si="159"/>
        <v>faith</v>
      </c>
      <c r="S1715" s="20">
        <f t="shared" si="161"/>
        <v>41887.467731481483</v>
      </c>
      <c r="T1715" s="20">
        <f t="shared" si="160"/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3">
        <f t="shared" si="162"/>
        <v>992</v>
      </c>
      <c r="Q1716" t="str">
        <f t="shared" si="158"/>
        <v>music</v>
      </c>
      <c r="R1716" t="str">
        <f t="shared" si="159"/>
        <v>faith</v>
      </c>
      <c r="S1716" s="20">
        <f t="shared" si="161"/>
        <v>42095.585196759253</v>
      </c>
      <c r="T1716" s="20">
        <f t="shared" si="160"/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3">
        <f t="shared" si="162"/>
        <v>6.5</v>
      </c>
      <c r="Q1717" t="str">
        <f t="shared" si="158"/>
        <v>music</v>
      </c>
      <c r="R1717" t="str">
        <f t="shared" si="159"/>
        <v>faith</v>
      </c>
      <c r="S1717" s="20">
        <f t="shared" si="161"/>
        <v>42063.884085648147</v>
      </c>
      <c r="T1717" s="20">
        <f t="shared" si="160"/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3">
        <f t="shared" si="162"/>
        <v>76.5</v>
      </c>
      <c r="Q1718" t="str">
        <f t="shared" si="158"/>
        <v>music</v>
      </c>
      <c r="R1718" t="str">
        <f t="shared" si="159"/>
        <v>faith</v>
      </c>
      <c r="S1718" s="20">
        <f t="shared" si="161"/>
        <v>42673.244201388887</v>
      </c>
      <c r="T1718" s="20">
        <f t="shared" si="160"/>
        <v>42713.285868055551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3">
        <f t="shared" si="162"/>
        <v>718</v>
      </c>
      <c r="Q1719" t="str">
        <f t="shared" si="158"/>
        <v>music</v>
      </c>
      <c r="R1719" t="str">
        <f t="shared" si="159"/>
        <v>faith</v>
      </c>
      <c r="S1719" s="20">
        <f t="shared" si="161"/>
        <v>42460.648587962954</v>
      </c>
      <c r="T1719" s="20">
        <f t="shared" si="160"/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3">
        <f t="shared" si="162"/>
        <v>38.5</v>
      </c>
      <c r="Q1720" t="str">
        <f t="shared" si="158"/>
        <v>music</v>
      </c>
      <c r="R1720" t="str">
        <f t="shared" si="159"/>
        <v>faith</v>
      </c>
      <c r="S1720" s="20">
        <f t="shared" si="161"/>
        <v>42460.277187499996</v>
      </c>
      <c r="T1720" s="20">
        <f t="shared" si="160"/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3">
        <f t="shared" si="162"/>
        <v>19</v>
      </c>
      <c r="Q1721" t="str">
        <f t="shared" si="158"/>
        <v>music</v>
      </c>
      <c r="R1721" t="str">
        <f t="shared" si="159"/>
        <v>faith</v>
      </c>
      <c r="S1721" s="20">
        <f t="shared" si="161"/>
        <v>41869.201284722221</v>
      </c>
      <c r="T1721" s="20">
        <f t="shared" si="160"/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3">
        <f t="shared" si="162"/>
        <v>116.5</v>
      </c>
      <c r="Q1722" t="str">
        <f t="shared" si="158"/>
        <v>music</v>
      </c>
      <c r="R1722" t="str">
        <f t="shared" si="159"/>
        <v>faith</v>
      </c>
      <c r="S1722" s="20">
        <f t="shared" si="161"/>
        <v>41922.449895833335</v>
      </c>
      <c r="T1722" s="20">
        <f t="shared" si="160"/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3">
        <f t="shared" si="162"/>
        <v>0</v>
      </c>
      <c r="Q1723" t="str">
        <f t="shared" si="158"/>
        <v>music</v>
      </c>
      <c r="R1723" t="str">
        <f t="shared" si="159"/>
        <v>faith</v>
      </c>
      <c r="S1723" s="20">
        <f t="shared" si="161"/>
        <v>42319.12804398148</v>
      </c>
      <c r="T1723" s="20">
        <f t="shared" si="160"/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3">
        <f t="shared" si="162"/>
        <v>1</v>
      </c>
      <c r="Q1724" t="str">
        <f t="shared" si="158"/>
        <v>music</v>
      </c>
      <c r="R1724" t="str">
        <f t="shared" si="159"/>
        <v>faith</v>
      </c>
      <c r="S1724" s="20">
        <f t="shared" si="161"/>
        <v>42425.627650462957</v>
      </c>
      <c r="T1724" s="20">
        <f t="shared" si="160"/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3">
        <f t="shared" si="162"/>
        <v>326.5</v>
      </c>
      <c r="Q1725" t="str">
        <f t="shared" si="158"/>
        <v>music</v>
      </c>
      <c r="R1725" t="str">
        <f t="shared" si="159"/>
        <v>faith</v>
      </c>
      <c r="S1725" s="20">
        <f t="shared" si="161"/>
        <v>42129.492071759254</v>
      </c>
      <c r="T1725" s="20">
        <f t="shared" si="160"/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3">
        <f t="shared" si="162"/>
        <v>19.5</v>
      </c>
      <c r="Q1726" t="str">
        <f t="shared" si="158"/>
        <v>music</v>
      </c>
      <c r="R1726" t="str">
        <f t="shared" si="159"/>
        <v>faith</v>
      </c>
      <c r="S1726" s="20">
        <f t="shared" si="161"/>
        <v>41912.599097222221</v>
      </c>
      <c r="T1726" s="20">
        <f t="shared" si="160"/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3">
        <f t="shared" si="162"/>
        <v>284.5</v>
      </c>
      <c r="Q1727" t="str">
        <f t="shared" si="158"/>
        <v>music</v>
      </c>
      <c r="R1727" t="str">
        <f t="shared" si="159"/>
        <v>faith</v>
      </c>
      <c r="S1727" s="20">
        <f t="shared" si="161"/>
        <v>41845.634826388887</v>
      </c>
      <c r="T1727" s="20">
        <f t="shared" si="160"/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3">
        <f t="shared" si="162"/>
        <v>1106</v>
      </c>
      <c r="Q1728" t="str">
        <f t="shared" si="158"/>
        <v>music</v>
      </c>
      <c r="R1728" t="str">
        <f t="shared" si="159"/>
        <v>faith</v>
      </c>
      <c r="S1728" s="20">
        <f t="shared" si="161"/>
        <v>41788.586388888885</v>
      </c>
      <c r="T1728" s="20">
        <f t="shared" si="160"/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3">
        <f t="shared" si="162"/>
        <v>1</v>
      </c>
      <c r="Q1729" t="str">
        <f t="shared" si="158"/>
        <v>music</v>
      </c>
      <c r="R1729" t="str">
        <f t="shared" si="159"/>
        <v>faith</v>
      </c>
      <c r="S1729" s="20">
        <f t="shared" si="161"/>
        <v>42044.594641203708</v>
      </c>
      <c r="T1729" s="20">
        <f t="shared" si="160"/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3">
        <f t="shared" si="162"/>
        <v>431</v>
      </c>
      <c r="Q1730" t="str">
        <f t="shared" si="158"/>
        <v>music</v>
      </c>
      <c r="R1730" t="str">
        <f t="shared" si="159"/>
        <v>faith</v>
      </c>
      <c r="S1730" s="20">
        <f t="shared" si="161"/>
        <v>42268.292523148142</v>
      </c>
      <c r="T1730" s="20">
        <f t="shared" si="160"/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E1731/D1731</f>
        <v>0</v>
      </c>
      <c r="P1731" s="13">
        <f t="shared" ref="P1731:P1794" si="164">AVERAGE(E1731,L1731)</f>
        <v>0</v>
      </c>
      <c r="Q1731" t="str">
        <f t="shared" ref="Q1731:Q1794" si="165">LEFT(N1731,FIND("/",N1731)-1)</f>
        <v>music</v>
      </c>
      <c r="R1731" t="str">
        <f t="shared" ref="R1731:R1794" si="166">RIGHT(N1731,LEN(N1731)-FIND("/",N1731))</f>
        <v>faith</v>
      </c>
      <c r="S1731" s="20">
        <f t="shared" si="161"/>
        <v>42470.718819444439</v>
      </c>
      <c r="T1731" s="20">
        <f t="shared" ref="T1731:T1794" si="167">(((I1731/60)/60)/24)+DATE(1970,1,1)+(-8/24)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13">
        <f t="shared" si="164"/>
        <v>0</v>
      </c>
      <c r="Q1732" t="str">
        <f t="shared" si="165"/>
        <v>music</v>
      </c>
      <c r="R1732" t="str">
        <f t="shared" si="166"/>
        <v>faith</v>
      </c>
      <c r="S1732" s="20">
        <f t="shared" ref="S1732:S1795" si="168">(((J1732/60)/60)/24)+DATE(1970,1,1)+(-8/24)</f>
        <v>42271.754432870373</v>
      </c>
      <c r="T1732" s="20">
        <f t="shared" si="167"/>
        <v>42301.754432870373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13">
        <f t="shared" si="164"/>
        <v>0</v>
      </c>
      <c r="Q1733" t="str">
        <f t="shared" si="165"/>
        <v>music</v>
      </c>
      <c r="R1733" t="str">
        <f t="shared" si="166"/>
        <v>faith</v>
      </c>
      <c r="S1733" s="20">
        <f t="shared" si="168"/>
        <v>42152.573518518511</v>
      </c>
      <c r="T1733" s="20">
        <f t="shared" si="167"/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13">
        <f t="shared" si="164"/>
        <v>0</v>
      </c>
      <c r="Q1734" t="str">
        <f t="shared" si="165"/>
        <v>music</v>
      </c>
      <c r="R1734" t="str">
        <f t="shared" si="166"/>
        <v>faith</v>
      </c>
      <c r="S1734" s="20">
        <f t="shared" si="168"/>
        <v>42325.350474537037</v>
      </c>
      <c r="T1734" s="20">
        <f t="shared" si="167"/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13">
        <f t="shared" si="164"/>
        <v>0</v>
      </c>
      <c r="Q1735" t="str">
        <f t="shared" si="165"/>
        <v>music</v>
      </c>
      <c r="R1735" t="str">
        <f t="shared" si="166"/>
        <v>faith</v>
      </c>
      <c r="S1735" s="20">
        <f t="shared" si="168"/>
        <v>42614.342291666668</v>
      </c>
      <c r="T1735" s="20">
        <f t="shared" si="167"/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13">
        <f t="shared" si="164"/>
        <v>1</v>
      </c>
      <c r="Q1736" t="str">
        <f t="shared" si="165"/>
        <v>music</v>
      </c>
      <c r="R1736" t="str">
        <f t="shared" si="166"/>
        <v>faith</v>
      </c>
      <c r="S1736" s="20">
        <f t="shared" si="168"/>
        <v>42101.703194444439</v>
      </c>
      <c r="T1736" s="20">
        <f t="shared" si="167"/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13">
        <f t="shared" si="164"/>
        <v>56</v>
      </c>
      <c r="Q1737" t="str">
        <f t="shared" si="165"/>
        <v>music</v>
      </c>
      <c r="R1737" t="str">
        <f t="shared" si="166"/>
        <v>faith</v>
      </c>
      <c r="S1737" s="20">
        <f t="shared" si="168"/>
        <v>42559.480844907412</v>
      </c>
      <c r="T1737" s="20">
        <f t="shared" si="167"/>
        <v>42589.480844907412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13">
        <f t="shared" si="164"/>
        <v>11.5</v>
      </c>
      <c r="Q1738" t="str">
        <f t="shared" si="165"/>
        <v>music</v>
      </c>
      <c r="R1738" t="str">
        <f t="shared" si="166"/>
        <v>faith</v>
      </c>
      <c r="S1738" s="20">
        <f t="shared" si="168"/>
        <v>42286.52815972222</v>
      </c>
      <c r="T1738" s="20">
        <f t="shared" si="167"/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13">
        <f t="shared" si="164"/>
        <v>432.5</v>
      </c>
      <c r="Q1739" t="str">
        <f t="shared" si="165"/>
        <v>music</v>
      </c>
      <c r="R1739" t="str">
        <f t="shared" si="166"/>
        <v>faith</v>
      </c>
      <c r="S1739" s="20">
        <f t="shared" si="168"/>
        <v>42175.615648148152</v>
      </c>
      <c r="T1739" s="20">
        <f t="shared" si="167"/>
        <v>42205.615648148152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13">
        <f t="shared" si="164"/>
        <v>10.5</v>
      </c>
      <c r="Q1740" t="str">
        <f t="shared" si="165"/>
        <v>music</v>
      </c>
      <c r="R1740" t="str">
        <f t="shared" si="166"/>
        <v>faith</v>
      </c>
      <c r="S1740" s="20">
        <f t="shared" si="168"/>
        <v>41884.540995370371</v>
      </c>
      <c r="T1740" s="20">
        <f t="shared" si="167"/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13">
        <f t="shared" si="164"/>
        <v>1</v>
      </c>
      <c r="Q1741" t="str">
        <f t="shared" si="165"/>
        <v>music</v>
      </c>
      <c r="R1741" t="str">
        <f t="shared" si="166"/>
        <v>faith</v>
      </c>
      <c r="S1741" s="20">
        <f t="shared" si="168"/>
        <v>42435.540879629632</v>
      </c>
      <c r="T1741" s="20">
        <f t="shared" si="167"/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13">
        <f t="shared" si="164"/>
        <v>0</v>
      </c>
      <c r="Q1742" t="str">
        <f t="shared" si="165"/>
        <v>music</v>
      </c>
      <c r="R1742" t="str">
        <f t="shared" si="166"/>
        <v>faith</v>
      </c>
      <c r="S1742" s="20">
        <f t="shared" si="168"/>
        <v>42171.48405092593</v>
      </c>
      <c r="T1742" s="20">
        <f t="shared" si="167"/>
        <v>42201.48405092593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13">
        <f t="shared" si="164"/>
        <v>691</v>
      </c>
      <c r="Q1743" t="str">
        <f t="shared" si="165"/>
        <v>photography</v>
      </c>
      <c r="R1743" t="str">
        <f t="shared" si="166"/>
        <v>photobooks</v>
      </c>
      <c r="S1743" s="20">
        <f t="shared" si="168"/>
        <v>42120.294803240737</v>
      </c>
      <c r="T1743" s="20">
        <f t="shared" si="167"/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13">
        <f t="shared" si="164"/>
        <v>1104.5</v>
      </c>
      <c r="Q1744" t="str">
        <f t="shared" si="165"/>
        <v>photography</v>
      </c>
      <c r="R1744" t="str">
        <f t="shared" si="166"/>
        <v>photobooks</v>
      </c>
      <c r="S1744" s="20">
        <f t="shared" si="168"/>
        <v>42710.543634259251</v>
      </c>
      <c r="T1744" s="20">
        <f t="shared" si="167"/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13">
        <f t="shared" si="164"/>
        <v>3046</v>
      </c>
      <c r="Q1745" t="str">
        <f t="shared" si="165"/>
        <v>photography</v>
      </c>
      <c r="R1745" t="str">
        <f t="shared" si="166"/>
        <v>photobooks</v>
      </c>
      <c r="S1745" s="20">
        <f t="shared" si="168"/>
        <v>42586.592303240737</v>
      </c>
      <c r="T1745" s="20">
        <f t="shared" si="167"/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13">
        <f t="shared" si="164"/>
        <v>3292.5</v>
      </c>
      <c r="Q1746" t="str">
        <f t="shared" si="165"/>
        <v>photography</v>
      </c>
      <c r="R1746" t="str">
        <f t="shared" si="166"/>
        <v>photobooks</v>
      </c>
      <c r="S1746" s="20">
        <f t="shared" si="168"/>
        <v>42026.271724537037</v>
      </c>
      <c r="T1746" s="20">
        <f t="shared" si="167"/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13">
        <f t="shared" si="164"/>
        <v>4035</v>
      </c>
      <c r="Q1747" t="str">
        <f t="shared" si="165"/>
        <v>photography</v>
      </c>
      <c r="R1747" t="str">
        <f t="shared" si="166"/>
        <v>photobooks</v>
      </c>
      <c r="S1747" s="20">
        <f t="shared" si="168"/>
        <v>42689.926365740735</v>
      </c>
      <c r="T1747" s="20">
        <f t="shared" si="167"/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13">
        <f t="shared" si="164"/>
        <v>11161</v>
      </c>
      <c r="Q1748" t="str">
        <f t="shared" si="165"/>
        <v>photography</v>
      </c>
      <c r="R1748" t="str">
        <f t="shared" si="166"/>
        <v>photobooks</v>
      </c>
      <c r="S1748" s="20">
        <f t="shared" si="168"/>
        <v>42667.843368055554</v>
      </c>
      <c r="T1748" s="20">
        <f t="shared" si="167"/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13">
        <f t="shared" si="164"/>
        <v>4802.5</v>
      </c>
      <c r="Q1749" t="str">
        <f t="shared" si="165"/>
        <v>photography</v>
      </c>
      <c r="R1749" t="str">
        <f t="shared" si="166"/>
        <v>photobooks</v>
      </c>
      <c r="S1749" s="20">
        <f t="shared" si="168"/>
        <v>42292.102199074077</v>
      </c>
      <c r="T1749" s="20">
        <f t="shared" si="167"/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13">
        <f t="shared" si="164"/>
        <v>32577.5</v>
      </c>
      <c r="Q1750" t="str">
        <f t="shared" si="165"/>
        <v>photography</v>
      </c>
      <c r="R1750" t="str">
        <f t="shared" si="166"/>
        <v>photobooks</v>
      </c>
      <c r="S1750" s="20">
        <f t="shared" si="168"/>
        <v>42219.617395833331</v>
      </c>
      <c r="T1750" s="20">
        <f t="shared" si="167"/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13">
        <f t="shared" si="164"/>
        <v>6270.75</v>
      </c>
      <c r="Q1751" t="str">
        <f t="shared" si="165"/>
        <v>photography</v>
      </c>
      <c r="R1751" t="str">
        <f t="shared" si="166"/>
        <v>photobooks</v>
      </c>
      <c r="S1751" s="20">
        <f t="shared" si="168"/>
        <v>42758.642604166664</v>
      </c>
      <c r="T1751" s="20">
        <f t="shared" si="167"/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13">
        <f t="shared" si="164"/>
        <v>5103</v>
      </c>
      <c r="Q1752" t="str">
        <f t="shared" si="165"/>
        <v>photography</v>
      </c>
      <c r="R1752" t="str">
        <f t="shared" si="166"/>
        <v>photobooks</v>
      </c>
      <c r="S1752" s="20">
        <f t="shared" si="168"/>
        <v>42454.503518518519</v>
      </c>
      <c r="T1752" s="20">
        <f t="shared" si="167"/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13">
        <f t="shared" si="164"/>
        <v>5175.5</v>
      </c>
      <c r="Q1753" t="str">
        <f t="shared" si="165"/>
        <v>photography</v>
      </c>
      <c r="R1753" t="str">
        <f t="shared" si="166"/>
        <v>photobooks</v>
      </c>
      <c r="S1753" s="20">
        <f t="shared" si="168"/>
        <v>42052.448182870365</v>
      </c>
      <c r="T1753" s="20">
        <f t="shared" si="167"/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13">
        <f t="shared" si="164"/>
        <v>1606</v>
      </c>
      <c r="Q1754" t="str">
        <f t="shared" si="165"/>
        <v>photography</v>
      </c>
      <c r="R1754" t="str">
        <f t="shared" si="166"/>
        <v>photobooks</v>
      </c>
      <c r="S1754" s="20">
        <f t="shared" si="168"/>
        <v>42626.919930555552</v>
      </c>
      <c r="T1754" s="20">
        <f t="shared" si="167"/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13">
        <f t="shared" si="164"/>
        <v>8117.5</v>
      </c>
      <c r="Q1755" t="str">
        <f t="shared" si="165"/>
        <v>photography</v>
      </c>
      <c r="R1755" t="str">
        <f t="shared" si="166"/>
        <v>photobooks</v>
      </c>
      <c r="S1755" s="20">
        <f t="shared" si="168"/>
        <v>42420.416296296295</v>
      </c>
      <c r="T1755" s="20">
        <f t="shared" si="167"/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13">
        <f t="shared" si="164"/>
        <v>4742.5</v>
      </c>
      <c r="Q1756" t="str">
        <f t="shared" si="165"/>
        <v>photography</v>
      </c>
      <c r="R1756" t="str">
        <f t="shared" si="166"/>
        <v>photobooks</v>
      </c>
      <c r="S1756" s="20">
        <f t="shared" si="168"/>
        <v>42067.543437499997</v>
      </c>
      <c r="T1756" s="20">
        <f t="shared" si="167"/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13">
        <f t="shared" si="164"/>
        <v>17</v>
      </c>
      <c r="Q1757" t="str">
        <f t="shared" si="165"/>
        <v>photography</v>
      </c>
      <c r="R1757" t="str">
        <f t="shared" si="166"/>
        <v>photobooks</v>
      </c>
      <c r="S1757" s="20">
        <f t="shared" si="168"/>
        <v>42252.455567129626</v>
      </c>
      <c r="T1757" s="20">
        <f t="shared" si="167"/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13">
        <f t="shared" si="164"/>
        <v>2887.8</v>
      </c>
      <c r="Q1758" t="str">
        <f t="shared" si="165"/>
        <v>photography</v>
      </c>
      <c r="R1758" t="str">
        <f t="shared" si="166"/>
        <v>photobooks</v>
      </c>
      <c r="S1758" s="20">
        <f t="shared" si="168"/>
        <v>42570.834131944437</v>
      </c>
      <c r="T1758" s="20">
        <f t="shared" si="167"/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13">
        <f t="shared" si="164"/>
        <v>2907</v>
      </c>
      <c r="Q1759" t="str">
        <f t="shared" si="165"/>
        <v>photography</v>
      </c>
      <c r="R1759" t="str">
        <f t="shared" si="166"/>
        <v>photobooks</v>
      </c>
      <c r="S1759" s="20">
        <f t="shared" si="168"/>
        <v>42733.494016203702</v>
      </c>
      <c r="T1759" s="20">
        <f t="shared" si="167"/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13">
        <f t="shared" si="164"/>
        <v>587</v>
      </c>
      <c r="Q1760" t="str">
        <f t="shared" si="165"/>
        <v>photography</v>
      </c>
      <c r="R1760" t="str">
        <f t="shared" si="166"/>
        <v>photobooks</v>
      </c>
      <c r="S1760" s="20">
        <f t="shared" si="168"/>
        <v>42505.62259259259</v>
      </c>
      <c r="T1760" s="20">
        <f t="shared" si="167"/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13">
        <f t="shared" si="164"/>
        <v>2689.5</v>
      </c>
      <c r="Q1761" t="str">
        <f t="shared" si="165"/>
        <v>photography</v>
      </c>
      <c r="R1761" t="str">
        <f t="shared" si="166"/>
        <v>photobooks</v>
      </c>
      <c r="S1761" s="20">
        <f t="shared" si="168"/>
        <v>42068.495706018519</v>
      </c>
      <c r="T1761" s="20">
        <f t="shared" si="167"/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13">
        <f t="shared" si="164"/>
        <v>4187</v>
      </c>
      <c r="Q1762" t="str">
        <f t="shared" si="165"/>
        <v>photography</v>
      </c>
      <c r="R1762" t="str">
        <f t="shared" si="166"/>
        <v>photobooks</v>
      </c>
      <c r="S1762" s="20">
        <f t="shared" si="168"/>
        <v>42405.339270833334</v>
      </c>
      <c r="T1762" s="20">
        <f t="shared" si="167"/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13">
        <f t="shared" si="164"/>
        <v>79</v>
      </c>
      <c r="Q1763" t="str">
        <f t="shared" si="165"/>
        <v>photography</v>
      </c>
      <c r="R1763" t="str">
        <f t="shared" si="166"/>
        <v>photobooks</v>
      </c>
      <c r="S1763" s="20">
        <f t="shared" si="168"/>
        <v>42209.234490740739</v>
      </c>
      <c r="T1763" s="20">
        <f t="shared" si="167"/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13">
        <f t="shared" si="164"/>
        <v>455</v>
      </c>
      <c r="Q1764" t="str">
        <f t="shared" si="165"/>
        <v>photography</v>
      </c>
      <c r="R1764" t="str">
        <f t="shared" si="166"/>
        <v>photobooks</v>
      </c>
      <c r="S1764" s="20">
        <f t="shared" si="168"/>
        <v>42410.648668981477</v>
      </c>
      <c r="T1764" s="20">
        <f t="shared" si="167"/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13">
        <f t="shared" si="164"/>
        <v>6173.5</v>
      </c>
      <c r="Q1765" t="str">
        <f t="shared" si="165"/>
        <v>photography</v>
      </c>
      <c r="R1765" t="str">
        <f t="shared" si="166"/>
        <v>photobooks</v>
      </c>
      <c r="S1765" s="20">
        <f t="shared" si="168"/>
        <v>42636.535185185181</v>
      </c>
      <c r="T1765" s="20">
        <f t="shared" si="167"/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13">
        <f t="shared" si="164"/>
        <v>1097.5</v>
      </c>
      <c r="Q1766" t="str">
        <f t="shared" si="165"/>
        <v>photography</v>
      </c>
      <c r="R1766" t="str">
        <f t="shared" si="166"/>
        <v>photobooks</v>
      </c>
      <c r="S1766" s="20">
        <f t="shared" si="168"/>
        <v>41825.15253472222</v>
      </c>
      <c r="T1766" s="20">
        <f t="shared" si="167"/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13">
        <f t="shared" si="164"/>
        <v>3768.24</v>
      </c>
      <c r="Q1767" t="str">
        <f t="shared" si="165"/>
        <v>photography</v>
      </c>
      <c r="R1767" t="str">
        <f t="shared" si="166"/>
        <v>photobooks</v>
      </c>
      <c r="S1767" s="20">
        <f t="shared" si="168"/>
        <v>41834.647129629629</v>
      </c>
      <c r="T1767" s="20">
        <f t="shared" si="167"/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13">
        <f t="shared" si="164"/>
        <v>0</v>
      </c>
      <c r="Q1768" t="str">
        <f t="shared" si="165"/>
        <v>photography</v>
      </c>
      <c r="R1768" t="str">
        <f t="shared" si="166"/>
        <v>photobooks</v>
      </c>
      <c r="S1768" s="20">
        <f t="shared" si="168"/>
        <v>41855.52648148148</v>
      </c>
      <c r="T1768" s="20">
        <f t="shared" si="167"/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13">
        <f t="shared" si="164"/>
        <v>1162.5</v>
      </c>
      <c r="Q1769" t="str">
        <f t="shared" si="165"/>
        <v>photography</v>
      </c>
      <c r="R1769" t="str">
        <f t="shared" si="166"/>
        <v>photobooks</v>
      </c>
      <c r="S1769" s="20">
        <f t="shared" si="168"/>
        <v>41824.325046296297</v>
      </c>
      <c r="T1769" s="20">
        <f t="shared" si="167"/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13">
        <f t="shared" si="164"/>
        <v>101</v>
      </c>
      <c r="Q1770" t="str">
        <f t="shared" si="165"/>
        <v>photography</v>
      </c>
      <c r="R1770" t="str">
        <f t="shared" si="166"/>
        <v>photobooks</v>
      </c>
      <c r="S1770" s="20">
        <f t="shared" si="168"/>
        <v>41849.227361111109</v>
      </c>
      <c r="T1770" s="20">
        <f t="shared" si="167"/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13">
        <f t="shared" si="164"/>
        <v>551.5</v>
      </c>
      <c r="Q1771" t="str">
        <f t="shared" si="165"/>
        <v>photography</v>
      </c>
      <c r="R1771" t="str">
        <f t="shared" si="166"/>
        <v>photobooks</v>
      </c>
      <c r="S1771" s="20">
        <f t="shared" si="168"/>
        <v>41987.485636574071</v>
      </c>
      <c r="T1771" s="20">
        <f t="shared" si="167"/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13">
        <f t="shared" si="164"/>
        <v>6969</v>
      </c>
      <c r="Q1772" t="str">
        <f t="shared" si="165"/>
        <v>photography</v>
      </c>
      <c r="R1772" t="str">
        <f t="shared" si="166"/>
        <v>photobooks</v>
      </c>
      <c r="S1772" s="20">
        <f t="shared" si="168"/>
        <v>41891.446689814817</v>
      </c>
      <c r="T1772" s="20">
        <f t="shared" si="167"/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13">
        <f t="shared" si="164"/>
        <v>460</v>
      </c>
      <c r="Q1773" t="str">
        <f t="shared" si="165"/>
        <v>photography</v>
      </c>
      <c r="R1773" t="str">
        <f t="shared" si="166"/>
        <v>photobooks</v>
      </c>
      <c r="S1773" s="20">
        <f t="shared" si="168"/>
        <v>41905.646296296298</v>
      </c>
      <c r="T1773" s="20">
        <f t="shared" si="167"/>
        <v>41935.646296296298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13">
        <f t="shared" si="164"/>
        <v>438.5</v>
      </c>
      <c r="Q1774" t="str">
        <f t="shared" si="165"/>
        <v>photography</v>
      </c>
      <c r="R1774" t="str">
        <f t="shared" si="166"/>
        <v>photobooks</v>
      </c>
      <c r="S1774" s="20">
        <f t="shared" si="168"/>
        <v>41766.384675925925</v>
      </c>
      <c r="T1774" s="20">
        <f t="shared" si="167"/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13">
        <f t="shared" si="164"/>
        <v>948</v>
      </c>
      <c r="Q1775" t="str">
        <f t="shared" si="165"/>
        <v>photography</v>
      </c>
      <c r="R1775" t="str">
        <f t="shared" si="166"/>
        <v>photobooks</v>
      </c>
      <c r="S1775" s="20">
        <f t="shared" si="168"/>
        <v>41978.427060185182</v>
      </c>
      <c r="T1775" s="20">
        <f t="shared" si="167"/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13">
        <f t="shared" si="164"/>
        <v>580.5</v>
      </c>
      <c r="Q1776" t="str">
        <f t="shared" si="165"/>
        <v>photography</v>
      </c>
      <c r="R1776" t="str">
        <f t="shared" si="166"/>
        <v>photobooks</v>
      </c>
      <c r="S1776" s="20">
        <f t="shared" si="168"/>
        <v>41929.885324074072</v>
      </c>
      <c r="T1776" s="20">
        <f t="shared" si="167"/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13">
        <f t="shared" si="164"/>
        <v>10641</v>
      </c>
      <c r="Q1777" t="str">
        <f t="shared" si="165"/>
        <v>photography</v>
      </c>
      <c r="R1777" t="str">
        <f t="shared" si="166"/>
        <v>photobooks</v>
      </c>
      <c r="S1777" s="20">
        <f t="shared" si="168"/>
        <v>41891.643055555556</v>
      </c>
      <c r="T1777" s="20">
        <f t="shared" si="167"/>
        <v>41936.643055555556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13">
        <f t="shared" si="164"/>
        <v>169.5</v>
      </c>
      <c r="Q1778" t="str">
        <f t="shared" si="165"/>
        <v>photography</v>
      </c>
      <c r="R1778" t="str">
        <f t="shared" si="166"/>
        <v>photobooks</v>
      </c>
      <c r="S1778" s="20">
        <f t="shared" si="168"/>
        <v>41905.623506944445</v>
      </c>
      <c r="T1778" s="20">
        <f t="shared" si="167"/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13">
        <f t="shared" si="164"/>
        <v>330.5</v>
      </c>
      <c r="Q1779" t="str">
        <f t="shared" si="165"/>
        <v>photography</v>
      </c>
      <c r="R1779" t="str">
        <f t="shared" si="166"/>
        <v>photobooks</v>
      </c>
      <c r="S1779" s="20">
        <f t="shared" si="168"/>
        <v>42025.02376157407</v>
      </c>
      <c r="T1779" s="20">
        <f t="shared" si="167"/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13">
        <f t="shared" si="164"/>
        <v>505</v>
      </c>
      <c r="Q1780" t="str">
        <f t="shared" si="165"/>
        <v>photography</v>
      </c>
      <c r="R1780" t="str">
        <f t="shared" si="166"/>
        <v>photobooks</v>
      </c>
      <c r="S1780" s="20">
        <f t="shared" si="168"/>
        <v>42045.530034722215</v>
      </c>
      <c r="T1780" s="20">
        <f t="shared" si="167"/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13">
        <f t="shared" si="164"/>
        <v>2012</v>
      </c>
      <c r="Q1781" t="str">
        <f t="shared" si="165"/>
        <v>photography</v>
      </c>
      <c r="R1781" t="str">
        <f t="shared" si="166"/>
        <v>photobooks</v>
      </c>
      <c r="S1781" s="20">
        <f t="shared" si="168"/>
        <v>42585.358564814807</v>
      </c>
      <c r="T1781" s="20">
        <f t="shared" si="167"/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13">
        <f t="shared" si="164"/>
        <v>6037.5</v>
      </c>
      <c r="Q1782" t="str">
        <f t="shared" si="165"/>
        <v>photography</v>
      </c>
      <c r="R1782" t="str">
        <f t="shared" si="166"/>
        <v>photobooks</v>
      </c>
      <c r="S1782" s="20">
        <f t="shared" si="168"/>
        <v>42493.267476851855</v>
      </c>
      <c r="T1782" s="20">
        <f t="shared" si="167"/>
        <v>42553.267476851855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13">
        <f t="shared" si="164"/>
        <v>720.5</v>
      </c>
      <c r="Q1783" t="str">
        <f t="shared" si="165"/>
        <v>photography</v>
      </c>
      <c r="R1783" t="str">
        <f t="shared" si="166"/>
        <v>photobooks</v>
      </c>
      <c r="S1783" s="20">
        <f t="shared" si="168"/>
        <v>42597.284085648142</v>
      </c>
      <c r="T1783" s="20">
        <f t="shared" si="167"/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13">
        <f t="shared" si="164"/>
        <v>2749</v>
      </c>
      <c r="Q1784" t="str">
        <f t="shared" si="165"/>
        <v>photography</v>
      </c>
      <c r="R1784" t="str">
        <f t="shared" si="166"/>
        <v>photobooks</v>
      </c>
      <c r="S1784" s="20">
        <f t="shared" si="168"/>
        <v>42388.241770833331</v>
      </c>
      <c r="T1784" s="20">
        <f t="shared" si="167"/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13">
        <f t="shared" si="164"/>
        <v>4831</v>
      </c>
      <c r="Q1785" t="str">
        <f t="shared" si="165"/>
        <v>photography</v>
      </c>
      <c r="R1785" t="str">
        <f t="shared" si="166"/>
        <v>photobooks</v>
      </c>
      <c r="S1785" s="20">
        <f t="shared" si="168"/>
        <v>42115.616643518515</v>
      </c>
      <c r="T1785" s="20">
        <f t="shared" si="167"/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13">
        <f t="shared" si="164"/>
        <v>1010.5</v>
      </c>
      <c r="Q1786" t="str">
        <f t="shared" si="165"/>
        <v>photography</v>
      </c>
      <c r="R1786" t="str">
        <f t="shared" si="166"/>
        <v>photobooks</v>
      </c>
      <c r="S1786" s="20">
        <f t="shared" si="168"/>
        <v>42003.322222222218</v>
      </c>
      <c r="T1786" s="20">
        <f t="shared" si="167"/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13">
        <f t="shared" si="164"/>
        <v>2480.5</v>
      </c>
      <c r="Q1787" t="str">
        <f t="shared" si="165"/>
        <v>photography</v>
      </c>
      <c r="R1787" t="str">
        <f t="shared" si="166"/>
        <v>photobooks</v>
      </c>
      <c r="S1787" s="20">
        <f t="shared" si="168"/>
        <v>41896.801562499997</v>
      </c>
      <c r="T1787" s="20">
        <f t="shared" si="167"/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13">
        <f t="shared" si="164"/>
        <v>467</v>
      </c>
      <c r="Q1788" t="str">
        <f t="shared" si="165"/>
        <v>photography</v>
      </c>
      <c r="R1788" t="str">
        <f t="shared" si="166"/>
        <v>photobooks</v>
      </c>
      <c r="S1788" s="20">
        <f t="shared" si="168"/>
        <v>41958.217326388891</v>
      </c>
      <c r="T1788" s="20">
        <f t="shared" si="167"/>
        <v>41988.217326388891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13">
        <f t="shared" si="164"/>
        <v>778.5</v>
      </c>
      <c r="Q1789" t="str">
        <f t="shared" si="165"/>
        <v>photography</v>
      </c>
      <c r="R1789" t="str">
        <f t="shared" si="166"/>
        <v>photobooks</v>
      </c>
      <c r="S1789" s="20">
        <f t="shared" si="168"/>
        <v>42068.322187499994</v>
      </c>
      <c r="T1789" s="20">
        <f t="shared" si="167"/>
        <v>42098.28052083333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13">
        <f t="shared" si="164"/>
        <v>40</v>
      </c>
      <c r="Q1790" t="str">
        <f t="shared" si="165"/>
        <v>photography</v>
      </c>
      <c r="R1790" t="str">
        <f t="shared" si="166"/>
        <v>photobooks</v>
      </c>
      <c r="S1790" s="20">
        <f t="shared" si="168"/>
        <v>41913.615069444444</v>
      </c>
      <c r="T1790" s="20">
        <f t="shared" si="167"/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13">
        <f t="shared" si="164"/>
        <v>22</v>
      </c>
      <c r="Q1791" t="str">
        <f t="shared" si="165"/>
        <v>photography</v>
      </c>
      <c r="R1791" t="str">
        <f t="shared" si="166"/>
        <v>photobooks</v>
      </c>
      <c r="S1791" s="20">
        <f t="shared" si="168"/>
        <v>41955.916701388887</v>
      </c>
      <c r="T1791" s="20">
        <f t="shared" si="167"/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13">
        <f t="shared" si="164"/>
        <v>825.5</v>
      </c>
      <c r="Q1792" t="str">
        <f t="shared" si="165"/>
        <v>photography</v>
      </c>
      <c r="R1792" t="str">
        <f t="shared" si="166"/>
        <v>photobooks</v>
      </c>
      <c r="S1792" s="20">
        <f t="shared" si="168"/>
        <v>42010.341180555559</v>
      </c>
      <c r="T1792" s="20">
        <f t="shared" si="167"/>
        <v>42040.341180555559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13">
        <f t="shared" si="164"/>
        <v>55.5</v>
      </c>
      <c r="Q1793" t="str">
        <f t="shared" si="165"/>
        <v>photography</v>
      </c>
      <c r="R1793" t="str">
        <f t="shared" si="166"/>
        <v>photobooks</v>
      </c>
      <c r="S1793" s="20">
        <f t="shared" si="168"/>
        <v>41973.407002314816</v>
      </c>
      <c r="T1793" s="20">
        <f t="shared" si="167"/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13">
        <f t="shared" si="164"/>
        <v>7710</v>
      </c>
      <c r="Q1794" t="str">
        <f t="shared" si="165"/>
        <v>photography</v>
      </c>
      <c r="R1794" t="str">
        <f t="shared" si="166"/>
        <v>photobooks</v>
      </c>
      <c r="S1794" s="20">
        <f t="shared" si="168"/>
        <v>42188.697708333326</v>
      </c>
      <c r="T1794" s="20">
        <f t="shared" si="167"/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E1795/D1795</f>
        <v>1.3333333333333334E-2</v>
      </c>
      <c r="P1795" s="13">
        <f t="shared" ref="P1795:P1858" si="170">AVERAGE(E1795,L1795)</f>
        <v>21</v>
      </c>
      <c r="Q1795" t="str">
        <f t="shared" ref="Q1795:Q1858" si="171">LEFT(N1795,FIND("/",N1795)-1)</f>
        <v>photography</v>
      </c>
      <c r="R1795" t="str">
        <f t="shared" ref="R1795:R1858" si="172">RIGHT(N1795,LEN(N1795)-FIND("/",N1795))</f>
        <v>photobooks</v>
      </c>
      <c r="S1795" s="20">
        <f t="shared" si="168"/>
        <v>41940.558333333334</v>
      </c>
      <c r="T1795" s="20">
        <f t="shared" ref="T1795:T1858" si="173">(((I1795/60)/60)/24)+DATE(1970,1,1)+(-8/24)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13">
        <f t="shared" si="170"/>
        <v>507.5</v>
      </c>
      <c r="Q1796" t="str">
        <f t="shared" si="171"/>
        <v>photography</v>
      </c>
      <c r="R1796" t="str">
        <f t="shared" si="172"/>
        <v>photobooks</v>
      </c>
      <c r="S1796" s="20">
        <f t="shared" ref="S1796:S1859" si="174">(((J1796/60)/60)/24)+DATE(1970,1,1)+(-8/24)</f>
        <v>42011.217847222222</v>
      </c>
      <c r="T1796" s="20">
        <f t="shared" si="173"/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13">
        <f t="shared" si="170"/>
        <v>5463.5</v>
      </c>
      <c r="Q1797" t="str">
        <f t="shared" si="171"/>
        <v>photography</v>
      </c>
      <c r="R1797" t="str">
        <f t="shared" si="172"/>
        <v>photobooks</v>
      </c>
      <c r="S1797" s="20">
        <f t="shared" si="174"/>
        <v>42627.955335648141</v>
      </c>
      <c r="T1797" s="20">
        <f t="shared" si="173"/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13">
        <f t="shared" si="170"/>
        <v>2138</v>
      </c>
      <c r="Q1798" t="str">
        <f t="shared" si="171"/>
        <v>photography</v>
      </c>
      <c r="R1798" t="str">
        <f t="shared" si="172"/>
        <v>photobooks</v>
      </c>
      <c r="S1798" s="20">
        <f t="shared" si="174"/>
        <v>42515.106087962959</v>
      </c>
      <c r="T1798" s="20">
        <f t="shared" si="173"/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13">
        <f t="shared" si="170"/>
        <v>3447.5</v>
      </c>
      <c r="Q1799" t="str">
        <f t="shared" si="171"/>
        <v>photography</v>
      </c>
      <c r="R1799" t="str">
        <f t="shared" si="172"/>
        <v>photobooks</v>
      </c>
      <c r="S1799" s="20">
        <f t="shared" si="174"/>
        <v>42689.235983796294</v>
      </c>
      <c r="T1799" s="20">
        <f t="shared" si="173"/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13">
        <f t="shared" si="170"/>
        <v>1109.5</v>
      </c>
      <c r="Q1800" t="str">
        <f t="shared" si="171"/>
        <v>photography</v>
      </c>
      <c r="R1800" t="str">
        <f t="shared" si="172"/>
        <v>photobooks</v>
      </c>
      <c r="S1800" s="20">
        <f t="shared" si="174"/>
        <v>42343.993437499994</v>
      </c>
      <c r="T1800" s="20">
        <f t="shared" si="173"/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13">
        <f t="shared" si="170"/>
        <v>37.914999999999999</v>
      </c>
      <c r="Q1801" t="str">
        <f t="shared" si="171"/>
        <v>photography</v>
      </c>
      <c r="R1801" t="str">
        <f t="shared" si="172"/>
        <v>photobooks</v>
      </c>
      <c r="S1801" s="20">
        <f t="shared" si="174"/>
        <v>41934.509351851848</v>
      </c>
      <c r="T1801" s="20">
        <f t="shared" si="173"/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13">
        <f t="shared" si="170"/>
        <v>4786.5</v>
      </c>
      <c r="Q1802" t="str">
        <f t="shared" si="171"/>
        <v>photography</v>
      </c>
      <c r="R1802" t="str">
        <f t="shared" si="172"/>
        <v>photobooks</v>
      </c>
      <c r="S1802" s="20">
        <f t="shared" si="174"/>
        <v>42623.272800925923</v>
      </c>
      <c r="T1802" s="20">
        <f t="shared" si="173"/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13">
        <f t="shared" si="170"/>
        <v>1196</v>
      </c>
      <c r="Q1803" t="str">
        <f t="shared" si="171"/>
        <v>photography</v>
      </c>
      <c r="R1803" t="str">
        <f t="shared" si="172"/>
        <v>photobooks</v>
      </c>
      <c r="S1803" s="20">
        <f t="shared" si="174"/>
        <v>42321.327175925922</v>
      </c>
      <c r="T1803" s="20">
        <f t="shared" si="173"/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13">
        <f t="shared" si="170"/>
        <v>857.5</v>
      </c>
      <c r="Q1804" t="str">
        <f t="shared" si="171"/>
        <v>photography</v>
      </c>
      <c r="R1804" t="str">
        <f t="shared" si="172"/>
        <v>photobooks</v>
      </c>
      <c r="S1804" s="20">
        <f t="shared" si="174"/>
        <v>42159.139236111114</v>
      </c>
      <c r="T1804" s="20">
        <f t="shared" si="173"/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13">
        <f t="shared" si="170"/>
        <v>2732.5</v>
      </c>
      <c r="Q1805" t="str">
        <f t="shared" si="171"/>
        <v>photography</v>
      </c>
      <c r="R1805" t="str">
        <f t="shared" si="172"/>
        <v>photobooks</v>
      </c>
      <c r="S1805" s="20">
        <f t="shared" si="174"/>
        <v>42017.738217592596</v>
      </c>
      <c r="T1805" s="20">
        <f t="shared" si="173"/>
        <v>42048.738217592596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13">
        <f t="shared" si="170"/>
        <v>2752</v>
      </c>
      <c r="Q1806" t="str">
        <f t="shared" si="171"/>
        <v>photography</v>
      </c>
      <c r="R1806" t="str">
        <f t="shared" si="172"/>
        <v>photobooks</v>
      </c>
      <c r="S1806" s="20">
        <f t="shared" si="174"/>
        <v>42282.344953703701</v>
      </c>
      <c r="T1806" s="20">
        <f t="shared" si="173"/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13">
        <f t="shared" si="170"/>
        <v>4156.5</v>
      </c>
      <c r="Q1807" t="str">
        <f t="shared" si="171"/>
        <v>photography</v>
      </c>
      <c r="R1807" t="str">
        <f t="shared" si="172"/>
        <v>photobooks</v>
      </c>
      <c r="S1807" s="20">
        <f t="shared" si="174"/>
        <v>42247.470578703702</v>
      </c>
      <c r="T1807" s="20">
        <f t="shared" si="173"/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13">
        <f t="shared" si="170"/>
        <v>299.5</v>
      </c>
      <c r="Q1808" t="str">
        <f t="shared" si="171"/>
        <v>photography</v>
      </c>
      <c r="R1808" t="str">
        <f t="shared" si="172"/>
        <v>photobooks</v>
      </c>
      <c r="S1808" s="20">
        <f t="shared" si="174"/>
        <v>41877.304965277777</v>
      </c>
      <c r="T1808" s="20">
        <f t="shared" si="173"/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13">
        <f t="shared" si="170"/>
        <v>280.5</v>
      </c>
      <c r="Q1809" t="str">
        <f t="shared" si="171"/>
        <v>photography</v>
      </c>
      <c r="R1809" t="str">
        <f t="shared" si="172"/>
        <v>photobooks</v>
      </c>
      <c r="S1809" s="20">
        <f t="shared" si="174"/>
        <v>41879.735104166662</v>
      </c>
      <c r="T1809" s="20">
        <f t="shared" si="173"/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13">
        <f t="shared" si="170"/>
        <v>5845</v>
      </c>
      <c r="Q1810" t="str">
        <f t="shared" si="171"/>
        <v>photography</v>
      </c>
      <c r="R1810" t="str">
        <f t="shared" si="172"/>
        <v>photobooks</v>
      </c>
      <c r="S1810" s="20">
        <f t="shared" si="174"/>
        <v>42742.347569444442</v>
      </c>
      <c r="T1810" s="20">
        <f t="shared" si="173"/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13">
        <f t="shared" si="170"/>
        <v>194.5</v>
      </c>
      <c r="Q1811" t="str">
        <f t="shared" si="171"/>
        <v>photography</v>
      </c>
      <c r="R1811" t="str">
        <f t="shared" si="172"/>
        <v>photobooks</v>
      </c>
      <c r="S1811" s="20">
        <f t="shared" si="174"/>
        <v>42029.574525462966</v>
      </c>
      <c r="T1811" s="20">
        <f t="shared" si="173"/>
        <v>42064.574525462966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13">
        <f t="shared" si="170"/>
        <v>8.5</v>
      </c>
      <c r="Q1812" t="str">
        <f t="shared" si="171"/>
        <v>photography</v>
      </c>
      <c r="R1812" t="str">
        <f t="shared" si="172"/>
        <v>photobooks</v>
      </c>
      <c r="S1812" s="20">
        <f t="shared" si="174"/>
        <v>41860.576689814814</v>
      </c>
      <c r="T1812" s="20">
        <f t="shared" si="173"/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13">
        <f t="shared" si="170"/>
        <v>33</v>
      </c>
      <c r="Q1813" t="str">
        <f t="shared" si="171"/>
        <v>photography</v>
      </c>
      <c r="R1813" t="str">
        <f t="shared" si="172"/>
        <v>photobooks</v>
      </c>
      <c r="S1813" s="20">
        <f t="shared" si="174"/>
        <v>41876.100347222222</v>
      </c>
      <c r="T1813" s="20">
        <f t="shared" si="173"/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13">
        <f t="shared" si="170"/>
        <v>444</v>
      </c>
      <c r="Q1814" t="str">
        <f t="shared" si="171"/>
        <v>photography</v>
      </c>
      <c r="R1814" t="str">
        <f t="shared" si="172"/>
        <v>photobooks</v>
      </c>
      <c r="S1814" s="20">
        <f t="shared" si="174"/>
        <v>42523.985370370363</v>
      </c>
      <c r="T1814" s="20">
        <f t="shared" si="173"/>
        <v>42553.985370370363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13">
        <f t="shared" si="170"/>
        <v>0</v>
      </c>
      <c r="Q1815" t="str">
        <f t="shared" si="171"/>
        <v>photography</v>
      </c>
      <c r="R1815" t="str">
        <f t="shared" si="172"/>
        <v>photobooks</v>
      </c>
      <c r="S1815" s="20">
        <f t="shared" si="174"/>
        <v>41829.55569444444</v>
      </c>
      <c r="T1815" s="20">
        <f t="shared" si="173"/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13">
        <f t="shared" si="170"/>
        <v>3021</v>
      </c>
      <c r="Q1816" t="str">
        <f t="shared" si="171"/>
        <v>photography</v>
      </c>
      <c r="R1816" t="str">
        <f t="shared" si="172"/>
        <v>photobooks</v>
      </c>
      <c r="S1816" s="20">
        <f t="shared" si="174"/>
        <v>42032.980740740742</v>
      </c>
      <c r="T1816" s="20">
        <f t="shared" si="173"/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13">
        <f t="shared" si="170"/>
        <v>0</v>
      </c>
      <c r="Q1817" t="str">
        <f t="shared" si="171"/>
        <v>photography</v>
      </c>
      <c r="R1817" t="str">
        <f t="shared" si="172"/>
        <v>photobooks</v>
      </c>
      <c r="S1817" s="20">
        <f t="shared" si="174"/>
        <v>42172.573344907411</v>
      </c>
      <c r="T1817" s="20">
        <f t="shared" si="173"/>
        <v>42186.573344907411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13">
        <f t="shared" si="170"/>
        <v>257.5</v>
      </c>
      <c r="Q1818" t="str">
        <f t="shared" si="171"/>
        <v>photography</v>
      </c>
      <c r="R1818" t="str">
        <f t="shared" si="172"/>
        <v>photobooks</v>
      </c>
      <c r="S1818" s="20">
        <f t="shared" si="174"/>
        <v>42548.542858796289</v>
      </c>
      <c r="T1818" s="20">
        <f t="shared" si="173"/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13">
        <f t="shared" si="170"/>
        <v>4759.5</v>
      </c>
      <c r="Q1819" t="str">
        <f t="shared" si="171"/>
        <v>photography</v>
      </c>
      <c r="R1819" t="str">
        <f t="shared" si="172"/>
        <v>photobooks</v>
      </c>
      <c r="S1819" s="20">
        <f t="shared" si="174"/>
        <v>42705.328784722216</v>
      </c>
      <c r="T1819" s="20">
        <f t="shared" si="173"/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13">
        <f t="shared" si="170"/>
        <v>0</v>
      </c>
      <c r="Q1820" t="str">
        <f t="shared" si="171"/>
        <v>photography</v>
      </c>
      <c r="R1820" t="str">
        <f t="shared" si="172"/>
        <v>photobooks</v>
      </c>
      <c r="S1820" s="20">
        <f t="shared" si="174"/>
        <v>42066.901041666664</v>
      </c>
      <c r="T1820" s="20">
        <f t="shared" si="173"/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13">
        <f t="shared" si="170"/>
        <v>14.5</v>
      </c>
      <c r="Q1821" t="str">
        <f t="shared" si="171"/>
        <v>photography</v>
      </c>
      <c r="R1821" t="str">
        <f t="shared" si="172"/>
        <v>photobooks</v>
      </c>
      <c r="S1821" s="20">
        <f t="shared" si="174"/>
        <v>41820.418935185182</v>
      </c>
      <c r="T1821" s="20">
        <f t="shared" si="173"/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13">
        <f t="shared" si="170"/>
        <v>857.5</v>
      </c>
      <c r="Q1822" t="str">
        <f t="shared" si="171"/>
        <v>photography</v>
      </c>
      <c r="R1822" t="str">
        <f t="shared" si="172"/>
        <v>photobooks</v>
      </c>
      <c r="S1822" s="20">
        <f t="shared" si="174"/>
        <v>42064.75104166667</v>
      </c>
      <c r="T1822" s="20">
        <f t="shared" si="173"/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13">
        <f t="shared" si="170"/>
        <v>1714.625</v>
      </c>
      <c r="Q1823" t="str">
        <f t="shared" si="171"/>
        <v>music</v>
      </c>
      <c r="R1823" t="str">
        <f t="shared" si="172"/>
        <v>rock</v>
      </c>
      <c r="S1823" s="20">
        <f t="shared" si="174"/>
        <v>40925.985729166663</v>
      </c>
      <c r="T1823" s="20">
        <f t="shared" si="173"/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13">
        <f t="shared" si="170"/>
        <v>155.5</v>
      </c>
      <c r="Q1824" t="str">
        <f t="shared" si="171"/>
        <v>music</v>
      </c>
      <c r="R1824" t="str">
        <f t="shared" si="172"/>
        <v>rock</v>
      </c>
      <c r="S1824" s="20">
        <f t="shared" si="174"/>
        <v>41634.463680555549</v>
      </c>
      <c r="T1824" s="20">
        <f t="shared" si="173"/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13">
        <f t="shared" si="170"/>
        <v>422</v>
      </c>
      <c r="Q1825" t="str">
        <f t="shared" si="171"/>
        <v>music</v>
      </c>
      <c r="R1825" t="str">
        <f t="shared" si="172"/>
        <v>rock</v>
      </c>
      <c r="S1825" s="20">
        <f t="shared" si="174"/>
        <v>41176.35157407407</v>
      </c>
      <c r="T1825" s="20">
        <f t="shared" si="173"/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13">
        <f t="shared" si="170"/>
        <v>1521</v>
      </c>
      <c r="Q1826" t="str">
        <f t="shared" si="171"/>
        <v>music</v>
      </c>
      <c r="R1826" t="str">
        <f t="shared" si="172"/>
        <v>rock</v>
      </c>
      <c r="S1826" s="20">
        <f t="shared" si="174"/>
        <v>41626.582951388889</v>
      </c>
      <c r="T1826" s="20">
        <f t="shared" si="173"/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13">
        <f t="shared" si="170"/>
        <v>1075.5</v>
      </c>
      <c r="Q1827" t="str">
        <f t="shared" si="171"/>
        <v>music</v>
      </c>
      <c r="R1827" t="str">
        <f t="shared" si="172"/>
        <v>rock</v>
      </c>
      <c r="S1827" s="20">
        <f t="shared" si="174"/>
        <v>41443.501192129625</v>
      </c>
      <c r="T1827" s="20">
        <f t="shared" si="173"/>
        <v>41466.501192129625</v>
      </c>
    </row>
    <row r="1828" spans="1:20" ht="3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13">
        <f t="shared" si="170"/>
        <v>1029</v>
      </c>
      <c r="Q1828" t="str">
        <f t="shared" si="171"/>
        <v>music</v>
      </c>
      <c r="R1828" t="str">
        <f t="shared" si="172"/>
        <v>rock</v>
      </c>
      <c r="S1828" s="20">
        <f t="shared" si="174"/>
        <v>41657.590474537035</v>
      </c>
      <c r="T1828" s="20">
        <f t="shared" si="173"/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13">
        <f t="shared" si="170"/>
        <v>4074.5</v>
      </c>
      <c r="Q1829" t="str">
        <f t="shared" si="171"/>
        <v>music</v>
      </c>
      <c r="R1829" t="str">
        <f t="shared" si="172"/>
        <v>rock</v>
      </c>
      <c r="S1829" s="20">
        <f t="shared" si="174"/>
        <v>40554.992604166662</v>
      </c>
      <c r="T1829" s="20">
        <f t="shared" si="173"/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13">
        <f t="shared" si="170"/>
        <v>10040</v>
      </c>
      <c r="Q1830" t="str">
        <f t="shared" si="171"/>
        <v>music</v>
      </c>
      <c r="R1830" t="str">
        <f t="shared" si="172"/>
        <v>rock</v>
      </c>
      <c r="S1830" s="20">
        <f t="shared" si="174"/>
        <v>41736.566319444442</v>
      </c>
      <c r="T1830" s="20">
        <f t="shared" si="173"/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13">
        <f t="shared" si="170"/>
        <v>1266.625</v>
      </c>
      <c r="Q1831" t="str">
        <f t="shared" si="171"/>
        <v>music</v>
      </c>
      <c r="R1831" t="str">
        <f t="shared" si="172"/>
        <v>rock</v>
      </c>
      <c r="S1831" s="20">
        <f t="shared" si="174"/>
        <v>40515.754293981481</v>
      </c>
      <c r="T1831" s="20">
        <f t="shared" si="173"/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13">
        <f t="shared" si="170"/>
        <v>7728</v>
      </c>
      <c r="Q1832" t="str">
        <f t="shared" si="171"/>
        <v>music</v>
      </c>
      <c r="R1832" t="str">
        <f t="shared" si="172"/>
        <v>rock</v>
      </c>
      <c r="S1832" s="20">
        <f t="shared" si="174"/>
        <v>41664.350775462961</v>
      </c>
      <c r="T1832" s="20">
        <f t="shared" si="173"/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13">
        <f t="shared" si="170"/>
        <v>522</v>
      </c>
      <c r="Q1833" t="str">
        <f t="shared" si="171"/>
        <v>music</v>
      </c>
      <c r="R1833" t="str">
        <f t="shared" si="172"/>
        <v>rock</v>
      </c>
      <c r="S1833" s="20">
        <f t="shared" si="174"/>
        <v>41026.662766203699</v>
      </c>
      <c r="T1833" s="20">
        <f t="shared" si="173"/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13">
        <f t="shared" si="170"/>
        <v>260</v>
      </c>
      <c r="Q1834" t="str">
        <f t="shared" si="171"/>
        <v>music</v>
      </c>
      <c r="R1834" t="str">
        <f t="shared" si="172"/>
        <v>rock</v>
      </c>
      <c r="S1834" s="20">
        <f t="shared" si="174"/>
        <v>40576.206331018519</v>
      </c>
      <c r="T1834" s="20">
        <f t="shared" si="173"/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13">
        <f t="shared" si="170"/>
        <v>537.5</v>
      </c>
      <c r="Q1835" t="str">
        <f t="shared" si="171"/>
        <v>music</v>
      </c>
      <c r="R1835" t="str">
        <f t="shared" si="172"/>
        <v>rock</v>
      </c>
      <c r="S1835" s="20">
        <f t="shared" si="174"/>
        <v>41302.710682870369</v>
      </c>
      <c r="T1835" s="20">
        <f t="shared" si="173"/>
        <v>41334.999305555553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13">
        <f t="shared" si="170"/>
        <v>5947.5</v>
      </c>
      <c r="Q1836" t="str">
        <f t="shared" si="171"/>
        <v>music</v>
      </c>
      <c r="R1836" t="str">
        <f t="shared" si="172"/>
        <v>rock</v>
      </c>
      <c r="S1836" s="20">
        <f t="shared" si="174"/>
        <v>41988.630729166667</v>
      </c>
      <c r="T1836" s="20">
        <f t="shared" si="173"/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13">
        <f t="shared" si="170"/>
        <v>265.5</v>
      </c>
      <c r="Q1837" t="str">
        <f t="shared" si="171"/>
        <v>music</v>
      </c>
      <c r="R1837" t="str">
        <f t="shared" si="172"/>
        <v>rock</v>
      </c>
      <c r="S1837" s="20">
        <f t="shared" si="174"/>
        <v>42430.36887731481</v>
      </c>
      <c r="T1837" s="20">
        <f t="shared" si="173"/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13">
        <f t="shared" si="170"/>
        <v>5036</v>
      </c>
      <c r="Q1838" t="str">
        <f t="shared" si="171"/>
        <v>music</v>
      </c>
      <c r="R1838" t="str">
        <f t="shared" si="172"/>
        <v>rock</v>
      </c>
      <c r="S1838" s="20">
        <f t="shared" si="174"/>
        <v>41305.476030092592</v>
      </c>
      <c r="T1838" s="20">
        <f t="shared" si="173"/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13">
        <f t="shared" si="170"/>
        <v>935.5</v>
      </c>
      <c r="Q1839" t="str">
        <f t="shared" si="171"/>
        <v>music</v>
      </c>
      <c r="R1839" t="str">
        <f t="shared" si="172"/>
        <v>rock</v>
      </c>
      <c r="S1839" s="20">
        <f t="shared" si="174"/>
        <v>40925.714525462965</v>
      </c>
      <c r="T1839" s="20">
        <f t="shared" si="173"/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13">
        <f t="shared" si="170"/>
        <v>514.745</v>
      </c>
      <c r="Q1840" t="str">
        <f t="shared" si="171"/>
        <v>music</v>
      </c>
      <c r="R1840" t="str">
        <f t="shared" si="172"/>
        <v>rock</v>
      </c>
      <c r="S1840" s="20">
        <f t="shared" si="174"/>
        <v>40788.453206018516</v>
      </c>
      <c r="T1840" s="20">
        <f t="shared" si="173"/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13">
        <f t="shared" si="170"/>
        <v>1049</v>
      </c>
      <c r="Q1841" t="str">
        <f t="shared" si="171"/>
        <v>music</v>
      </c>
      <c r="R1841" t="str">
        <f t="shared" si="172"/>
        <v>rock</v>
      </c>
      <c r="S1841" s="20">
        <f t="shared" si="174"/>
        <v>42614.388680555552</v>
      </c>
      <c r="T1841" s="20">
        <f t="shared" si="173"/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13">
        <f t="shared" si="170"/>
        <v>496.5</v>
      </c>
      <c r="Q1842" t="str">
        <f t="shared" si="171"/>
        <v>music</v>
      </c>
      <c r="R1842" t="str">
        <f t="shared" si="172"/>
        <v>rock</v>
      </c>
      <c r="S1842" s="20">
        <f t="shared" si="174"/>
        <v>41381.76284722222</v>
      </c>
      <c r="T1842" s="20">
        <f t="shared" si="173"/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13">
        <f t="shared" si="170"/>
        <v>1037.5</v>
      </c>
      <c r="Q1843" t="str">
        <f t="shared" si="171"/>
        <v>music</v>
      </c>
      <c r="R1843" t="str">
        <f t="shared" si="172"/>
        <v>rock</v>
      </c>
      <c r="S1843" s="20">
        <f t="shared" si="174"/>
        <v>41745.512094907404</v>
      </c>
      <c r="T1843" s="20">
        <f t="shared" si="173"/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13">
        <f t="shared" si="170"/>
        <v>1263</v>
      </c>
      <c r="Q1844" t="str">
        <f t="shared" si="171"/>
        <v>music</v>
      </c>
      <c r="R1844" t="str">
        <f t="shared" si="172"/>
        <v>rock</v>
      </c>
      <c r="S1844" s="20">
        <f t="shared" si="174"/>
        <v>42031.298391203702</v>
      </c>
      <c r="T1844" s="20">
        <f t="shared" si="173"/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13">
        <f t="shared" si="170"/>
        <v>6267.3050000000003</v>
      </c>
      <c r="Q1845" t="str">
        <f t="shared" si="171"/>
        <v>music</v>
      </c>
      <c r="R1845" t="str">
        <f t="shared" si="172"/>
        <v>rock</v>
      </c>
      <c r="S1845" s="20">
        <f t="shared" si="174"/>
        <v>40564.661504629628</v>
      </c>
      <c r="T1845" s="20">
        <f t="shared" si="173"/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13">
        <f t="shared" si="170"/>
        <v>770.5</v>
      </c>
      <c r="Q1846" t="str">
        <f t="shared" si="171"/>
        <v>music</v>
      </c>
      <c r="R1846" t="str">
        <f t="shared" si="172"/>
        <v>rock</v>
      </c>
      <c r="S1846" s="20">
        <f t="shared" si="174"/>
        <v>40666.640208333331</v>
      </c>
      <c r="T1846" s="20">
        <f t="shared" si="173"/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13">
        <f t="shared" si="170"/>
        <v>509.5</v>
      </c>
      <c r="Q1847" t="str">
        <f t="shared" si="171"/>
        <v>music</v>
      </c>
      <c r="R1847" t="str">
        <f t="shared" si="172"/>
        <v>rock</v>
      </c>
      <c r="S1847" s="20">
        <f t="shared" si="174"/>
        <v>42522.999976851854</v>
      </c>
      <c r="T1847" s="20">
        <f t="shared" si="173"/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13">
        <f t="shared" si="170"/>
        <v>10449</v>
      </c>
      <c r="Q1848" t="str">
        <f t="shared" si="171"/>
        <v>music</v>
      </c>
      <c r="R1848" t="str">
        <f t="shared" si="172"/>
        <v>rock</v>
      </c>
      <c r="S1848" s="20">
        <f t="shared" si="174"/>
        <v>41228.316863425927</v>
      </c>
      <c r="T1848" s="20">
        <f t="shared" si="173"/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13">
        <f t="shared" si="170"/>
        <v>1530</v>
      </c>
      <c r="Q1849" t="str">
        <f t="shared" si="171"/>
        <v>music</v>
      </c>
      <c r="R1849" t="str">
        <f t="shared" si="172"/>
        <v>rock</v>
      </c>
      <c r="S1849" s="20">
        <f t="shared" si="174"/>
        <v>42093.903148148143</v>
      </c>
      <c r="T1849" s="20">
        <f t="shared" si="173"/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13">
        <f t="shared" si="170"/>
        <v>1622.5</v>
      </c>
      <c r="Q1850" t="str">
        <f t="shared" si="171"/>
        <v>music</v>
      </c>
      <c r="R1850" t="str">
        <f t="shared" si="172"/>
        <v>rock</v>
      </c>
      <c r="S1850" s="20">
        <f t="shared" si="174"/>
        <v>40691.454722222217</v>
      </c>
      <c r="T1850" s="20">
        <f t="shared" si="173"/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13">
        <f t="shared" si="170"/>
        <v>154.5</v>
      </c>
      <c r="Q1851" t="str">
        <f t="shared" si="171"/>
        <v>music</v>
      </c>
      <c r="R1851" t="str">
        <f t="shared" si="172"/>
        <v>rock</v>
      </c>
      <c r="S1851" s="20">
        <f t="shared" si="174"/>
        <v>41169.512256944443</v>
      </c>
      <c r="T1851" s="20">
        <f t="shared" si="173"/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13">
        <f t="shared" si="170"/>
        <v>4658</v>
      </c>
      <c r="Q1852" t="str">
        <f t="shared" si="171"/>
        <v>music</v>
      </c>
      <c r="R1852" t="str">
        <f t="shared" si="172"/>
        <v>rock</v>
      </c>
      <c r="S1852" s="20">
        <f t="shared" si="174"/>
        <v>41800.626157407409</v>
      </c>
      <c r="T1852" s="20">
        <f t="shared" si="173"/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13">
        <f t="shared" si="170"/>
        <v>663.5</v>
      </c>
      <c r="Q1853" t="str">
        <f t="shared" si="171"/>
        <v>music</v>
      </c>
      <c r="R1853" t="str">
        <f t="shared" si="172"/>
        <v>rock</v>
      </c>
      <c r="S1853" s="20">
        <f t="shared" si="174"/>
        <v>41827.57335648148</v>
      </c>
      <c r="T1853" s="20">
        <f t="shared" si="173"/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13">
        <f t="shared" si="170"/>
        <v>8838</v>
      </c>
      <c r="Q1854" t="str">
        <f t="shared" si="171"/>
        <v>music</v>
      </c>
      <c r="R1854" t="str">
        <f t="shared" si="172"/>
        <v>rock</v>
      </c>
      <c r="S1854" s="20">
        <f t="shared" si="174"/>
        <v>42081.438101851854</v>
      </c>
      <c r="T1854" s="20">
        <f t="shared" si="173"/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13">
        <f t="shared" si="170"/>
        <v>414.5</v>
      </c>
      <c r="Q1855" t="str">
        <f t="shared" si="171"/>
        <v>music</v>
      </c>
      <c r="R1855" t="str">
        <f t="shared" si="172"/>
        <v>rock</v>
      </c>
      <c r="S1855" s="20">
        <f t="shared" si="174"/>
        <v>41176.727048611108</v>
      </c>
      <c r="T1855" s="20">
        <f t="shared" si="173"/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13">
        <f t="shared" si="170"/>
        <v>7746.2749999999996</v>
      </c>
      <c r="Q1856" t="str">
        <f t="shared" si="171"/>
        <v>music</v>
      </c>
      <c r="R1856" t="str">
        <f t="shared" si="172"/>
        <v>rock</v>
      </c>
      <c r="S1856" s="20">
        <f t="shared" si="174"/>
        <v>41387.687928240739</v>
      </c>
      <c r="T1856" s="20">
        <f t="shared" si="173"/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13">
        <f t="shared" si="170"/>
        <v>6835.58</v>
      </c>
      <c r="Q1857" t="str">
        <f t="shared" si="171"/>
        <v>music</v>
      </c>
      <c r="R1857" t="str">
        <f t="shared" si="172"/>
        <v>rock</v>
      </c>
      <c r="S1857" s="20">
        <f t="shared" si="174"/>
        <v>41600.205324074072</v>
      </c>
      <c r="T1857" s="20">
        <f t="shared" si="173"/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13">
        <f t="shared" si="170"/>
        <v>1031.5</v>
      </c>
      <c r="Q1858" t="str">
        <f t="shared" si="171"/>
        <v>music</v>
      </c>
      <c r="R1858" t="str">
        <f t="shared" si="172"/>
        <v>rock</v>
      </c>
      <c r="S1858" s="20">
        <f t="shared" si="174"/>
        <v>41817.52166666666</v>
      </c>
      <c r="T1858" s="20">
        <f t="shared" si="173"/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E1859/D1859</f>
        <v>1</v>
      </c>
      <c r="P1859" s="13">
        <f t="shared" ref="P1859:P1922" si="176">AVERAGE(E1859,L1859)</f>
        <v>1511</v>
      </c>
      <c r="Q1859" t="str">
        <f t="shared" ref="Q1859:Q1922" si="177">LEFT(N1859,FIND("/",N1859)-1)</f>
        <v>music</v>
      </c>
      <c r="R1859" t="str">
        <f t="shared" ref="R1859:R1922" si="178">RIGHT(N1859,LEN(N1859)-FIND("/",N1859))</f>
        <v>rock</v>
      </c>
      <c r="S1859" s="20">
        <f t="shared" si="174"/>
        <v>41864.435335648144</v>
      </c>
      <c r="T1859" s="20">
        <f t="shared" ref="T1859:T1922" si="179">(((I1859/60)/60)/24)+DATE(1970,1,1)+(-8/24)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13">
        <f t="shared" si="176"/>
        <v>3095.2750000000001</v>
      </c>
      <c r="Q1860" t="str">
        <f t="shared" si="177"/>
        <v>music</v>
      </c>
      <c r="R1860" t="str">
        <f t="shared" si="178"/>
        <v>rock</v>
      </c>
      <c r="S1860" s="20">
        <f t="shared" ref="S1860:S1923" si="180">(((J1860/60)/60)/24)+DATE(1970,1,1)+(-8/24)</f>
        <v>40832.8671412037</v>
      </c>
      <c r="T1860" s="20">
        <f t="shared" si="179"/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13">
        <f t="shared" si="176"/>
        <v>2005.5</v>
      </c>
      <c r="Q1861" t="str">
        <f t="shared" si="177"/>
        <v>music</v>
      </c>
      <c r="R1861" t="str">
        <f t="shared" si="178"/>
        <v>rock</v>
      </c>
      <c r="S1861" s="20">
        <f t="shared" si="180"/>
        <v>40778.436678240738</v>
      </c>
      <c r="T1861" s="20">
        <f t="shared" si="179"/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13">
        <f t="shared" si="176"/>
        <v>510</v>
      </c>
      <c r="Q1862" t="str">
        <f t="shared" si="177"/>
        <v>music</v>
      </c>
      <c r="R1862" t="str">
        <f t="shared" si="178"/>
        <v>rock</v>
      </c>
      <c r="S1862" s="20">
        <f t="shared" si="180"/>
        <v>41655.375972222217</v>
      </c>
      <c r="T1862" s="20">
        <f t="shared" si="179"/>
        <v>41676.375972222217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13">
        <f t="shared" si="176"/>
        <v>0</v>
      </c>
      <c r="Q1863" t="str">
        <f t="shared" si="177"/>
        <v>games</v>
      </c>
      <c r="R1863" t="str">
        <f t="shared" si="178"/>
        <v>mobile games</v>
      </c>
      <c r="S1863" s="20">
        <f t="shared" si="180"/>
        <v>41999.966909722221</v>
      </c>
      <c r="T1863" s="20">
        <f t="shared" si="179"/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13">
        <f t="shared" si="176"/>
        <v>735.5</v>
      </c>
      <c r="Q1864" t="str">
        <f t="shared" si="177"/>
        <v>games</v>
      </c>
      <c r="R1864" t="str">
        <f t="shared" si="178"/>
        <v>mobile games</v>
      </c>
      <c r="S1864" s="20">
        <f t="shared" si="180"/>
        <v>42755.159421296288</v>
      </c>
      <c r="T1864" s="20">
        <f t="shared" si="179"/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13">
        <f t="shared" si="176"/>
        <v>6</v>
      </c>
      <c r="Q1865" t="str">
        <f t="shared" si="177"/>
        <v>games</v>
      </c>
      <c r="R1865" t="str">
        <f t="shared" si="178"/>
        <v>mobile games</v>
      </c>
      <c r="S1865" s="20">
        <f t="shared" si="180"/>
        <v>41772.463946759257</v>
      </c>
      <c r="T1865" s="20">
        <f t="shared" si="179"/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13">
        <f t="shared" si="176"/>
        <v>1418</v>
      </c>
      <c r="Q1866" t="str">
        <f t="shared" si="177"/>
        <v>games</v>
      </c>
      <c r="R1866" t="str">
        <f t="shared" si="178"/>
        <v>mobile games</v>
      </c>
      <c r="S1866" s="20">
        <f t="shared" si="180"/>
        <v>41733.383101851847</v>
      </c>
      <c r="T1866" s="20">
        <f t="shared" si="179"/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13">
        <f t="shared" si="176"/>
        <v>3</v>
      </c>
      <c r="Q1867" t="str">
        <f t="shared" si="177"/>
        <v>games</v>
      </c>
      <c r="R1867" t="str">
        <f t="shared" si="178"/>
        <v>mobile games</v>
      </c>
      <c r="S1867" s="20">
        <f t="shared" si="180"/>
        <v>42645.034108796295</v>
      </c>
      <c r="T1867" s="20">
        <f t="shared" si="179"/>
        <v>42680.075775462967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13">
        <f t="shared" si="176"/>
        <v>63.5</v>
      </c>
      <c r="Q1868" t="str">
        <f t="shared" si="177"/>
        <v>games</v>
      </c>
      <c r="R1868" t="str">
        <f t="shared" si="178"/>
        <v>mobile games</v>
      </c>
      <c r="S1868" s="20">
        <f t="shared" si="180"/>
        <v>42741.913159722222</v>
      </c>
      <c r="T1868" s="20">
        <f t="shared" si="179"/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13">
        <f t="shared" si="176"/>
        <v>5.5</v>
      </c>
      <c r="Q1869" t="str">
        <f t="shared" si="177"/>
        <v>games</v>
      </c>
      <c r="R1869" t="str">
        <f t="shared" si="178"/>
        <v>mobile games</v>
      </c>
      <c r="S1869" s="20">
        <f t="shared" si="180"/>
        <v>42649.591574074067</v>
      </c>
      <c r="T1869" s="20">
        <f t="shared" si="179"/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13">
        <f t="shared" si="176"/>
        <v>617</v>
      </c>
      <c r="Q1870" t="str">
        <f t="shared" si="177"/>
        <v>games</v>
      </c>
      <c r="R1870" t="str">
        <f t="shared" si="178"/>
        <v>mobile games</v>
      </c>
      <c r="S1870" s="20">
        <f t="shared" si="180"/>
        <v>42328.445891203701</v>
      </c>
      <c r="T1870" s="20">
        <f t="shared" si="179"/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13">
        <f t="shared" si="176"/>
        <v>0</v>
      </c>
      <c r="Q1871" t="str">
        <f t="shared" si="177"/>
        <v>games</v>
      </c>
      <c r="R1871" t="str">
        <f t="shared" si="178"/>
        <v>mobile games</v>
      </c>
      <c r="S1871" s="20">
        <f t="shared" si="180"/>
        <v>42708.669548611106</v>
      </c>
      <c r="T1871" s="20">
        <f t="shared" si="179"/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13">
        <f t="shared" si="176"/>
        <v>186</v>
      </c>
      <c r="Q1872" t="str">
        <f t="shared" si="177"/>
        <v>games</v>
      </c>
      <c r="R1872" t="str">
        <f t="shared" si="178"/>
        <v>mobile games</v>
      </c>
      <c r="S1872" s="20">
        <f t="shared" si="180"/>
        <v>42371.02239583333</v>
      </c>
      <c r="T1872" s="20">
        <f t="shared" si="179"/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13">
        <f t="shared" si="176"/>
        <v>2380.5</v>
      </c>
      <c r="Q1873" t="str">
        <f t="shared" si="177"/>
        <v>games</v>
      </c>
      <c r="R1873" t="str">
        <f t="shared" si="178"/>
        <v>mobile games</v>
      </c>
      <c r="S1873" s="20">
        <f t="shared" si="180"/>
        <v>41923.450243055551</v>
      </c>
      <c r="T1873" s="20">
        <f t="shared" si="179"/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13">
        <f t="shared" si="176"/>
        <v>112.5</v>
      </c>
      <c r="Q1874" t="str">
        <f t="shared" si="177"/>
        <v>games</v>
      </c>
      <c r="R1874" t="str">
        <f t="shared" si="178"/>
        <v>mobile games</v>
      </c>
      <c r="S1874" s="20">
        <f t="shared" si="180"/>
        <v>42154.796319444438</v>
      </c>
      <c r="T1874" s="20">
        <f t="shared" si="179"/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13">
        <f t="shared" si="176"/>
        <v>19</v>
      </c>
      <c r="Q1875" t="str">
        <f t="shared" si="177"/>
        <v>games</v>
      </c>
      <c r="R1875" t="str">
        <f t="shared" si="178"/>
        <v>mobile games</v>
      </c>
      <c r="S1875" s="20">
        <f t="shared" si="180"/>
        <v>42164.282523148147</v>
      </c>
      <c r="T1875" s="20">
        <f t="shared" si="179"/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13">
        <f t="shared" si="176"/>
        <v>14</v>
      </c>
      <c r="Q1876" t="str">
        <f t="shared" si="177"/>
        <v>games</v>
      </c>
      <c r="R1876" t="str">
        <f t="shared" si="178"/>
        <v>mobile games</v>
      </c>
      <c r="S1876" s="20">
        <f t="shared" si="180"/>
        <v>42529.635798611103</v>
      </c>
      <c r="T1876" s="20">
        <f t="shared" si="179"/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13">
        <f t="shared" si="176"/>
        <v>27</v>
      </c>
      <c r="Q1877" t="str">
        <f t="shared" si="177"/>
        <v>games</v>
      </c>
      <c r="R1877" t="str">
        <f t="shared" si="178"/>
        <v>mobile games</v>
      </c>
      <c r="S1877" s="20">
        <f t="shared" si="180"/>
        <v>42528.566064814811</v>
      </c>
      <c r="T1877" s="20">
        <f t="shared" si="179"/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13">
        <f t="shared" si="176"/>
        <v>0</v>
      </c>
      <c r="Q1878" t="str">
        <f t="shared" si="177"/>
        <v>games</v>
      </c>
      <c r="R1878" t="str">
        <f t="shared" si="178"/>
        <v>mobile games</v>
      </c>
      <c r="S1878" s="20">
        <f t="shared" si="180"/>
        <v>41775.951446759253</v>
      </c>
      <c r="T1878" s="20">
        <f t="shared" si="179"/>
        <v>41805.951446759253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13">
        <f t="shared" si="176"/>
        <v>0</v>
      </c>
      <c r="Q1879" t="str">
        <f t="shared" si="177"/>
        <v>games</v>
      </c>
      <c r="R1879" t="str">
        <f t="shared" si="178"/>
        <v>mobile games</v>
      </c>
      <c r="S1879" s="20">
        <f t="shared" si="180"/>
        <v>42034.695891203701</v>
      </c>
      <c r="T1879" s="20">
        <f t="shared" si="179"/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13">
        <f t="shared" si="176"/>
        <v>0</v>
      </c>
      <c r="Q1880" t="str">
        <f t="shared" si="177"/>
        <v>games</v>
      </c>
      <c r="R1880" t="str">
        <f t="shared" si="178"/>
        <v>mobile games</v>
      </c>
      <c r="S1880" s="20">
        <f t="shared" si="180"/>
        <v>41772.675405092588</v>
      </c>
      <c r="T1880" s="20">
        <f t="shared" si="179"/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13">
        <f t="shared" si="176"/>
        <v>4</v>
      </c>
      <c r="Q1881" t="str">
        <f t="shared" si="177"/>
        <v>games</v>
      </c>
      <c r="R1881" t="str">
        <f t="shared" si="178"/>
        <v>mobile games</v>
      </c>
      <c r="S1881" s="20">
        <f t="shared" si="180"/>
        <v>42413.316307870373</v>
      </c>
      <c r="T1881" s="20">
        <f t="shared" si="179"/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13">
        <f t="shared" si="176"/>
        <v>514</v>
      </c>
      <c r="Q1882" t="str">
        <f t="shared" si="177"/>
        <v>games</v>
      </c>
      <c r="R1882" t="str">
        <f t="shared" si="178"/>
        <v>mobile games</v>
      </c>
      <c r="S1882" s="20">
        <f t="shared" si="180"/>
        <v>42430.233564814807</v>
      </c>
      <c r="T1882" s="20">
        <f t="shared" si="179"/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13">
        <f t="shared" si="176"/>
        <v>1761.845</v>
      </c>
      <c r="Q1883" t="str">
        <f t="shared" si="177"/>
        <v>music</v>
      </c>
      <c r="R1883" t="str">
        <f t="shared" si="178"/>
        <v>indie rock</v>
      </c>
      <c r="S1883" s="20">
        <f t="shared" si="180"/>
        <v>42042.819317129623</v>
      </c>
      <c r="T1883" s="20">
        <f t="shared" si="179"/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13">
        <f t="shared" si="176"/>
        <v>1730.5</v>
      </c>
      <c r="Q1884" t="str">
        <f t="shared" si="177"/>
        <v>music</v>
      </c>
      <c r="R1884" t="str">
        <f t="shared" si="178"/>
        <v>indie rock</v>
      </c>
      <c r="S1884" s="20">
        <f t="shared" si="180"/>
        <v>41067.615879629629</v>
      </c>
      <c r="T1884" s="20">
        <f t="shared" si="179"/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13">
        <f t="shared" si="176"/>
        <v>539.5</v>
      </c>
      <c r="Q1885" t="str">
        <f t="shared" si="177"/>
        <v>music</v>
      </c>
      <c r="R1885" t="str">
        <f t="shared" si="178"/>
        <v>indie rock</v>
      </c>
      <c r="S1885" s="20">
        <f t="shared" si="180"/>
        <v>40977.614675925921</v>
      </c>
      <c r="T1885" s="20">
        <f t="shared" si="179"/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13">
        <f t="shared" si="176"/>
        <v>688.5</v>
      </c>
      <c r="Q1886" t="str">
        <f t="shared" si="177"/>
        <v>music</v>
      </c>
      <c r="R1886" t="str">
        <f t="shared" si="178"/>
        <v>indie rock</v>
      </c>
      <c r="S1886" s="20">
        <f t="shared" si="180"/>
        <v>41204.864988425921</v>
      </c>
      <c r="T1886" s="20">
        <f t="shared" si="179"/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13">
        <f t="shared" si="176"/>
        <v>2713.5</v>
      </c>
      <c r="Q1887" t="str">
        <f t="shared" si="177"/>
        <v>music</v>
      </c>
      <c r="R1887" t="str">
        <f t="shared" si="178"/>
        <v>indie rock</v>
      </c>
      <c r="S1887" s="20">
        <f t="shared" si="180"/>
        <v>41098.760532407403</v>
      </c>
      <c r="T1887" s="20">
        <f t="shared" si="179"/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13">
        <f t="shared" si="176"/>
        <v>627</v>
      </c>
      <c r="Q1888" t="str">
        <f t="shared" si="177"/>
        <v>music</v>
      </c>
      <c r="R1888" t="str">
        <f t="shared" si="178"/>
        <v>indie rock</v>
      </c>
      <c r="S1888" s="20">
        <f t="shared" si="180"/>
        <v>41925.57335648148</v>
      </c>
      <c r="T1888" s="20">
        <f t="shared" si="179"/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13">
        <f t="shared" si="176"/>
        <v>1671.5</v>
      </c>
      <c r="Q1889" t="str">
        <f t="shared" si="177"/>
        <v>music</v>
      </c>
      <c r="R1889" t="str">
        <f t="shared" si="178"/>
        <v>indie rock</v>
      </c>
      <c r="S1889" s="20">
        <f t="shared" si="180"/>
        <v>42323.466805555552</v>
      </c>
      <c r="T1889" s="20">
        <f t="shared" si="179"/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13">
        <f t="shared" si="176"/>
        <v>2120.5</v>
      </c>
      <c r="Q1890" t="str">
        <f t="shared" si="177"/>
        <v>music</v>
      </c>
      <c r="R1890" t="str">
        <f t="shared" si="178"/>
        <v>indie rock</v>
      </c>
      <c r="S1890" s="20">
        <f t="shared" si="180"/>
        <v>40298.90662037037</v>
      </c>
      <c r="T1890" s="20">
        <f t="shared" si="179"/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13">
        <f t="shared" si="176"/>
        <v>1088</v>
      </c>
      <c r="Q1891" t="str">
        <f t="shared" si="177"/>
        <v>music</v>
      </c>
      <c r="R1891" t="str">
        <f t="shared" si="178"/>
        <v>indie rock</v>
      </c>
      <c r="S1891" s="20">
        <f t="shared" si="180"/>
        <v>41299.460023148145</v>
      </c>
      <c r="T1891" s="20">
        <f t="shared" si="179"/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13">
        <f t="shared" si="176"/>
        <v>8798.0650000000005</v>
      </c>
      <c r="Q1892" t="str">
        <f t="shared" si="177"/>
        <v>music</v>
      </c>
      <c r="R1892" t="str">
        <f t="shared" si="178"/>
        <v>indie rock</v>
      </c>
      <c r="S1892" s="20">
        <f t="shared" si="180"/>
        <v>41228.452870370369</v>
      </c>
      <c r="T1892" s="20">
        <f t="shared" si="179"/>
        <v>41258.452870370369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13">
        <f t="shared" si="176"/>
        <v>5337.5</v>
      </c>
      <c r="Q1893" t="str">
        <f t="shared" si="177"/>
        <v>music</v>
      </c>
      <c r="R1893" t="str">
        <f t="shared" si="178"/>
        <v>indie rock</v>
      </c>
      <c r="S1893" s="20">
        <f t="shared" si="180"/>
        <v>40335.464745370366</v>
      </c>
      <c r="T1893" s="20">
        <f t="shared" si="179"/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13">
        <f t="shared" si="176"/>
        <v>354.5</v>
      </c>
      <c r="Q1894" t="str">
        <f t="shared" si="177"/>
        <v>music</v>
      </c>
      <c r="R1894" t="str">
        <f t="shared" si="178"/>
        <v>indie rock</v>
      </c>
      <c r="S1894" s="20">
        <f t="shared" si="180"/>
        <v>40671.304178240738</v>
      </c>
      <c r="T1894" s="20">
        <f t="shared" si="179"/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13">
        <f t="shared" si="176"/>
        <v>1322.5</v>
      </c>
      <c r="Q1895" t="str">
        <f t="shared" si="177"/>
        <v>music</v>
      </c>
      <c r="R1895" t="str">
        <f t="shared" si="178"/>
        <v>indie rock</v>
      </c>
      <c r="S1895" s="20">
        <f t="shared" si="180"/>
        <v>40632.608622685184</v>
      </c>
      <c r="T1895" s="20">
        <f t="shared" si="179"/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13">
        <f t="shared" si="176"/>
        <v>582.5</v>
      </c>
      <c r="Q1896" t="str">
        <f t="shared" si="177"/>
        <v>music</v>
      </c>
      <c r="R1896" t="str">
        <f t="shared" si="178"/>
        <v>indie rock</v>
      </c>
      <c r="S1896" s="20">
        <f t="shared" si="180"/>
        <v>40920.571562500001</v>
      </c>
      <c r="T1896" s="20">
        <f t="shared" si="179"/>
        <v>40951.571562500001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13">
        <f t="shared" si="176"/>
        <v>4637.5</v>
      </c>
      <c r="Q1897" t="str">
        <f t="shared" si="177"/>
        <v>music</v>
      </c>
      <c r="R1897" t="str">
        <f t="shared" si="178"/>
        <v>indie rock</v>
      </c>
      <c r="S1897" s="20">
        <f t="shared" si="180"/>
        <v>42267.413449074076</v>
      </c>
      <c r="T1897" s="20">
        <f t="shared" si="179"/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13">
        <f t="shared" si="176"/>
        <v>286</v>
      </c>
      <c r="Q1898" t="str">
        <f t="shared" si="177"/>
        <v>music</v>
      </c>
      <c r="R1898" t="str">
        <f t="shared" si="178"/>
        <v>indie rock</v>
      </c>
      <c r="S1898" s="20">
        <f t="shared" si="180"/>
        <v>40981.376909722218</v>
      </c>
      <c r="T1898" s="20">
        <f t="shared" si="179"/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13">
        <f t="shared" si="176"/>
        <v>3344.5</v>
      </c>
      <c r="Q1899" t="str">
        <f t="shared" si="177"/>
        <v>music</v>
      </c>
      <c r="R1899" t="str">
        <f t="shared" si="178"/>
        <v>indie rock</v>
      </c>
      <c r="S1899" s="20">
        <f t="shared" si="180"/>
        <v>41680.250069444446</v>
      </c>
      <c r="T1899" s="20">
        <f t="shared" si="179"/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13">
        <f t="shared" si="176"/>
        <v>733</v>
      </c>
      <c r="Q1900" t="str">
        <f t="shared" si="177"/>
        <v>music</v>
      </c>
      <c r="R1900" t="str">
        <f t="shared" si="178"/>
        <v>indie rock</v>
      </c>
      <c r="S1900" s="20">
        <f t="shared" si="180"/>
        <v>42365.8596412037</v>
      </c>
      <c r="T1900" s="20">
        <f t="shared" si="179"/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13">
        <f t="shared" si="176"/>
        <v>621</v>
      </c>
      <c r="Q1901" t="str">
        <f t="shared" si="177"/>
        <v>music</v>
      </c>
      <c r="R1901" t="str">
        <f t="shared" si="178"/>
        <v>indie rock</v>
      </c>
      <c r="S1901" s="20">
        <f t="shared" si="180"/>
        <v>42058.608402777776</v>
      </c>
      <c r="T1901" s="20">
        <f t="shared" si="179"/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13">
        <f t="shared" si="176"/>
        <v>1394.0550000000001</v>
      </c>
      <c r="Q1902" t="str">
        <f t="shared" si="177"/>
        <v>music</v>
      </c>
      <c r="R1902" t="str">
        <f t="shared" si="178"/>
        <v>indie rock</v>
      </c>
      <c r="S1902" s="20">
        <f t="shared" si="180"/>
        <v>41160.538553240738</v>
      </c>
      <c r="T1902" s="20">
        <f t="shared" si="179"/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13">
        <f t="shared" si="176"/>
        <v>1347.5</v>
      </c>
      <c r="Q1903" t="str">
        <f t="shared" si="177"/>
        <v>technology</v>
      </c>
      <c r="R1903" t="str">
        <f t="shared" si="178"/>
        <v>gadgets</v>
      </c>
      <c r="S1903" s="20">
        <f t="shared" si="180"/>
        <v>42116.209826388884</v>
      </c>
      <c r="T1903" s="20">
        <f t="shared" si="179"/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13">
        <f t="shared" si="176"/>
        <v>7.5</v>
      </c>
      <c r="Q1904" t="str">
        <f t="shared" si="177"/>
        <v>technology</v>
      </c>
      <c r="R1904" t="str">
        <f t="shared" si="178"/>
        <v>gadgets</v>
      </c>
      <c r="S1904" s="20">
        <f t="shared" si="180"/>
        <v>42037.456562499996</v>
      </c>
      <c r="T1904" s="20">
        <f t="shared" si="179"/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13">
        <f t="shared" si="176"/>
        <v>719.5</v>
      </c>
      <c r="Q1905" t="str">
        <f t="shared" si="177"/>
        <v>technology</v>
      </c>
      <c r="R1905" t="str">
        <f t="shared" si="178"/>
        <v>gadgets</v>
      </c>
      <c r="S1905" s="20">
        <f t="shared" si="180"/>
        <v>42702.437395833331</v>
      </c>
      <c r="T1905" s="20">
        <f t="shared" si="179"/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13">
        <f t="shared" si="176"/>
        <v>26</v>
      </c>
      <c r="Q1906" t="str">
        <f t="shared" si="177"/>
        <v>technology</v>
      </c>
      <c r="R1906" t="str">
        <f t="shared" si="178"/>
        <v>gadgets</v>
      </c>
      <c r="S1906" s="20">
        <f t="shared" si="180"/>
        <v>42326.352094907408</v>
      </c>
      <c r="T1906" s="20">
        <f t="shared" si="179"/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13">
        <f t="shared" si="176"/>
        <v>23</v>
      </c>
      <c r="Q1907" t="str">
        <f t="shared" si="177"/>
        <v>technology</v>
      </c>
      <c r="R1907" t="str">
        <f t="shared" si="178"/>
        <v>gadgets</v>
      </c>
      <c r="S1907" s="20">
        <f t="shared" si="180"/>
        <v>41859.592523148145</v>
      </c>
      <c r="T1907" s="20">
        <f t="shared" si="179"/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13">
        <f t="shared" si="176"/>
        <v>10739.5</v>
      </c>
      <c r="Q1908" t="str">
        <f t="shared" si="177"/>
        <v>technology</v>
      </c>
      <c r="R1908" t="str">
        <f t="shared" si="178"/>
        <v>gadgets</v>
      </c>
      <c r="S1908" s="20">
        <f t="shared" si="180"/>
        <v>42514.337766203702</v>
      </c>
      <c r="T1908" s="20">
        <f t="shared" si="179"/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13">
        <f t="shared" si="176"/>
        <v>44.5</v>
      </c>
      <c r="Q1909" t="str">
        <f t="shared" si="177"/>
        <v>technology</v>
      </c>
      <c r="R1909" t="str">
        <f t="shared" si="178"/>
        <v>gadgets</v>
      </c>
      <c r="S1909" s="20">
        <f t="shared" si="180"/>
        <v>41767.253761574073</v>
      </c>
      <c r="T1909" s="20">
        <f t="shared" si="179"/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13">
        <f t="shared" si="176"/>
        <v>218.5</v>
      </c>
      <c r="Q1910" t="str">
        <f t="shared" si="177"/>
        <v>technology</v>
      </c>
      <c r="R1910" t="str">
        <f t="shared" si="178"/>
        <v>gadgets</v>
      </c>
      <c r="S1910" s="20">
        <f t="shared" si="180"/>
        <v>42703.584490740737</v>
      </c>
      <c r="T1910" s="20">
        <f t="shared" si="179"/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13">
        <f t="shared" si="176"/>
        <v>2488.5</v>
      </c>
      <c r="Q1911" t="str">
        <f t="shared" si="177"/>
        <v>technology</v>
      </c>
      <c r="R1911" t="str">
        <f t="shared" si="178"/>
        <v>gadgets</v>
      </c>
      <c r="S1911" s="20">
        <f t="shared" si="180"/>
        <v>41905.095821759256</v>
      </c>
      <c r="T1911" s="20">
        <f t="shared" si="179"/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13">
        <f t="shared" si="176"/>
        <v>16885.5</v>
      </c>
      <c r="Q1912" t="str">
        <f t="shared" si="177"/>
        <v>technology</v>
      </c>
      <c r="R1912" t="str">
        <f t="shared" si="178"/>
        <v>gadgets</v>
      </c>
      <c r="S1912" s="20">
        <f t="shared" si="180"/>
        <v>42264.629826388882</v>
      </c>
      <c r="T1912" s="20">
        <f t="shared" si="179"/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13">
        <f t="shared" si="176"/>
        <v>5.5</v>
      </c>
      <c r="Q1913" t="str">
        <f t="shared" si="177"/>
        <v>technology</v>
      </c>
      <c r="R1913" t="str">
        <f t="shared" si="178"/>
        <v>gadgets</v>
      </c>
      <c r="S1913" s="20">
        <f t="shared" si="180"/>
        <v>41829.700624999998</v>
      </c>
      <c r="T1913" s="20">
        <f t="shared" si="179"/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13">
        <f t="shared" si="176"/>
        <v>1503.5</v>
      </c>
      <c r="Q1914" t="str">
        <f t="shared" si="177"/>
        <v>technology</v>
      </c>
      <c r="R1914" t="str">
        <f t="shared" si="178"/>
        <v>gadgets</v>
      </c>
      <c r="S1914" s="20">
        <f t="shared" si="180"/>
        <v>42128.893055555549</v>
      </c>
      <c r="T1914" s="20">
        <f t="shared" si="179"/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13">
        <f t="shared" si="176"/>
        <v>331.5</v>
      </c>
      <c r="Q1915" t="str">
        <f t="shared" si="177"/>
        <v>technology</v>
      </c>
      <c r="R1915" t="str">
        <f t="shared" si="178"/>
        <v>gadgets</v>
      </c>
      <c r="S1915" s="20">
        <f t="shared" si="180"/>
        <v>41890.177986111106</v>
      </c>
      <c r="T1915" s="20">
        <f t="shared" si="179"/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13">
        <f t="shared" si="176"/>
        <v>31</v>
      </c>
      <c r="Q1916" t="str">
        <f t="shared" si="177"/>
        <v>technology</v>
      </c>
      <c r="R1916" t="str">
        <f t="shared" si="178"/>
        <v>gadgets</v>
      </c>
      <c r="S1916" s="20">
        <f t="shared" si="180"/>
        <v>41928.841122685182</v>
      </c>
      <c r="T1916" s="20">
        <f t="shared" si="179"/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13">
        <f t="shared" si="176"/>
        <v>6</v>
      </c>
      <c r="Q1917" t="str">
        <f t="shared" si="177"/>
        <v>technology</v>
      </c>
      <c r="R1917" t="str">
        <f t="shared" si="178"/>
        <v>gadgets</v>
      </c>
      <c r="S1917" s="20">
        <f t="shared" si="180"/>
        <v>41863.715532407405</v>
      </c>
      <c r="T1917" s="20">
        <f t="shared" si="179"/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13">
        <f t="shared" si="176"/>
        <v>54</v>
      </c>
      <c r="Q1918" t="str">
        <f t="shared" si="177"/>
        <v>technology</v>
      </c>
      <c r="R1918" t="str">
        <f t="shared" si="178"/>
        <v>gadgets</v>
      </c>
      <c r="S1918" s="20">
        <f t="shared" si="180"/>
        <v>42656.383969907409</v>
      </c>
      <c r="T1918" s="20">
        <f t="shared" si="179"/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13">
        <f t="shared" si="176"/>
        <v>102547.5</v>
      </c>
      <c r="Q1919" t="str">
        <f t="shared" si="177"/>
        <v>technology</v>
      </c>
      <c r="R1919" t="str">
        <f t="shared" si="178"/>
        <v>gadgets</v>
      </c>
      <c r="S1919" s="20">
        <f t="shared" si="180"/>
        <v>42745.93672453703</v>
      </c>
      <c r="T1919" s="20">
        <f t="shared" si="179"/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13">
        <f t="shared" si="176"/>
        <v>134.5</v>
      </c>
      <c r="Q1920" t="str">
        <f t="shared" si="177"/>
        <v>technology</v>
      </c>
      <c r="R1920" t="str">
        <f t="shared" si="178"/>
        <v>gadgets</v>
      </c>
      <c r="S1920" s="20">
        <f t="shared" si="180"/>
        <v>41828.456608796296</v>
      </c>
      <c r="T1920" s="20">
        <f t="shared" si="179"/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13">
        <f t="shared" si="176"/>
        <v>122.5</v>
      </c>
      <c r="Q1921" t="str">
        <f t="shared" si="177"/>
        <v>technology</v>
      </c>
      <c r="R1921" t="str">
        <f t="shared" si="178"/>
        <v>gadgets</v>
      </c>
      <c r="S1921" s="20">
        <f t="shared" si="180"/>
        <v>42113.542233796288</v>
      </c>
      <c r="T1921" s="20">
        <f t="shared" si="179"/>
        <v>42143.542233796288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13">
        <f t="shared" si="176"/>
        <v>2204</v>
      </c>
      <c r="Q1922" t="str">
        <f t="shared" si="177"/>
        <v>technology</v>
      </c>
      <c r="R1922" t="str">
        <f t="shared" si="178"/>
        <v>gadgets</v>
      </c>
      <c r="S1922" s="20">
        <f t="shared" si="180"/>
        <v>42270.54237268518</v>
      </c>
      <c r="T1922" s="20">
        <f t="shared" si="179"/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E1923/D1923</f>
        <v>1.3680000000000001</v>
      </c>
      <c r="P1923" s="13">
        <f t="shared" ref="P1923:P1986" si="182">AVERAGE(E1923,L1923)</f>
        <v>1045</v>
      </c>
      <c r="Q1923" t="str">
        <f t="shared" ref="Q1923:Q1986" si="183">LEFT(N1923,FIND("/",N1923)-1)</f>
        <v>music</v>
      </c>
      <c r="R1923" t="str">
        <f t="shared" ref="R1923:R1986" si="184">RIGHT(N1923,LEN(N1923)-FIND("/",N1923))</f>
        <v>indie rock</v>
      </c>
      <c r="S1923" s="20">
        <f t="shared" si="180"/>
        <v>41073.888229166667</v>
      </c>
      <c r="T1923" s="20">
        <f t="shared" ref="T1923:T1986" si="185">(((I1923/60)/60)/24)+DATE(1970,1,1)+(-8/24)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13">
        <f t="shared" si="182"/>
        <v>1187.5</v>
      </c>
      <c r="Q1924" t="str">
        <f t="shared" si="183"/>
        <v>music</v>
      </c>
      <c r="R1924" t="str">
        <f t="shared" si="184"/>
        <v>indie rock</v>
      </c>
      <c r="S1924" s="20">
        <f t="shared" ref="S1924:S1987" si="186">(((J1924/60)/60)/24)+DATE(1970,1,1)+(-8/24)</f>
        <v>41589.922534722216</v>
      </c>
      <c r="T1924" s="20">
        <f t="shared" si="185"/>
        <v>41619.922534722216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13">
        <f t="shared" si="182"/>
        <v>157</v>
      </c>
      <c r="Q1925" t="str">
        <f t="shared" si="183"/>
        <v>music</v>
      </c>
      <c r="R1925" t="str">
        <f t="shared" si="184"/>
        <v>indie rock</v>
      </c>
      <c r="S1925" s="20">
        <f t="shared" si="186"/>
        <v>40772.515416666662</v>
      </c>
      <c r="T1925" s="20">
        <f t="shared" si="185"/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13">
        <f t="shared" si="182"/>
        <v>1732.5</v>
      </c>
      <c r="Q1926" t="str">
        <f t="shared" si="183"/>
        <v>music</v>
      </c>
      <c r="R1926" t="str">
        <f t="shared" si="184"/>
        <v>indie rock</v>
      </c>
      <c r="S1926" s="20">
        <f t="shared" si="186"/>
        <v>41626.427719907406</v>
      </c>
      <c r="T1926" s="20">
        <f t="shared" si="185"/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13">
        <f t="shared" si="182"/>
        <v>853.5</v>
      </c>
      <c r="Q1927" t="str">
        <f t="shared" si="183"/>
        <v>music</v>
      </c>
      <c r="R1927" t="str">
        <f t="shared" si="184"/>
        <v>indie rock</v>
      </c>
      <c r="S1927" s="20">
        <f t="shared" si="186"/>
        <v>41535.568148148144</v>
      </c>
      <c r="T1927" s="20">
        <f t="shared" si="185"/>
        <v>41557.666666666664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13">
        <f t="shared" si="182"/>
        <v>1518.845</v>
      </c>
      <c r="Q1928" t="str">
        <f t="shared" si="183"/>
        <v>music</v>
      </c>
      <c r="R1928" t="str">
        <f t="shared" si="184"/>
        <v>indie rock</v>
      </c>
      <c r="S1928" s="20">
        <f t="shared" si="186"/>
        <v>40456.621018518512</v>
      </c>
      <c r="T1928" s="20">
        <f t="shared" si="185"/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13">
        <f t="shared" si="182"/>
        <v>315.5</v>
      </c>
      <c r="Q1929" t="str">
        <f t="shared" si="183"/>
        <v>music</v>
      </c>
      <c r="R1929" t="str">
        <f t="shared" si="184"/>
        <v>indie rock</v>
      </c>
      <c r="S1929" s="20">
        <f t="shared" si="186"/>
        <v>40960.528229166666</v>
      </c>
      <c r="T1929" s="20">
        <f t="shared" si="185"/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13">
        <f t="shared" si="182"/>
        <v>1332</v>
      </c>
      <c r="Q1930" t="str">
        <f t="shared" si="183"/>
        <v>music</v>
      </c>
      <c r="R1930" t="str">
        <f t="shared" si="184"/>
        <v>indie rock</v>
      </c>
      <c r="S1930" s="20">
        <f t="shared" si="186"/>
        <v>41371.314745370371</v>
      </c>
      <c r="T1930" s="20">
        <f t="shared" si="185"/>
        <v>41401.314745370371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13">
        <f t="shared" si="182"/>
        <v>1642.5</v>
      </c>
      <c r="Q1931" t="str">
        <f t="shared" si="183"/>
        <v>music</v>
      </c>
      <c r="R1931" t="str">
        <f t="shared" si="184"/>
        <v>indie rock</v>
      </c>
      <c r="S1931" s="20">
        <f t="shared" si="186"/>
        <v>40686.688263888886</v>
      </c>
      <c r="T1931" s="20">
        <f t="shared" si="185"/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13">
        <f t="shared" si="182"/>
        <v>648</v>
      </c>
      <c r="Q1932" t="str">
        <f t="shared" si="183"/>
        <v>music</v>
      </c>
      <c r="R1932" t="str">
        <f t="shared" si="184"/>
        <v>indie rock</v>
      </c>
      <c r="S1932" s="20">
        <f t="shared" si="186"/>
        <v>41402.225486111107</v>
      </c>
      <c r="T1932" s="20">
        <f t="shared" si="185"/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13">
        <f t="shared" si="182"/>
        <v>1231.01</v>
      </c>
      <c r="Q1933" t="str">
        <f t="shared" si="183"/>
        <v>music</v>
      </c>
      <c r="R1933" t="str">
        <f t="shared" si="184"/>
        <v>indie rock</v>
      </c>
      <c r="S1933" s="20">
        <f t="shared" si="186"/>
        <v>41037.559131944443</v>
      </c>
      <c r="T1933" s="20">
        <f t="shared" si="185"/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13">
        <f t="shared" si="182"/>
        <v>2848.5</v>
      </c>
      <c r="Q1934" t="str">
        <f t="shared" si="183"/>
        <v>music</v>
      </c>
      <c r="R1934" t="str">
        <f t="shared" si="184"/>
        <v>indie rock</v>
      </c>
      <c r="S1934" s="20">
        <f t="shared" si="186"/>
        <v>40911.476539351846</v>
      </c>
      <c r="T1934" s="20">
        <f t="shared" si="185"/>
        <v>40932.476539351846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13">
        <f t="shared" si="182"/>
        <v>5228</v>
      </c>
      <c r="Q1935" t="str">
        <f t="shared" si="183"/>
        <v>music</v>
      </c>
      <c r="R1935" t="str">
        <f t="shared" si="184"/>
        <v>indie rock</v>
      </c>
      <c r="S1935" s="20">
        <f t="shared" si="186"/>
        <v>41878.797534722216</v>
      </c>
      <c r="T1935" s="20">
        <f t="shared" si="185"/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13">
        <f t="shared" si="182"/>
        <v>3129</v>
      </c>
      <c r="Q1936" t="str">
        <f t="shared" si="183"/>
        <v>music</v>
      </c>
      <c r="R1936" t="str">
        <f t="shared" si="184"/>
        <v>indie rock</v>
      </c>
      <c r="S1936" s="20">
        <f t="shared" si="186"/>
        <v>40865.533807870372</v>
      </c>
      <c r="T1936" s="20">
        <f t="shared" si="185"/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13">
        <f t="shared" si="182"/>
        <v>1380</v>
      </c>
      <c r="Q1937" t="str">
        <f t="shared" si="183"/>
        <v>music</v>
      </c>
      <c r="R1937" t="str">
        <f t="shared" si="184"/>
        <v>indie rock</v>
      </c>
      <c r="S1937" s="20">
        <f t="shared" si="186"/>
        <v>41773.59920138889</v>
      </c>
      <c r="T1937" s="20">
        <f t="shared" si="185"/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13">
        <f t="shared" si="182"/>
        <v>4442.0050000000001</v>
      </c>
      <c r="Q1938" t="str">
        <f t="shared" si="183"/>
        <v>music</v>
      </c>
      <c r="R1938" t="str">
        <f t="shared" si="184"/>
        <v>indie rock</v>
      </c>
      <c r="S1938" s="20">
        <f t="shared" si="186"/>
        <v>40852.55636574074</v>
      </c>
      <c r="T1938" s="20">
        <f t="shared" si="185"/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13">
        <f t="shared" si="182"/>
        <v>576.23500000000001</v>
      </c>
      <c r="Q1939" t="str">
        <f t="shared" si="183"/>
        <v>music</v>
      </c>
      <c r="R1939" t="str">
        <f t="shared" si="184"/>
        <v>indie rock</v>
      </c>
      <c r="S1939" s="20">
        <f t="shared" si="186"/>
        <v>41058.78565972222</v>
      </c>
      <c r="T1939" s="20">
        <f t="shared" si="185"/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13">
        <f t="shared" si="182"/>
        <v>8752</v>
      </c>
      <c r="Q1940" t="str">
        <f t="shared" si="183"/>
        <v>music</v>
      </c>
      <c r="R1940" t="str">
        <f t="shared" si="184"/>
        <v>indie rock</v>
      </c>
      <c r="S1940" s="20">
        <f t="shared" si="186"/>
        <v>41425.92628472222</v>
      </c>
      <c r="T1940" s="20">
        <f t="shared" si="185"/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13">
        <f t="shared" si="182"/>
        <v>5583</v>
      </c>
      <c r="Q1941" t="str">
        <f t="shared" si="183"/>
        <v>music</v>
      </c>
      <c r="R1941" t="str">
        <f t="shared" si="184"/>
        <v>indie rock</v>
      </c>
      <c r="S1941" s="20">
        <f t="shared" si="186"/>
        <v>41313.651712962957</v>
      </c>
      <c r="T1941" s="20">
        <f t="shared" si="185"/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13">
        <f t="shared" si="182"/>
        <v>571</v>
      </c>
      <c r="Q1942" t="str">
        <f t="shared" si="183"/>
        <v>music</v>
      </c>
      <c r="R1942" t="str">
        <f t="shared" si="184"/>
        <v>indie rock</v>
      </c>
      <c r="S1942" s="20">
        <f t="shared" si="186"/>
        <v>40670.173993055556</v>
      </c>
      <c r="T1942" s="20">
        <f t="shared" si="185"/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13">
        <f t="shared" si="182"/>
        <v>160089.44500000001</v>
      </c>
      <c r="Q1943" t="str">
        <f t="shared" si="183"/>
        <v>technology</v>
      </c>
      <c r="R1943" t="str">
        <f t="shared" si="184"/>
        <v>hardware</v>
      </c>
      <c r="S1943" s="20">
        <f t="shared" si="186"/>
        <v>41743.95753472222</v>
      </c>
      <c r="T1943" s="20">
        <f t="shared" si="185"/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13">
        <f t="shared" si="182"/>
        <v>4200.71</v>
      </c>
      <c r="Q1944" t="str">
        <f t="shared" si="183"/>
        <v>technology</v>
      </c>
      <c r="R1944" t="str">
        <f t="shared" si="184"/>
        <v>hardware</v>
      </c>
      <c r="S1944" s="20">
        <f t="shared" si="186"/>
        <v>40638.494675925926</v>
      </c>
      <c r="T1944" s="20">
        <f t="shared" si="185"/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13">
        <f t="shared" si="182"/>
        <v>86501.5</v>
      </c>
      <c r="Q1945" t="str">
        <f t="shared" si="183"/>
        <v>technology</v>
      </c>
      <c r="R1945" t="str">
        <f t="shared" si="184"/>
        <v>hardware</v>
      </c>
      <c r="S1945" s="20">
        <f t="shared" si="186"/>
        <v>42547.936527777776</v>
      </c>
      <c r="T1945" s="20">
        <f t="shared" si="185"/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13">
        <f t="shared" si="182"/>
        <v>158505.60000000001</v>
      </c>
      <c r="Q1946" t="str">
        <f t="shared" si="183"/>
        <v>technology</v>
      </c>
      <c r="R1946" t="str">
        <f t="shared" si="184"/>
        <v>hardware</v>
      </c>
      <c r="S1946" s="20">
        <f t="shared" si="186"/>
        <v>41730.251041666663</v>
      </c>
      <c r="T1946" s="20">
        <f t="shared" si="185"/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13">
        <f t="shared" si="182"/>
        <v>174349</v>
      </c>
      <c r="Q1947" t="str">
        <f t="shared" si="183"/>
        <v>technology</v>
      </c>
      <c r="R1947" t="str">
        <f t="shared" si="184"/>
        <v>hardware</v>
      </c>
      <c r="S1947" s="20">
        <f t="shared" si="186"/>
        <v>42156.918495370373</v>
      </c>
      <c r="T1947" s="20">
        <f t="shared" si="185"/>
        <v>42196.918495370373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13">
        <f t="shared" si="182"/>
        <v>5650.5</v>
      </c>
      <c r="Q1948" t="str">
        <f t="shared" si="183"/>
        <v>technology</v>
      </c>
      <c r="R1948" t="str">
        <f t="shared" si="184"/>
        <v>hardware</v>
      </c>
      <c r="S1948" s="20">
        <f t="shared" si="186"/>
        <v>41688.816678240735</v>
      </c>
      <c r="T1948" s="20">
        <f t="shared" si="185"/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13">
        <f t="shared" si="182"/>
        <v>414.03500000000003</v>
      </c>
      <c r="Q1949" t="str">
        <f t="shared" si="183"/>
        <v>technology</v>
      </c>
      <c r="R1949" t="str">
        <f t="shared" si="184"/>
        <v>hardware</v>
      </c>
      <c r="S1949" s="20">
        <f t="shared" si="186"/>
        <v>40102.584722222222</v>
      </c>
      <c r="T1949" s="20">
        <f t="shared" si="185"/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13">
        <f t="shared" si="182"/>
        <v>402228</v>
      </c>
      <c r="Q1950" t="str">
        <f t="shared" si="183"/>
        <v>technology</v>
      </c>
      <c r="R1950" t="str">
        <f t="shared" si="184"/>
        <v>hardware</v>
      </c>
      <c r="S1950" s="20">
        <f t="shared" si="186"/>
        <v>42473.270937499998</v>
      </c>
      <c r="T1950" s="20">
        <f t="shared" si="185"/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13">
        <f t="shared" si="182"/>
        <v>26972.15</v>
      </c>
      <c r="Q1951" t="str">
        <f t="shared" si="183"/>
        <v>technology</v>
      </c>
      <c r="R1951" t="str">
        <f t="shared" si="184"/>
        <v>hardware</v>
      </c>
      <c r="S1951" s="20">
        <f t="shared" si="186"/>
        <v>41800.089710648142</v>
      </c>
      <c r="T1951" s="20">
        <f t="shared" si="185"/>
        <v>41830.089710648142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13">
        <f t="shared" si="182"/>
        <v>49062.48</v>
      </c>
      <c r="Q1952" t="str">
        <f t="shared" si="183"/>
        <v>technology</v>
      </c>
      <c r="R1952" t="str">
        <f t="shared" si="184"/>
        <v>hardware</v>
      </c>
      <c r="S1952" s="20">
        <f t="shared" si="186"/>
        <v>40623.848067129627</v>
      </c>
      <c r="T1952" s="20">
        <f t="shared" si="185"/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13">
        <f t="shared" si="182"/>
        <v>53528</v>
      </c>
      <c r="Q1953" t="str">
        <f t="shared" si="183"/>
        <v>technology</v>
      </c>
      <c r="R1953" t="str">
        <f t="shared" si="184"/>
        <v>hardware</v>
      </c>
      <c r="S1953" s="20">
        <f t="shared" si="186"/>
        <v>42651.087233796294</v>
      </c>
      <c r="T1953" s="20">
        <f t="shared" si="185"/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13">
        <f t="shared" si="182"/>
        <v>35073.665000000001</v>
      </c>
      <c r="Q1954" t="str">
        <f t="shared" si="183"/>
        <v>technology</v>
      </c>
      <c r="R1954" t="str">
        <f t="shared" si="184"/>
        <v>hardware</v>
      </c>
      <c r="S1954" s="20">
        <f t="shared" si="186"/>
        <v>41526.273321759254</v>
      </c>
      <c r="T1954" s="20">
        <f t="shared" si="185"/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13">
        <f t="shared" si="182"/>
        <v>17019.5</v>
      </c>
      <c r="Q1955" t="str">
        <f t="shared" si="183"/>
        <v>technology</v>
      </c>
      <c r="R1955" t="str">
        <f t="shared" si="184"/>
        <v>hardware</v>
      </c>
      <c r="S1955" s="20">
        <f t="shared" si="186"/>
        <v>40940.866493055553</v>
      </c>
      <c r="T1955" s="20">
        <f t="shared" si="185"/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13">
        <f t="shared" si="182"/>
        <v>174944.5</v>
      </c>
      <c r="Q1956" t="str">
        <f t="shared" si="183"/>
        <v>technology</v>
      </c>
      <c r="R1956" t="str">
        <f t="shared" si="184"/>
        <v>hardware</v>
      </c>
      <c r="S1956" s="20">
        <f t="shared" si="186"/>
        <v>42394.247407407405</v>
      </c>
      <c r="T1956" s="20">
        <f t="shared" si="185"/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13">
        <f t="shared" si="182"/>
        <v>83850.009999999995</v>
      </c>
      <c r="Q1957" t="str">
        <f t="shared" si="183"/>
        <v>technology</v>
      </c>
      <c r="R1957" t="str">
        <f t="shared" si="184"/>
        <v>hardware</v>
      </c>
      <c r="S1957" s="20">
        <f t="shared" si="186"/>
        <v>41019.938437500001</v>
      </c>
      <c r="T1957" s="20">
        <f t="shared" si="185"/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13">
        <f t="shared" si="182"/>
        <v>88392.5</v>
      </c>
      <c r="Q1958" t="str">
        <f t="shared" si="183"/>
        <v>technology</v>
      </c>
      <c r="R1958" t="str">
        <f t="shared" si="184"/>
        <v>hardware</v>
      </c>
      <c r="S1958" s="20">
        <f t="shared" si="186"/>
        <v>42067.59033564815</v>
      </c>
      <c r="T1958" s="20">
        <f t="shared" si="185"/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13">
        <f t="shared" si="182"/>
        <v>25455.705000000002</v>
      </c>
      <c r="Q1959" t="str">
        <f t="shared" si="183"/>
        <v>technology</v>
      </c>
      <c r="R1959" t="str">
        <f t="shared" si="184"/>
        <v>hardware</v>
      </c>
      <c r="S1959" s="20">
        <f t="shared" si="186"/>
        <v>41178.765196759254</v>
      </c>
      <c r="T1959" s="20">
        <f t="shared" si="185"/>
        <v>41208.765196759254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13">
        <f t="shared" si="182"/>
        <v>50923.01</v>
      </c>
      <c r="Q1960" t="str">
        <f t="shared" si="183"/>
        <v>technology</v>
      </c>
      <c r="R1960" t="str">
        <f t="shared" si="184"/>
        <v>hardware</v>
      </c>
      <c r="S1960" s="20">
        <f t="shared" si="186"/>
        <v>41326.654641203699</v>
      </c>
      <c r="T1960" s="20">
        <f t="shared" si="185"/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13">
        <f t="shared" si="182"/>
        <v>8048.72</v>
      </c>
      <c r="Q1961" t="str">
        <f t="shared" si="183"/>
        <v>technology</v>
      </c>
      <c r="R1961" t="str">
        <f t="shared" si="184"/>
        <v>hardware</v>
      </c>
      <c r="S1961" s="20">
        <f t="shared" si="186"/>
        <v>41871.51226851852</v>
      </c>
      <c r="T1961" s="20">
        <f t="shared" si="185"/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13">
        <f t="shared" si="182"/>
        <v>41282.5</v>
      </c>
      <c r="Q1962" t="str">
        <f t="shared" si="183"/>
        <v>technology</v>
      </c>
      <c r="R1962" t="str">
        <f t="shared" si="184"/>
        <v>hardware</v>
      </c>
      <c r="S1962" s="20">
        <f t="shared" si="186"/>
        <v>41964.029409722221</v>
      </c>
      <c r="T1962" s="20">
        <f t="shared" si="185"/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13">
        <f t="shared" si="182"/>
        <v>56085.56</v>
      </c>
      <c r="Q1963" t="str">
        <f t="shared" si="183"/>
        <v>technology</v>
      </c>
      <c r="R1963" t="str">
        <f t="shared" si="184"/>
        <v>hardware</v>
      </c>
      <c r="S1963" s="20">
        <f t="shared" si="186"/>
        <v>41147.861307870371</v>
      </c>
      <c r="T1963" s="20">
        <f t="shared" si="185"/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13">
        <f t="shared" si="182"/>
        <v>9799.25</v>
      </c>
      <c r="Q1964" t="str">
        <f t="shared" si="183"/>
        <v>technology</v>
      </c>
      <c r="R1964" t="str">
        <f t="shared" si="184"/>
        <v>hardware</v>
      </c>
      <c r="S1964" s="20">
        <f t="shared" si="186"/>
        <v>41742.447175925925</v>
      </c>
      <c r="T1964" s="20">
        <f t="shared" si="185"/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13">
        <f t="shared" si="182"/>
        <v>12156.5</v>
      </c>
      <c r="Q1965" t="str">
        <f t="shared" si="183"/>
        <v>technology</v>
      </c>
      <c r="R1965" t="str">
        <f t="shared" si="184"/>
        <v>hardware</v>
      </c>
      <c r="S1965" s="20">
        <f t="shared" si="186"/>
        <v>41863.096458333333</v>
      </c>
      <c r="T1965" s="20">
        <f t="shared" si="185"/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13">
        <f t="shared" si="182"/>
        <v>116412.06</v>
      </c>
      <c r="Q1966" t="str">
        <f t="shared" si="183"/>
        <v>technology</v>
      </c>
      <c r="R1966" t="str">
        <f t="shared" si="184"/>
        <v>hardware</v>
      </c>
      <c r="S1966" s="20">
        <f t="shared" si="186"/>
        <v>42451.939490740733</v>
      </c>
      <c r="T1966" s="20">
        <f t="shared" si="185"/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13">
        <f t="shared" si="182"/>
        <v>6608.5</v>
      </c>
      <c r="Q1967" t="str">
        <f t="shared" si="183"/>
        <v>technology</v>
      </c>
      <c r="R1967" t="str">
        <f t="shared" si="184"/>
        <v>hardware</v>
      </c>
      <c r="S1967" s="20">
        <f t="shared" si="186"/>
        <v>40897.755902777775</v>
      </c>
      <c r="T1967" s="20">
        <f t="shared" si="185"/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13">
        <f t="shared" si="182"/>
        <v>104128.045</v>
      </c>
      <c r="Q1968" t="str">
        <f t="shared" si="183"/>
        <v>technology</v>
      </c>
      <c r="R1968" t="str">
        <f t="shared" si="184"/>
        <v>hardware</v>
      </c>
      <c r="S1968" s="20">
        <f t="shared" si="186"/>
        <v>41835.207152777773</v>
      </c>
      <c r="T1968" s="20">
        <f t="shared" si="185"/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13">
        <f t="shared" si="182"/>
        <v>37215.5</v>
      </c>
      <c r="Q1969" t="str">
        <f t="shared" si="183"/>
        <v>technology</v>
      </c>
      <c r="R1969" t="str">
        <f t="shared" si="184"/>
        <v>hardware</v>
      </c>
      <c r="S1969" s="20">
        <f t="shared" si="186"/>
        <v>41730.330196759256</v>
      </c>
      <c r="T1969" s="20">
        <f t="shared" si="185"/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13">
        <f t="shared" si="182"/>
        <v>71496.5</v>
      </c>
      <c r="Q1970" t="str">
        <f t="shared" si="183"/>
        <v>technology</v>
      </c>
      <c r="R1970" t="str">
        <f t="shared" si="184"/>
        <v>hardware</v>
      </c>
      <c r="S1970" s="20">
        <f t="shared" si="186"/>
        <v>42676.253645833327</v>
      </c>
      <c r="T1970" s="20">
        <f t="shared" si="185"/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13">
        <f t="shared" si="182"/>
        <v>58851.5</v>
      </c>
      <c r="Q1971" t="str">
        <f t="shared" si="183"/>
        <v>technology</v>
      </c>
      <c r="R1971" t="str">
        <f t="shared" si="184"/>
        <v>hardware</v>
      </c>
      <c r="S1971" s="20">
        <f t="shared" si="186"/>
        <v>42557.459120370368</v>
      </c>
      <c r="T1971" s="20">
        <f t="shared" si="185"/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13">
        <f t="shared" si="182"/>
        <v>28645.5</v>
      </c>
      <c r="Q1972" t="str">
        <f t="shared" si="183"/>
        <v>technology</v>
      </c>
      <c r="R1972" t="str">
        <f t="shared" si="184"/>
        <v>hardware</v>
      </c>
      <c r="S1972" s="20">
        <f t="shared" si="186"/>
        <v>41323.859965277778</v>
      </c>
      <c r="T1972" s="20">
        <f t="shared" si="185"/>
        <v>41383.818298611113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13">
        <f t="shared" si="182"/>
        <v>527986.93500000006</v>
      </c>
      <c r="Q1973" t="str">
        <f t="shared" si="183"/>
        <v>technology</v>
      </c>
      <c r="R1973" t="str">
        <f t="shared" si="184"/>
        <v>hardware</v>
      </c>
      <c r="S1973" s="20">
        <f t="shared" si="186"/>
        <v>41561.16737268518</v>
      </c>
      <c r="T1973" s="20">
        <f t="shared" si="185"/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13">
        <f t="shared" si="182"/>
        <v>8550</v>
      </c>
      <c r="Q1974" t="str">
        <f t="shared" si="183"/>
        <v>technology</v>
      </c>
      <c r="R1974" t="str">
        <f t="shared" si="184"/>
        <v>hardware</v>
      </c>
      <c r="S1974" s="20">
        <f t="shared" si="186"/>
        <v>41200.678749999999</v>
      </c>
      <c r="T1974" s="20">
        <f t="shared" si="185"/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13">
        <f t="shared" si="182"/>
        <v>255288.005</v>
      </c>
      <c r="Q1975" t="str">
        <f t="shared" si="183"/>
        <v>technology</v>
      </c>
      <c r="R1975" t="str">
        <f t="shared" si="184"/>
        <v>hardware</v>
      </c>
      <c r="S1975" s="20">
        <f t="shared" si="186"/>
        <v>42549.389629629623</v>
      </c>
      <c r="T1975" s="20">
        <f t="shared" si="185"/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13">
        <f t="shared" si="182"/>
        <v>37750.6</v>
      </c>
      <c r="Q1976" t="str">
        <f t="shared" si="183"/>
        <v>technology</v>
      </c>
      <c r="R1976" t="str">
        <f t="shared" si="184"/>
        <v>hardware</v>
      </c>
      <c r="S1976" s="20">
        <f t="shared" si="186"/>
        <v>41445.000798611109</v>
      </c>
      <c r="T1976" s="20">
        <f t="shared" si="185"/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13">
        <f t="shared" si="182"/>
        <v>16823.169999999998</v>
      </c>
      <c r="Q1977" t="str">
        <f t="shared" si="183"/>
        <v>technology</v>
      </c>
      <c r="R1977" t="str">
        <f t="shared" si="184"/>
        <v>hardware</v>
      </c>
      <c r="S1977" s="20">
        <f t="shared" si="186"/>
        <v>41313.42188657407</v>
      </c>
      <c r="T1977" s="20">
        <f t="shared" si="185"/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13">
        <f t="shared" si="182"/>
        <v>7168.5</v>
      </c>
      <c r="Q1978" t="str">
        <f t="shared" si="183"/>
        <v>technology</v>
      </c>
      <c r="R1978" t="str">
        <f t="shared" si="184"/>
        <v>hardware</v>
      </c>
      <c r="S1978" s="20">
        <f t="shared" si="186"/>
        <v>41438.566261574073</v>
      </c>
      <c r="T1978" s="20">
        <f t="shared" si="185"/>
        <v>41468.566261574073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13">
        <f t="shared" si="182"/>
        <v>100993</v>
      </c>
      <c r="Q1979" t="str">
        <f t="shared" si="183"/>
        <v>technology</v>
      </c>
      <c r="R1979" t="str">
        <f t="shared" si="184"/>
        <v>hardware</v>
      </c>
      <c r="S1979" s="20">
        <f t="shared" si="186"/>
        <v>42310.883564814816</v>
      </c>
      <c r="T1979" s="20">
        <f t="shared" si="185"/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13">
        <f t="shared" si="182"/>
        <v>256905.285</v>
      </c>
      <c r="Q1980" t="str">
        <f t="shared" si="183"/>
        <v>technology</v>
      </c>
      <c r="R1980" t="str">
        <f t="shared" si="184"/>
        <v>hardware</v>
      </c>
      <c r="S1980" s="20">
        <f t="shared" si="186"/>
        <v>41038.892268518517</v>
      </c>
      <c r="T1980" s="20">
        <f t="shared" si="185"/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13">
        <f t="shared" si="182"/>
        <v>115307.655</v>
      </c>
      <c r="Q1981" t="str">
        <f t="shared" si="183"/>
        <v>technology</v>
      </c>
      <c r="R1981" t="str">
        <f t="shared" si="184"/>
        <v>hardware</v>
      </c>
      <c r="S1981" s="20">
        <f t="shared" si="186"/>
        <v>42290.12668981481</v>
      </c>
      <c r="T1981" s="20">
        <f t="shared" si="185"/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13">
        <f t="shared" si="182"/>
        <v>89678.505000000005</v>
      </c>
      <c r="Q1982" t="str">
        <f t="shared" si="183"/>
        <v>technology</v>
      </c>
      <c r="R1982" t="str">
        <f t="shared" si="184"/>
        <v>hardware</v>
      </c>
      <c r="S1982" s="20">
        <f t="shared" si="186"/>
        <v>42423.209050925921</v>
      </c>
      <c r="T1982" s="20">
        <f t="shared" si="185"/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13">
        <f t="shared" si="182"/>
        <v>196.5</v>
      </c>
      <c r="Q1983" t="str">
        <f t="shared" si="183"/>
        <v>photography</v>
      </c>
      <c r="R1983" t="str">
        <f t="shared" si="184"/>
        <v>people</v>
      </c>
      <c r="S1983" s="20">
        <f t="shared" si="186"/>
        <v>41799.391956018517</v>
      </c>
      <c r="T1983" s="20">
        <f t="shared" si="185"/>
        <v>41829.391956018517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13">
        <f t="shared" si="182"/>
        <v>0</v>
      </c>
      <c r="Q1984" t="str">
        <f t="shared" si="183"/>
        <v>photography</v>
      </c>
      <c r="R1984" t="str">
        <f t="shared" si="184"/>
        <v>people</v>
      </c>
      <c r="S1984" s="20">
        <f t="shared" si="186"/>
        <v>42678.253321759257</v>
      </c>
      <c r="T1984" s="20">
        <f t="shared" si="185"/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13">
        <f t="shared" si="182"/>
        <v>717.5</v>
      </c>
      <c r="Q1985" t="str">
        <f t="shared" si="183"/>
        <v>photography</v>
      </c>
      <c r="R1985" t="str">
        <f t="shared" si="184"/>
        <v>people</v>
      </c>
      <c r="S1985" s="20">
        <f t="shared" si="186"/>
        <v>42592.678449074076</v>
      </c>
      <c r="T1985" s="20">
        <f t="shared" si="185"/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13">
        <f t="shared" si="182"/>
        <v>1589.5</v>
      </c>
      <c r="Q1986" t="str">
        <f t="shared" si="183"/>
        <v>photography</v>
      </c>
      <c r="R1986" t="str">
        <f t="shared" si="184"/>
        <v>people</v>
      </c>
      <c r="S1986" s="20">
        <f t="shared" si="186"/>
        <v>41913.456956018512</v>
      </c>
      <c r="T1986" s="20">
        <f t="shared" si="185"/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E1987/D1987</f>
        <v>3.1875000000000001E-2</v>
      </c>
      <c r="P1987" s="13">
        <f t="shared" ref="P1987:P2050" si="188">AVERAGE(E1987,L1987)</f>
        <v>27.5</v>
      </c>
      <c r="Q1987" t="str">
        <f t="shared" ref="Q1987:Q2050" si="189">LEFT(N1987,FIND("/",N1987)-1)</f>
        <v>photography</v>
      </c>
      <c r="R1987" t="str">
        <f t="shared" ref="R1987:R2050" si="190">RIGHT(N1987,LEN(N1987)-FIND("/",N1987))</f>
        <v>people</v>
      </c>
      <c r="S1987" s="20">
        <f t="shared" si="186"/>
        <v>42555.365405092591</v>
      </c>
      <c r="T1987" s="20">
        <f t="shared" ref="T1987:T2050" si="191">(((I1987/60)/60)/24)+DATE(1970,1,1)+(-8/24)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13">
        <f t="shared" si="188"/>
        <v>1</v>
      </c>
      <c r="Q1988" t="str">
        <f t="shared" si="189"/>
        <v>photography</v>
      </c>
      <c r="R1988" t="str">
        <f t="shared" si="190"/>
        <v>people</v>
      </c>
      <c r="S1988" s="20">
        <f t="shared" ref="S1988:S2051" si="192">(((J1988/60)/60)/24)+DATE(1970,1,1)+(-8/24)</f>
        <v>42413.100497685176</v>
      </c>
      <c r="T1988" s="20">
        <f t="shared" si="191"/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13">
        <f t="shared" si="188"/>
        <v>1182</v>
      </c>
      <c r="Q1989" t="str">
        <f t="shared" si="189"/>
        <v>photography</v>
      </c>
      <c r="R1989" t="str">
        <f t="shared" si="190"/>
        <v>people</v>
      </c>
      <c r="S1989" s="20">
        <f t="shared" si="192"/>
        <v>42034.306435185186</v>
      </c>
      <c r="T1989" s="20">
        <f t="shared" si="191"/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13">
        <f t="shared" si="188"/>
        <v>13</v>
      </c>
      <c r="Q1990" t="str">
        <f t="shared" si="189"/>
        <v>photography</v>
      </c>
      <c r="R1990" t="str">
        <f t="shared" si="190"/>
        <v>people</v>
      </c>
      <c r="S1990" s="20">
        <f t="shared" si="192"/>
        <v>42206.429884259262</v>
      </c>
      <c r="T1990" s="20">
        <f t="shared" si="191"/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13">
        <f t="shared" si="188"/>
        <v>25.5</v>
      </c>
      <c r="Q1991" t="str">
        <f t="shared" si="189"/>
        <v>photography</v>
      </c>
      <c r="R1991" t="str">
        <f t="shared" si="190"/>
        <v>people</v>
      </c>
      <c r="S1991" s="20">
        <f t="shared" si="192"/>
        <v>42685.347314814811</v>
      </c>
      <c r="T1991" s="20">
        <f t="shared" si="191"/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13">
        <f t="shared" si="188"/>
        <v>257</v>
      </c>
      <c r="Q1992" t="str">
        <f t="shared" si="189"/>
        <v>photography</v>
      </c>
      <c r="R1992" t="str">
        <f t="shared" si="190"/>
        <v>people</v>
      </c>
      <c r="S1992" s="20">
        <f t="shared" si="192"/>
        <v>42397.862638888888</v>
      </c>
      <c r="T1992" s="20">
        <f t="shared" si="191"/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13">
        <f t="shared" si="188"/>
        <v>71.5</v>
      </c>
      <c r="Q1993" t="str">
        <f t="shared" si="189"/>
        <v>photography</v>
      </c>
      <c r="R1993" t="str">
        <f t="shared" si="190"/>
        <v>people</v>
      </c>
      <c r="S1993" s="20">
        <f t="shared" si="192"/>
        <v>42167.560023148144</v>
      </c>
      <c r="T1993" s="20">
        <f t="shared" si="191"/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13">
        <f t="shared" si="188"/>
        <v>2</v>
      </c>
      <c r="Q1994" t="str">
        <f t="shared" si="189"/>
        <v>photography</v>
      </c>
      <c r="R1994" t="str">
        <f t="shared" si="190"/>
        <v>people</v>
      </c>
      <c r="S1994" s="20">
        <f t="shared" si="192"/>
        <v>42022.810081018521</v>
      </c>
      <c r="T1994" s="20">
        <f t="shared" si="191"/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13">
        <f t="shared" si="188"/>
        <v>0</v>
      </c>
      <c r="Q1995" t="str">
        <f t="shared" si="189"/>
        <v>photography</v>
      </c>
      <c r="R1995" t="str">
        <f t="shared" si="190"/>
        <v>people</v>
      </c>
      <c r="S1995" s="20">
        <f t="shared" si="192"/>
        <v>42329.255057870374</v>
      </c>
      <c r="T1995" s="20">
        <f t="shared" si="191"/>
        <v>42359.255057870374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13">
        <f t="shared" si="188"/>
        <v>0</v>
      </c>
      <c r="Q1996" t="str">
        <f t="shared" si="189"/>
        <v>photography</v>
      </c>
      <c r="R1996" t="str">
        <f t="shared" si="190"/>
        <v>people</v>
      </c>
      <c r="S1996" s="20">
        <f t="shared" si="192"/>
        <v>42650.672939814809</v>
      </c>
      <c r="T1996" s="20">
        <f t="shared" si="191"/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13">
        <f t="shared" si="188"/>
        <v>40.5</v>
      </c>
      <c r="Q1997" t="str">
        <f t="shared" si="189"/>
        <v>photography</v>
      </c>
      <c r="R1997" t="str">
        <f t="shared" si="190"/>
        <v>people</v>
      </c>
      <c r="S1997" s="20">
        <f t="shared" si="192"/>
        <v>42181.568703703706</v>
      </c>
      <c r="T1997" s="20">
        <f t="shared" si="191"/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13">
        <f t="shared" si="188"/>
        <v>0</v>
      </c>
      <c r="Q1998" t="str">
        <f t="shared" si="189"/>
        <v>photography</v>
      </c>
      <c r="R1998" t="str">
        <f t="shared" si="190"/>
        <v>people</v>
      </c>
      <c r="S1998" s="20">
        <f t="shared" si="192"/>
        <v>41800.486238425925</v>
      </c>
      <c r="T1998" s="20">
        <f t="shared" si="191"/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13">
        <f t="shared" si="188"/>
        <v>0</v>
      </c>
      <c r="Q1999" t="str">
        <f t="shared" si="189"/>
        <v>photography</v>
      </c>
      <c r="R1999" t="str">
        <f t="shared" si="190"/>
        <v>people</v>
      </c>
      <c r="S1999" s="20">
        <f t="shared" si="192"/>
        <v>41847.597361111111</v>
      </c>
      <c r="T1999" s="20">
        <f t="shared" si="191"/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13">
        <f t="shared" si="188"/>
        <v>329</v>
      </c>
      <c r="Q2000" t="str">
        <f t="shared" si="189"/>
        <v>photography</v>
      </c>
      <c r="R2000" t="str">
        <f t="shared" si="190"/>
        <v>people</v>
      </c>
      <c r="S2000" s="20">
        <f t="shared" si="192"/>
        <v>41806.785162037035</v>
      </c>
      <c r="T2000" s="20">
        <f t="shared" si="191"/>
        <v>41851.785162037035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13">
        <f t="shared" si="188"/>
        <v>121.5</v>
      </c>
      <c r="Q2001" t="str">
        <f t="shared" si="189"/>
        <v>photography</v>
      </c>
      <c r="R2001" t="str">
        <f t="shared" si="190"/>
        <v>people</v>
      </c>
      <c r="S2001" s="20">
        <f t="shared" si="192"/>
        <v>41926.149398148147</v>
      </c>
      <c r="T2001" s="20">
        <f t="shared" si="191"/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13">
        <f t="shared" si="188"/>
        <v>325</v>
      </c>
      <c r="Q2002" t="str">
        <f t="shared" si="189"/>
        <v>photography</v>
      </c>
      <c r="R2002" t="str">
        <f t="shared" si="190"/>
        <v>people</v>
      </c>
      <c r="S2002" s="20">
        <f t="shared" si="192"/>
        <v>42345.618206018517</v>
      </c>
      <c r="T2002" s="20">
        <f t="shared" si="191"/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13">
        <f t="shared" si="188"/>
        <v>105904</v>
      </c>
      <c r="Q2003" t="str">
        <f t="shared" si="189"/>
        <v>technology</v>
      </c>
      <c r="R2003" t="str">
        <f t="shared" si="190"/>
        <v>hardware</v>
      </c>
      <c r="S2003" s="20">
        <f t="shared" si="192"/>
        <v>42135.876342592594</v>
      </c>
      <c r="T2003" s="20">
        <f t="shared" si="191"/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13">
        <f t="shared" si="188"/>
        <v>54886.055</v>
      </c>
      <c r="Q2004" t="str">
        <f t="shared" si="189"/>
        <v>technology</v>
      </c>
      <c r="R2004" t="str">
        <f t="shared" si="190"/>
        <v>hardware</v>
      </c>
      <c r="S2004" s="20">
        <f t="shared" si="192"/>
        <v>42728.378969907404</v>
      </c>
      <c r="T2004" s="20">
        <f t="shared" si="191"/>
        <v>42758.378969907404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13">
        <f t="shared" si="188"/>
        <v>788.5</v>
      </c>
      <c r="Q2005" t="str">
        <f t="shared" si="189"/>
        <v>technology</v>
      </c>
      <c r="R2005" t="str">
        <f t="shared" si="190"/>
        <v>hardware</v>
      </c>
      <c r="S2005" s="20">
        <f t="shared" si="192"/>
        <v>40346.792268518519</v>
      </c>
      <c r="T2005" s="20">
        <f t="shared" si="191"/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13">
        <f t="shared" si="188"/>
        <v>58782.12</v>
      </c>
      <c r="Q2006" t="str">
        <f t="shared" si="189"/>
        <v>technology</v>
      </c>
      <c r="R2006" t="str">
        <f t="shared" si="190"/>
        <v>hardware</v>
      </c>
      <c r="S2006" s="20">
        <f t="shared" si="192"/>
        <v>41800.271562499998</v>
      </c>
      <c r="T2006" s="20">
        <f t="shared" si="191"/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13">
        <f t="shared" si="188"/>
        <v>18647.514999999999</v>
      </c>
      <c r="Q2007" t="str">
        <f t="shared" si="189"/>
        <v>technology</v>
      </c>
      <c r="R2007" t="str">
        <f t="shared" si="190"/>
        <v>hardware</v>
      </c>
      <c r="S2007" s="20">
        <f t="shared" si="192"/>
        <v>41535.479374999995</v>
      </c>
      <c r="T2007" s="20">
        <f t="shared" si="191"/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13">
        <f t="shared" si="188"/>
        <v>62111.5</v>
      </c>
      <c r="Q2008" t="str">
        <f t="shared" si="189"/>
        <v>technology</v>
      </c>
      <c r="R2008" t="str">
        <f t="shared" si="190"/>
        <v>hardware</v>
      </c>
      <c r="S2008" s="20">
        <f t="shared" si="192"/>
        <v>41941.167187499996</v>
      </c>
      <c r="T2008" s="20">
        <f t="shared" si="191"/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13">
        <f t="shared" si="188"/>
        <v>5853.96</v>
      </c>
      <c r="Q2009" t="str">
        <f t="shared" si="189"/>
        <v>technology</v>
      </c>
      <c r="R2009" t="str">
        <f t="shared" si="190"/>
        <v>hardware</v>
      </c>
      <c r="S2009" s="20">
        <f t="shared" si="192"/>
        <v>40347.504467592589</v>
      </c>
      <c r="T2009" s="20">
        <f t="shared" si="191"/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13">
        <f t="shared" si="188"/>
        <v>940</v>
      </c>
      <c r="Q2010" t="str">
        <f t="shared" si="189"/>
        <v>technology</v>
      </c>
      <c r="R2010" t="str">
        <f t="shared" si="190"/>
        <v>hardware</v>
      </c>
      <c r="S2010" s="20">
        <f t="shared" si="192"/>
        <v>40761.271087962959</v>
      </c>
      <c r="T2010" s="20">
        <f t="shared" si="191"/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13">
        <f t="shared" si="188"/>
        <v>76488.5</v>
      </c>
      <c r="Q2011" t="str">
        <f t="shared" si="189"/>
        <v>technology</v>
      </c>
      <c r="R2011" t="str">
        <f t="shared" si="190"/>
        <v>hardware</v>
      </c>
      <c r="S2011" s="20">
        <f t="shared" si="192"/>
        <v>42660.990081018514</v>
      </c>
      <c r="T2011" s="20">
        <f t="shared" si="191"/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13">
        <f t="shared" si="188"/>
        <v>48876.45</v>
      </c>
      <c r="Q2012" t="str">
        <f t="shared" si="189"/>
        <v>technology</v>
      </c>
      <c r="R2012" t="str">
        <f t="shared" si="190"/>
        <v>hardware</v>
      </c>
      <c r="S2012" s="20">
        <f t="shared" si="192"/>
        <v>42570.663090277776</v>
      </c>
      <c r="T2012" s="20">
        <f t="shared" si="191"/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13">
        <f t="shared" si="188"/>
        <v>205376.5</v>
      </c>
      <c r="Q2013" t="str">
        <f t="shared" si="189"/>
        <v>technology</v>
      </c>
      <c r="R2013" t="str">
        <f t="shared" si="190"/>
        <v>hardware</v>
      </c>
      <c r="S2013" s="20">
        <f t="shared" si="192"/>
        <v>42347.025150462963</v>
      </c>
      <c r="T2013" s="20">
        <f t="shared" si="191"/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13">
        <f t="shared" si="188"/>
        <v>5964</v>
      </c>
      <c r="Q2014" t="str">
        <f t="shared" si="189"/>
        <v>technology</v>
      </c>
      <c r="R2014" t="str">
        <f t="shared" si="190"/>
        <v>hardware</v>
      </c>
      <c r="S2014" s="20">
        <f t="shared" si="192"/>
        <v>42010.488900462959</v>
      </c>
      <c r="T2014" s="20">
        <f t="shared" si="191"/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13">
        <f t="shared" si="188"/>
        <v>398212</v>
      </c>
      <c r="Q2015" t="str">
        <f t="shared" si="189"/>
        <v>technology</v>
      </c>
      <c r="R2015" t="str">
        <f t="shared" si="190"/>
        <v>hardware</v>
      </c>
      <c r="S2015" s="20">
        <f t="shared" si="192"/>
        <v>42499.627476851849</v>
      </c>
      <c r="T2015" s="20">
        <f t="shared" si="191"/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13">
        <f t="shared" si="188"/>
        <v>1185295.835</v>
      </c>
      <c r="Q2016" t="str">
        <f t="shared" si="189"/>
        <v>technology</v>
      </c>
      <c r="R2016" t="str">
        <f t="shared" si="190"/>
        <v>hardware</v>
      </c>
      <c r="S2016" s="20">
        <f t="shared" si="192"/>
        <v>41323.881238425922</v>
      </c>
      <c r="T2016" s="20">
        <f t="shared" si="191"/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13">
        <f t="shared" si="188"/>
        <v>4149.0050000000001</v>
      </c>
      <c r="Q2017" t="str">
        <f t="shared" si="189"/>
        <v>technology</v>
      </c>
      <c r="R2017" t="str">
        <f t="shared" si="190"/>
        <v>hardware</v>
      </c>
      <c r="S2017" s="20">
        <f t="shared" si="192"/>
        <v>40765.543553240735</v>
      </c>
      <c r="T2017" s="20">
        <f t="shared" si="191"/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13">
        <f t="shared" si="188"/>
        <v>46316.61</v>
      </c>
      <c r="Q2018" t="str">
        <f t="shared" si="189"/>
        <v>technology</v>
      </c>
      <c r="R2018" t="str">
        <f t="shared" si="190"/>
        <v>hardware</v>
      </c>
      <c r="S2018" s="20">
        <f t="shared" si="192"/>
        <v>41312.547442129624</v>
      </c>
      <c r="T2018" s="20">
        <f t="shared" si="191"/>
        <v>41342.547442129624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13">
        <f t="shared" si="188"/>
        <v>15850.8</v>
      </c>
      <c r="Q2019" t="str">
        <f t="shared" si="189"/>
        <v>technology</v>
      </c>
      <c r="R2019" t="str">
        <f t="shared" si="190"/>
        <v>hardware</v>
      </c>
      <c r="S2019" s="20">
        <f t="shared" si="192"/>
        <v>40960.724016203698</v>
      </c>
      <c r="T2019" s="20">
        <f t="shared" si="191"/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13">
        <f t="shared" si="188"/>
        <v>33454.114999999998</v>
      </c>
      <c r="Q2020" t="str">
        <f t="shared" si="189"/>
        <v>technology</v>
      </c>
      <c r="R2020" t="str">
        <f t="shared" si="190"/>
        <v>hardware</v>
      </c>
      <c r="S2020" s="20">
        <f t="shared" si="192"/>
        <v>42199.032511574071</v>
      </c>
      <c r="T2020" s="20">
        <f t="shared" si="191"/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13">
        <f t="shared" si="188"/>
        <v>97871.95</v>
      </c>
      <c r="Q2021" t="str">
        <f t="shared" si="189"/>
        <v>technology</v>
      </c>
      <c r="R2021" t="str">
        <f t="shared" si="190"/>
        <v>hardware</v>
      </c>
      <c r="S2021" s="20">
        <f t="shared" si="192"/>
        <v>42605.375243055554</v>
      </c>
      <c r="T2021" s="20">
        <f t="shared" si="191"/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13">
        <f t="shared" si="188"/>
        <v>1503.5</v>
      </c>
      <c r="Q2022" t="str">
        <f t="shared" si="189"/>
        <v>technology</v>
      </c>
      <c r="R2022" t="str">
        <f t="shared" si="190"/>
        <v>hardware</v>
      </c>
      <c r="S2022" s="20">
        <f t="shared" si="192"/>
        <v>41736.76416666666</v>
      </c>
      <c r="T2022" s="20">
        <f t="shared" si="191"/>
        <v>41773.627777777772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13">
        <f t="shared" si="188"/>
        <v>7075</v>
      </c>
      <c r="Q2023" t="str">
        <f t="shared" si="189"/>
        <v>technology</v>
      </c>
      <c r="R2023" t="str">
        <f t="shared" si="190"/>
        <v>hardware</v>
      </c>
      <c r="S2023" s="20">
        <f t="shared" si="192"/>
        <v>41860.737233796295</v>
      </c>
      <c r="T2023" s="20">
        <f t="shared" si="191"/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13">
        <f t="shared" si="188"/>
        <v>62731</v>
      </c>
      <c r="Q2024" t="str">
        <f t="shared" si="189"/>
        <v>technology</v>
      </c>
      <c r="R2024" t="str">
        <f t="shared" si="190"/>
        <v>hardware</v>
      </c>
      <c r="S2024" s="20">
        <f t="shared" si="192"/>
        <v>42502.23578703704</v>
      </c>
      <c r="T2024" s="20">
        <f t="shared" si="191"/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13">
        <f t="shared" si="188"/>
        <v>80906</v>
      </c>
      <c r="Q2025" t="str">
        <f t="shared" si="189"/>
        <v>technology</v>
      </c>
      <c r="R2025" t="str">
        <f t="shared" si="190"/>
        <v>hardware</v>
      </c>
      <c r="S2025" s="20">
        <f t="shared" si="192"/>
        <v>42136.087418981479</v>
      </c>
      <c r="T2025" s="20">
        <f t="shared" si="191"/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13">
        <f t="shared" si="188"/>
        <v>11759.5</v>
      </c>
      <c r="Q2026" t="str">
        <f t="shared" si="189"/>
        <v>technology</v>
      </c>
      <c r="R2026" t="str">
        <f t="shared" si="190"/>
        <v>hardware</v>
      </c>
      <c r="S2026" s="20">
        <f t="shared" si="192"/>
        <v>41099.633611111109</v>
      </c>
      <c r="T2026" s="20">
        <f t="shared" si="191"/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13">
        <f t="shared" si="188"/>
        <v>80824.5</v>
      </c>
      <c r="Q2027" t="str">
        <f t="shared" si="189"/>
        <v>technology</v>
      </c>
      <c r="R2027" t="str">
        <f t="shared" si="190"/>
        <v>hardware</v>
      </c>
      <c r="S2027" s="20">
        <f t="shared" si="192"/>
        <v>42135.851226851846</v>
      </c>
      <c r="T2027" s="20">
        <f t="shared" si="191"/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13">
        <f t="shared" si="188"/>
        <v>16912.384999999998</v>
      </c>
      <c r="Q2028" t="str">
        <f t="shared" si="189"/>
        <v>technology</v>
      </c>
      <c r="R2028" t="str">
        <f t="shared" si="190"/>
        <v>hardware</v>
      </c>
      <c r="S2028" s="20">
        <f t="shared" si="192"/>
        <v>41704.402604166666</v>
      </c>
      <c r="T2028" s="20">
        <f t="shared" si="191"/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13">
        <f t="shared" si="188"/>
        <v>60394</v>
      </c>
      <c r="Q2029" t="str">
        <f t="shared" si="189"/>
        <v>technology</v>
      </c>
      <c r="R2029" t="str">
        <f t="shared" si="190"/>
        <v>hardware</v>
      </c>
      <c r="S2029" s="20">
        <f t="shared" si="192"/>
        <v>42048.480543981481</v>
      </c>
      <c r="T2029" s="20">
        <f t="shared" si="191"/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13">
        <f t="shared" si="188"/>
        <v>1932</v>
      </c>
      <c r="Q2030" t="str">
        <f t="shared" si="189"/>
        <v>technology</v>
      </c>
      <c r="R2030" t="str">
        <f t="shared" si="190"/>
        <v>hardware</v>
      </c>
      <c r="S2030" s="20">
        <f t="shared" si="192"/>
        <v>40215.585717592592</v>
      </c>
      <c r="T2030" s="20">
        <f t="shared" si="191"/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13">
        <f t="shared" si="188"/>
        <v>4562</v>
      </c>
      <c r="Q2031" t="str">
        <f t="shared" si="189"/>
        <v>technology</v>
      </c>
      <c r="R2031" t="str">
        <f t="shared" si="190"/>
        <v>hardware</v>
      </c>
      <c r="S2031" s="20">
        <f t="shared" si="192"/>
        <v>41847.688437500001</v>
      </c>
      <c r="T2031" s="20">
        <f t="shared" si="191"/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13">
        <f t="shared" si="188"/>
        <v>37379.5</v>
      </c>
      <c r="Q2032" t="str">
        <f t="shared" si="189"/>
        <v>technology</v>
      </c>
      <c r="R2032" t="str">
        <f t="shared" si="190"/>
        <v>hardware</v>
      </c>
      <c r="S2032" s="20">
        <f t="shared" si="192"/>
        <v>41212.663148148145</v>
      </c>
      <c r="T2032" s="20">
        <f t="shared" si="191"/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13">
        <f t="shared" si="188"/>
        <v>30341.5</v>
      </c>
      <c r="Q2033" t="str">
        <f t="shared" si="189"/>
        <v>technology</v>
      </c>
      <c r="R2033" t="str">
        <f t="shared" si="190"/>
        <v>hardware</v>
      </c>
      <c r="S2033" s="20">
        <f t="shared" si="192"/>
        <v>41974.995983796289</v>
      </c>
      <c r="T2033" s="20">
        <f t="shared" si="191"/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13">
        <f t="shared" si="188"/>
        <v>38289</v>
      </c>
      <c r="Q2034" t="str">
        <f t="shared" si="189"/>
        <v>technology</v>
      </c>
      <c r="R2034" t="str">
        <f t="shared" si="190"/>
        <v>hardware</v>
      </c>
      <c r="S2034" s="20">
        <f t="shared" si="192"/>
        <v>42689.23233796296</v>
      </c>
      <c r="T2034" s="20">
        <f t="shared" si="191"/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13">
        <f t="shared" si="188"/>
        <v>22413.5</v>
      </c>
      <c r="Q2035" t="str">
        <f t="shared" si="189"/>
        <v>technology</v>
      </c>
      <c r="R2035" t="str">
        <f t="shared" si="190"/>
        <v>hardware</v>
      </c>
      <c r="S2035" s="20">
        <f t="shared" si="192"/>
        <v>41724.749050925922</v>
      </c>
      <c r="T2035" s="20">
        <f t="shared" si="191"/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13">
        <f t="shared" si="188"/>
        <v>151113.79500000001</v>
      </c>
      <c r="Q2036" t="str">
        <f t="shared" si="189"/>
        <v>technology</v>
      </c>
      <c r="R2036" t="str">
        <f t="shared" si="190"/>
        <v>hardware</v>
      </c>
      <c r="S2036" s="20">
        <f t="shared" si="192"/>
        <v>42075.796678240738</v>
      </c>
      <c r="T2036" s="20">
        <f t="shared" si="191"/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13">
        <f t="shared" si="188"/>
        <v>84736.57</v>
      </c>
      <c r="Q2037" t="str">
        <f t="shared" si="189"/>
        <v>technology</v>
      </c>
      <c r="R2037" t="str">
        <f t="shared" si="190"/>
        <v>hardware</v>
      </c>
      <c r="S2037" s="20">
        <f t="shared" si="192"/>
        <v>42311.29174768518</v>
      </c>
      <c r="T2037" s="20">
        <f t="shared" si="191"/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13">
        <f t="shared" si="188"/>
        <v>20174.25</v>
      </c>
      <c r="Q2038" t="str">
        <f t="shared" si="189"/>
        <v>technology</v>
      </c>
      <c r="R2038" t="str">
        <f t="shared" si="190"/>
        <v>hardware</v>
      </c>
      <c r="S2038" s="20">
        <f t="shared" si="192"/>
        <v>41738.531469907408</v>
      </c>
      <c r="T2038" s="20">
        <f t="shared" si="191"/>
        <v>41768.531469907408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13">
        <f t="shared" si="188"/>
        <v>15238.32</v>
      </c>
      <c r="Q2039" t="str">
        <f t="shared" si="189"/>
        <v>technology</v>
      </c>
      <c r="R2039" t="str">
        <f t="shared" si="190"/>
        <v>hardware</v>
      </c>
      <c r="S2039" s="20">
        <f t="shared" si="192"/>
        <v>41577.876770833333</v>
      </c>
      <c r="T2039" s="20">
        <f t="shared" si="191"/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13">
        <f t="shared" si="188"/>
        <v>16922.5</v>
      </c>
      <c r="Q2040" t="str">
        <f t="shared" si="189"/>
        <v>technology</v>
      </c>
      <c r="R2040" t="str">
        <f t="shared" si="190"/>
        <v>hardware</v>
      </c>
      <c r="S2040" s="20">
        <f t="shared" si="192"/>
        <v>41423.937743055554</v>
      </c>
      <c r="T2040" s="20">
        <f t="shared" si="191"/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13">
        <f t="shared" si="188"/>
        <v>85325</v>
      </c>
      <c r="Q2041" t="str">
        <f t="shared" si="189"/>
        <v>technology</v>
      </c>
      <c r="R2041" t="str">
        <f t="shared" si="190"/>
        <v>hardware</v>
      </c>
      <c r="S2041" s="20">
        <f t="shared" si="192"/>
        <v>42675.10561342592</v>
      </c>
      <c r="T2041" s="20">
        <f t="shared" si="191"/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13">
        <f t="shared" si="188"/>
        <v>3858.07</v>
      </c>
      <c r="Q2042" t="str">
        <f t="shared" si="189"/>
        <v>technology</v>
      </c>
      <c r="R2042" t="str">
        <f t="shared" si="190"/>
        <v>hardware</v>
      </c>
      <c r="S2042" s="20">
        <f t="shared" si="192"/>
        <v>41578.593784722223</v>
      </c>
      <c r="T2042" s="20">
        <f t="shared" si="191"/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13">
        <f t="shared" si="188"/>
        <v>8698.5</v>
      </c>
      <c r="Q2043" t="str">
        <f t="shared" si="189"/>
        <v>technology</v>
      </c>
      <c r="R2043" t="str">
        <f t="shared" si="190"/>
        <v>hardware</v>
      </c>
      <c r="S2043" s="20">
        <f t="shared" si="192"/>
        <v>42654.192442129628</v>
      </c>
      <c r="T2043" s="20">
        <f t="shared" si="191"/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13">
        <f t="shared" si="188"/>
        <v>6246.5</v>
      </c>
      <c r="Q2044" t="str">
        <f t="shared" si="189"/>
        <v>technology</v>
      </c>
      <c r="R2044" t="str">
        <f t="shared" si="190"/>
        <v>hardware</v>
      </c>
      <c r="S2044" s="20">
        <f t="shared" si="192"/>
        <v>42331.374699074069</v>
      </c>
      <c r="T2044" s="20">
        <f t="shared" si="191"/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13">
        <f t="shared" si="188"/>
        <v>3602</v>
      </c>
      <c r="Q2045" t="str">
        <f t="shared" si="189"/>
        <v>technology</v>
      </c>
      <c r="R2045" t="str">
        <f t="shared" si="190"/>
        <v>hardware</v>
      </c>
      <c r="S2045" s="20">
        <f t="shared" si="192"/>
        <v>42660.843483796292</v>
      </c>
      <c r="T2045" s="20">
        <f t="shared" si="191"/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13">
        <f t="shared" si="188"/>
        <v>8206</v>
      </c>
      <c r="Q2046" t="str">
        <f t="shared" si="189"/>
        <v>technology</v>
      </c>
      <c r="R2046" t="str">
        <f t="shared" si="190"/>
        <v>hardware</v>
      </c>
      <c r="S2046" s="20">
        <f t="shared" si="192"/>
        <v>42138.350856481477</v>
      </c>
      <c r="T2046" s="20">
        <f t="shared" si="191"/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13">
        <f t="shared" si="188"/>
        <v>20201.505000000001</v>
      </c>
      <c r="Q2047" t="str">
        <f t="shared" si="189"/>
        <v>technology</v>
      </c>
      <c r="R2047" t="str">
        <f t="shared" si="190"/>
        <v>hardware</v>
      </c>
      <c r="S2047" s="20">
        <f t="shared" si="192"/>
        <v>41068.755173611105</v>
      </c>
      <c r="T2047" s="20">
        <f t="shared" si="191"/>
        <v>41098.755173611105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13">
        <f t="shared" si="188"/>
        <v>6163.5</v>
      </c>
      <c r="Q2048" t="str">
        <f t="shared" si="189"/>
        <v>technology</v>
      </c>
      <c r="R2048" t="str">
        <f t="shared" si="190"/>
        <v>hardware</v>
      </c>
      <c r="S2048" s="20">
        <f t="shared" si="192"/>
        <v>41386.838472222218</v>
      </c>
      <c r="T2048" s="20">
        <f t="shared" si="191"/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13">
        <f t="shared" si="188"/>
        <v>50691</v>
      </c>
      <c r="Q2049" t="str">
        <f t="shared" si="189"/>
        <v>technology</v>
      </c>
      <c r="R2049" t="str">
        <f t="shared" si="190"/>
        <v>hardware</v>
      </c>
      <c r="S2049" s="20">
        <f t="shared" si="192"/>
        <v>42081.570254629631</v>
      </c>
      <c r="T2049" s="20">
        <f t="shared" si="191"/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13">
        <f t="shared" si="188"/>
        <v>63727.724999999999</v>
      </c>
      <c r="Q2050" t="str">
        <f t="shared" si="189"/>
        <v>technology</v>
      </c>
      <c r="R2050" t="str">
        <f t="shared" si="190"/>
        <v>hardware</v>
      </c>
      <c r="S2050" s="20">
        <f t="shared" si="192"/>
        <v>41387.318182870367</v>
      </c>
      <c r="T2050" s="20">
        <f t="shared" si="191"/>
        <v>41417.318182870367</v>
      </c>
    </row>
    <row r="2051" spans="1:20" ht="3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079" si="193">E2051/D2051</f>
        <v>1.2019070000000001</v>
      </c>
      <c r="P2051" s="13">
        <f t="shared" ref="P2051:P2114" si="194">AVERAGE(E2051,L2051)</f>
        <v>30418.674999999999</v>
      </c>
      <c r="Q2051" t="str">
        <f t="shared" ref="Q2051:Q2114" si="195">LEFT(N2051,FIND("/",N2051)-1)</f>
        <v>technology</v>
      </c>
      <c r="R2051" t="str">
        <f t="shared" ref="R2051:R2114" si="196">RIGHT(N2051,LEN(N2051)-FIND("/",N2051))</f>
        <v>hardware</v>
      </c>
      <c r="S2051" s="20">
        <f t="shared" si="192"/>
        <v>41575.194016203699</v>
      </c>
      <c r="T2051" s="20">
        <f t="shared" ref="T2051:T2114" si="197">(((I2051/60)/60)/24)+DATE(1970,1,1)+(-8/24)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13">
        <f t="shared" si="194"/>
        <v>23748.5</v>
      </c>
      <c r="Q2052" t="str">
        <f t="shared" si="195"/>
        <v>technology</v>
      </c>
      <c r="R2052" t="str">
        <f t="shared" si="196"/>
        <v>hardware</v>
      </c>
      <c r="S2052" s="20">
        <f t="shared" ref="S2052:S2115" si="198">(((J2052/60)/60)/24)+DATE(1970,1,1)+(-8/24)</f>
        <v>42114.738171296289</v>
      </c>
      <c r="T2052" s="20">
        <f t="shared" si="197"/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13">
        <f t="shared" si="194"/>
        <v>5335.5</v>
      </c>
      <c r="Q2053" t="str">
        <f t="shared" si="195"/>
        <v>technology</v>
      </c>
      <c r="R2053" t="str">
        <f t="shared" si="196"/>
        <v>hardware</v>
      </c>
      <c r="S2053" s="20">
        <f t="shared" si="198"/>
        <v>41603.689085648148</v>
      </c>
      <c r="T2053" s="20">
        <f t="shared" si="197"/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13">
        <f t="shared" si="194"/>
        <v>88532.5</v>
      </c>
      <c r="Q2054" t="str">
        <f t="shared" si="195"/>
        <v>technology</v>
      </c>
      <c r="R2054" t="str">
        <f t="shared" si="196"/>
        <v>hardware</v>
      </c>
      <c r="S2054" s="20">
        <f t="shared" si="198"/>
        <v>42374.750613425924</v>
      </c>
      <c r="T2054" s="20">
        <f t="shared" si="197"/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13">
        <f t="shared" si="194"/>
        <v>2586</v>
      </c>
      <c r="Q2055" t="str">
        <f t="shared" si="195"/>
        <v>technology</v>
      </c>
      <c r="R2055" t="str">
        <f t="shared" si="196"/>
        <v>hardware</v>
      </c>
      <c r="S2055" s="20">
        <f t="shared" si="198"/>
        <v>42303.284155092588</v>
      </c>
      <c r="T2055" s="20">
        <f t="shared" si="197"/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13">
        <f t="shared" si="194"/>
        <v>20189</v>
      </c>
      <c r="Q2056" t="str">
        <f t="shared" si="195"/>
        <v>technology</v>
      </c>
      <c r="R2056" t="str">
        <f t="shared" si="196"/>
        <v>hardware</v>
      </c>
      <c r="S2056" s="20">
        <f t="shared" si="198"/>
        <v>41731.187615740739</v>
      </c>
      <c r="T2056" s="20">
        <f t="shared" si="197"/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13">
        <f t="shared" si="194"/>
        <v>5073</v>
      </c>
      <c r="Q2057" t="str">
        <f t="shared" si="195"/>
        <v>technology</v>
      </c>
      <c r="R2057" t="str">
        <f t="shared" si="196"/>
        <v>hardware</v>
      </c>
      <c r="S2057" s="20">
        <f t="shared" si="198"/>
        <v>41946.340775462959</v>
      </c>
      <c r="T2057" s="20">
        <f t="shared" si="197"/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13">
        <f t="shared" si="194"/>
        <v>38640</v>
      </c>
      <c r="Q2058" t="str">
        <f t="shared" si="195"/>
        <v>technology</v>
      </c>
      <c r="R2058" t="str">
        <f t="shared" si="196"/>
        <v>hardware</v>
      </c>
      <c r="S2058" s="20">
        <f t="shared" si="198"/>
        <v>41351.427569444444</v>
      </c>
      <c r="T2058" s="20">
        <f t="shared" si="197"/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13">
        <f t="shared" si="194"/>
        <v>15500.415000000001</v>
      </c>
      <c r="Q2059" t="str">
        <f t="shared" si="195"/>
        <v>technology</v>
      </c>
      <c r="R2059" t="str">
        <f t="shared" si="196"/>
        <v>hardware</v>
      </c>
      <c r="S2059" s="20">
        <f t="shared" si="198"/>
        <v>42396.161249999997</v>
      </c>
      <c r="T2059" s="20">
        <f t="shared" si="197"/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13">
        <f t="shared" si="194"/>
        <v>2359</v>
      </c>
      <c r="Q2060" t="str">
        <f t="shared" si="195"/>
        <v>technology</v>
      </c>
      <c r="R2060" t="str">
        <f t="shared" si="196"/>
        <v>hardware</v>
      </c>
      <c r="S2060" s="20">
        <f t="shared" si="198"/>
        <v>42026.03738425926</v>
      </c>
      <c r="T2060" s="20">
        <f t="shared" si="197"/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13">
        <f t="shared" si="194"/>
        <v>21706</v>
      </c>
      <c r="Q2061" t="str">
        <f t="shared" si="195"/>
        <v>technology</v>
      </c>
      <c r="R2061" t="str">
        <f t="shared" si="196"/>
        <v>hardware</v>
      </c>
      <c r="S2061" s="20">
        <f t="shared" si="198"/>
        <v>42361.269143518519</v>
      </c>
      <c r="T2061" s="20">
        <f t="shared" si="197"/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13">
        <f t="shared" si="194"/>
        <v>25232</v>
      </c>
      <c r="Q2062" t="str">
        <f t="shared" si="195"/>
        <v>technology</v>
      </c>
      <c r="R2062" t="str">
        <f t="shared" si="196"/>
        <v>hardware</v>
      </c>
      <c r="S2062" s="20">
        <f t="shared" si="198"/>
        <v>41783.309606481482</v>
      </c>
      <c r="T2062" s="20">
        <f t="shared" si="197"/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13">
        <f t="shared" si="194"/>
        <v>2715.5</v>
      </c>
      <c r="Q2063" t="str">
        <f t="shared" si="195"/>
        <v>technology</v>
      </c>
      <c r="R2063" t="str">
        <f t="shared" si="196"/>
        <v>hardware</v>
      </c>
      <c r="S2063" s="20">
        <f t="shared" si="198"/>
        <v>42705.431180555555</v>
      </c>
      <c r="T2063" s="20">
        <f t="shared" si="197"/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13">
        <f t="shared" si="194"/>
        <v>57590</v>
      </c>
      <c r="Q2064" t="str">
        <f t="shared" si="195"/>
        <v>technology</v>
      </c>
      <c r="R2064" t="str">
        <f t="shared" si="196"/>
        <v>hardware</v>
      </c>
      <c r="S2064" s="20">
        <f t="shared" si="198"/>
        <v>42423.049745370365</v>
      </c>
      <c r="T2064" s="20">
        <f t="shared" si="197"/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13">
        <f t="shared" si="194"/>
        <v>2985.5</v>
      </c>
      <c r="Q2065" t="str">
        <f t="shared" si="195"/>
        <v>technology</v>
      </c>
      <c r="R2065" t="str">
        <f t="shared" si="196"/>
        <v>hardware</v>
      </c>
      <c r="S2065" s="20">
        <f t="shared" si="198"/>
        <v>42472.399317129624</v>
      </c>
      <c r="T2065" s="20">
        <f t="shared" si="197"/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13">
        <f t="shared" si="194"/>
        <v>253298.13500000001</v>
      </c>
      <c r="Q2066" t="str">
        <f t="shared" si="195"/>
        <v>technology</v>
      </c>
      <c r="R2066" t="str">
        <f t="shared" si="196"/>
        <v>hardware</v>
      </c>
      <c r="S2066" s="20">
        <f t="shared" si="198"/>
        <v>41389.0315162037</v>
      </c>
      <c r="T2066" s="20">
        <f t="shared" si="197"/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13">
        <f t="shared" si="194"/>
        <v>40621.025000000001</v>
      </c>
      <c r="Q2067" t="str">
        <f t="shared" si="195"/>
        <v>technology</v>
      </c>
      <c r="R2067" t="str">
        <f t="shared" si="196"/>
        <v>hardware</v>
      </c>
      <c r="S2067" s="20">
        <f t="shared" si="198"/>
        <v>41603.000335648147</v>
      </c>
      <c r="T2067" s="20">
        <f t="shared" si="197"/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13">
        <f t="shared" si="194"/>
        <v>2218.5</v>
      </c>
      <c r="Q2068" t="str">
        <f t="shared" si="195"/>
        <v>technology</v>
      </c>
      <c r="R2068" t="str">
        <f t="shared" si="196"/>
        <v>hardware</v>
      </c>
      <c r="S2068" s="20">
        <f t="shared" si="198"/>
        <v>41844.438460648147</v>
      </c>
      <c r="T2068" s="20">
        <f t="shared" si="197"/>
        <v>41874.438460648147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13">
        <f t="shared" si="194"/>
        <v>319</v>
      </c>
      <c r="Q2069" t="str">
        <f t="shared" si="195"/>
        <v>technology</v>
      </c>
      <c r="R2069" t="str">
        <f t="shared" si="196"/>
        <v>hardware</v>
      </c>
      <c r="S2069" s="20">
        <f t="shared" si="198"/>
        <v>42115.520555555551</v>
      </c>
      <c r="T2069" s="20">
        <f t="shared" si="197"/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13">
        <f t="shared" si="194"/>
        <v>13190.985000000001</v>
      </c>
      <c r="Q2070" t="str">
        <f t="shared" si="195"/>
        <v>technology</v>
      </c>
      <c r="R2070" t="str">
        <f t="shared" si="196"/>
        <v>hardware</v>
      </c>
      <c r="S2070" s="20">
        <f t="shared" si="198"/>
        <v>42633.508275462962</v>
      </c>
      <c r="T2070" s="20">
        <f t="shared" si="197"/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13">
        <f t="shared" si="194"/>
        <v>32233.165000000001</v>
      </c>
      <c r="Q2071" t="str">
        <f t="shared" si="195"/>
        <v>technology</v>
      </c>
      <c r="R2071" t="str">
        <f t="shared" si="196"/>
        <v>hardware</v>
      </c>
      <c r="S2071" s="20">
        <f t="shared" si="198"/>
        <v>42340.638784722221</v>
      </c>
      <c r="T2071" s="20">
        <f t="shared" si="197"/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13">
        <f t="shared" si="194"/>
        <v>199094.5</v>
      </c>
      <c r="Q2072" t="str">
        <f t="shared" si="195"/>
        <v>technology</v>
      </c>
      <c r="R2072" t="str">
        <f t="shared" si="196"/>
        <v>hardware</v>
      </c>
      <c r="S2072" s="20">
        <f t="shared" si="198"/>
        <v>42519.323182870365</v>
      </c>
      <c r="T2072" s="20">
        <f t="shared" si="197"/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13">
        <f t="shared" si="194"/>
        <v>28212</v>
      </c>
      <c r="Q2073" t="str">
        <f t="shared" si="195"/>
        <v>technology</v>
      </c>
      <c r="R2073" t="str">
        <f t="shared" si="196"/>
        <v>hardware</v>
      </c>
      <c r="S2073" s="20">
        <f t="shared" si="198"/>
        <v>42599.945416666662</v>
      </c>
      <c r="T2073" s="20">
        <f t="shared" si="197"/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13">
        <f t="shared" si="194"/>
        <v>39761.5</v>
      </c>
      <c r="Q2074" t="str">
        <f t="shared" si="195"/>
        <v>technology</v>
      </c>
      <c r="R2074" t="str">
        <f t="shared" si="196"/>
        <v>hardware</v>
      </c>
      <c r="S2074" s="20">
        <f t="shared" si="198"/>
        <v>42467.248055555552</v>
      </c>
      <c r="T2074" s="20">
        <f t="shared" si="197"/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13">
        <f t="shared" si="194"/>
        <v>76537.149999999994</v>
      </c>
      <c r="Q2075" t="str">
        <f t="shared" si="195"/>
        <v>technology</v>
      </c>
      <c r="R2075" t="str">
        <f t="shared" si="196"/>
        <v>hardware</v>
      </c>
      <c r="S2075" s="20">
        <f t="shared" si="198"/>
        <v>42087.334699074076</v>
      </c>
      <c r="T2075" s="20">
        <f t="shared" si="197"/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13">
        <f t="shared" si="194"/>
        <v>309</v>
      </c>
      <c r="Q2076" t="str">
        <f t="shared" si="195"/>
        <v>technology</v>
      </c>
      <c r="R2076" t="str">
        <f t="shared" si="196"/>
        <v>hardware</v>
      </c>
      <c r="S2076" s="20">
        <f t="shared" si="198"/>
        <v>42466.492847222216</v>
      </c>
      <c r="T2076" s="20">
        <f t="shared" si="197"/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13">
        <f t="shared" si="194"/>
        <v>88010.3</v>
      </c>
      <c r="Q2077" t="str">
        <f t="shared" si="195"/>
        <v>technology</v>
      </c>
      <c r="R2077" t="str">
        <f t="shared" si="196"/>
        <v>hardware</v>
      </c>
      <c r="S2077" s="20">
        <f t="shared" si="198"/>
        <v>41450.348240740735</v>
      </c>
      <c r="T2077" s="20">
        <f t="shared" si="197"/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13">
        <f t="shared" si="194"/>
        <v>490476.995</v>
      </c>
      <c r="Q2078" t="str">
        <f t="shared" si="195"/>
        <v>technology</v>
      </c>
      <c r="R2078" t="str">
        <f t="shared" si="196"/>
        <v>hardware</v>
      </c>
      <c r="S2078" s="20">
        <f t="shared" si="198"/>
        <v>41803.547326388885</v>
      </c>
      <c r="T2078" s="20">
        <f t="shared" si="197"/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13">
        <f t="shared" si="194"/>
        <v>28971</v>
      </c>
      <c r="Q2079" t="str">
        <f t="shared" si="195"/>
        <v>technology</v>
      </c>
      <c r="R2079" t="str">
        <f t="shared" si="196"/>
        <v>hardware</v>
      </c>
      <c r="S2079" s="20">
        <f t="shared" si="198"/>
        <v>42102.70921296296</v>
      </c>
      <c r="T2079" s="20">
        <f t="shared" si="197"/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13">
        <f t="shared" si="194"/>
        <v>13144.5</v>
      </c>
      <c r="Q2080" t="str">
        <f t="shared" si="195"/>
        <v>technology</v>
      </c>
      <c r="R2080" t="str">
        <f t="shared" si="196"/>
        <v>hardware</v>
      </c>
      <c r="S2080" s="20">
        <f t="shared" si="198"/>
        <v>42692.438159722216</v>
      </c>
      <c r="T2080" s="20">
        <f t="shared" si="197"/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ref="O2081:O2144" si="199">E2081/D2081</f>
        <v>2.8816999999999999</v>
      </c>
      <c r="P2081" s="13">
        <f t="shared" si="194"/>
        <v>14712</v>
      </c>
      <c r="Q2081" t="str">
        <f t="shared" si="195"/>
        <v>technology</v>
      </c>
      <c r="R2081" t="str">
        <f t="shared" si="196"/>
        <v>hardware</v>
      </c>
      <c r="S2081" s="20">
        <f t="shared" si="198"/>
        <v>42150.377233796295</v>
      </c>
      <c r="T2081" s="20">
        <f t="shared" si="197"/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9"/>
        <v>5.0780000000000003</v>
      </c>
      <c r="P2082" s="13">
        <f t="shared" si="194"/>
        <v>2564</v>
      </c>
      <c r="Q2082" t="str">
        <f t="shared" si="195"/>
        <v>technology</v>
      </c>
      <c r="R2082" t="str">
        <f t="shared" si="196"/>
        <v>hardware</v>
      </c>
      <c r="S2082" s="20">
        <f t="shared" si="198"/>
        <v>42289.623842592591</v>
      </c>
      <c r="T2082" s="20">
        <f t="shared" si="197"/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9"/>
        <v>1.1457142857142857</v>
      </c>
      <c r="P2083" s="13">
        <f t="shared" si="194"/>
        <v>2032.5</v>
      </c>
      <c r="Q2083" t="str">
        <f t="shared" si="195"/>
        <v>music</v>
      </c>
      <c r="R2083" t="str">
        <f t="shared" si="196"/>
        <v>indie rock</v>
      </c>
      <c r="S2083" s="20">
        <f t="shared" si="198"/>
        <v>41003.823553240742</v>
      </c>
      <c r="T2083" s="20">
        <f t="shared" si="197"/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9"/>
        <v>1.1073333333333333</v>
      </c>
      <c r="P2084" s="13">
        <f t="shared" si="194"/>
        <v>849.5</v>
      </c>
      <c r="Q2084" t="str">
        <f t="shared" si="195"/>
        <v>music</v>
      </c>
      <c r="R2084" t="str">
        <f t="shared" si="196"/>
        <v>indie rock</v>
      </c>
      <c r="S2084" s="20">
        <f t="shared" si="198"/>
        <v>40810.786990740737</v>
      </c>
      <c r="T2084" s="20">
        <f t="shared" si="197"/>
        <v>40870.828657407401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9"/>
        <v>1.1333333333333333</v>
      </c>
      <c r="P2085" s="13">
        <f t="shared" si="194"/>
        <v>437.5</v>
      </c>
      <c r="Q2085" t="str">
        <f t="shared" si="195"/>
        <v>music</v>
      </c>
      <c r="R2085" t="str">
        <f t="shared" si="196"/>
        <v>indie rock</v>
      </c>
      <c r="S2085" s="20">
        <f t="shared" si="198"/>
        <v>41034.388831018514</v>
      </c>
      <c r="T2085" s="20">
        <f t="shared" si="197"/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9"/>
        <v>1.0833333333333333</v>
      </c>
      <c r="P2086" s="13">
        <f t="shared" si="194"/>
        <v>1648</v>
      </c>
      <c r="Q2086" t="str">
        <f t="shared" si="195"/>
        <v>music</v>
      </c>
      <c r="R2086" t="str">
        <f t="shared" si="196"/>
        <v>indie rock</v>
      </c>
      <c r="S2086" s="20">
        <f t="shared" si="198"/>
        <v>41731.499791666662</v>
      </c>
      <c r="T2086" s="20">
        <f t="shared" si="197"/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9"/>
        <v>1.2353333333333334</v>
      </c>
      <c r="P2087" s="13">
        <f t="shared" si="194"/>
        <v>3747.5</v>
      </c>
      <c r="Q2087" t="str">
        <f t="shared" si="195"/>
        <v>music</v>
      </c>
      <c r="R2087" t="str">
        <f t="shared" si="196"/>
        <v>indie rock</v>
      </c>
      <c r="S2087" s="20">
        <f t="shared" si="198"/>
        <v>41075.502164351848</v>
      </c>
      <c r="T2087" s="20">
        <f t="shared" si="197"/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9"/>
        <v>1.0069999999999999</v>
      </c>
      <c r="P2088" s="13">
        <f t="shared" si="194"/>
        <v>2031.5</v>
      </c>
      <c r="Q2088" t="str">
        <f t="shared" si="195"/>
        <v>music</v>
      </c>
      <c r="R2088" t="str">
        <f t="shared" si="196"/>
        <v>indie rock</v>
      </c>
      <c r="S2088" s="20">
        <f t="shared" si="198"/>
        <v>40860.337175925924</v>
      </c>
      <c r="T2088" s="20">
        <f t="shared" si="197"/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9"/>
        <v>1.0353333333333334</v>
      </c>
      <c r="P2089" s="13">
        <f t="shared" si="194"/>
        <v>789</v>
      </c>
      <c r="Q2089" t="str">
        <f t="shared" si="195"/>
        <v>music</v>
      </c>
      <c r="R2089" t="str">
        <f t="shared" si="196"/>
        <v>indie rock</v>
      </c>
      <c r="S2089" s="20">
        <f t="shared" si="198"/>
        <v>40763.871041666665</v>
      </c>
      <c r="T2089" s="20">
        <f t="shared" si="197"/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9"/>
        <v>1.1551066666666667</v>
      </c>
      <c r="P2090" s="13">
        <f t="shared" si="194"/>
        <v>1770.16</v>
      </c>
      <c r="Q2090" t="str">
        <f t="shared" si="195"/>
        <v>music</v>
      </c>
      <c r="R2090" t="str">
        <f t="shared" si="196"/>
        <v>indie rock</v>
      </c>
      <c r="S2090" s="20">
        <f t="shared" si="198"/>
        <v>40395.381388888884</v>
      </c>
      <c r="T2090" s="20">
        <f t="shared" si="197"/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9"/>
        <v>1.2040040000000001</v>
      </c>
      <c r="P2091" s="13">
        <f t="shared" si="194"/>
        <v>1536.0050000000001</v>
      </c>
      <c r="Q2091" t="str">
        <f t="shared" si="195"/>
        <v>music</v>
      </c>
      <c r="R2091" t="str">
        <f t="shared" si="196"/>
        <v>indie rock</v>
      </c>
      <c r="S2091" s="20">
        <f t="shared" si="198"/>
        <v>41452.742986111109</v>
      </c>
      <c r="T2091" s="20">
        <f t="shared" si="197"/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9"/>
        <v>1.1504037499999999</v>
      </c>
      <c r="P2092" s="13">
        <f t="shared" si="194"/>
        <v>4681.6149999999998</v>
      </c>
      <c r="Q2092" t="str">
        <f t="shared" si="195"/>
        <v>music</v>
      </c>
      <c r="R2092" t="str">
        <f t="shared" si="196"/>
        <v>indie rock</v>
      </c>
      <c r="S2092" s="20">
        <f t="shared" si="198"/>
        <v>41299.048090277778</v>
      </c>
      <c r="T2092" s="20">
        <f t="shared" si="197"/>
        <v>41329.048090277778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9"/>
        <v>1.2046777777777777</v>
      </c>
      <c r="P2093" s="13">
        <f t="shared" si="194"/>
        <v>10965.1</v>
      </c>
      <c r="Q2093" t="str">
        <f t="shared" si="195"/>
        <v>music</v>
      </c>
      <c r="R2093" t="str">
        <f t="shared" si="196"/>
        <v>indie rock</v>
      </c>
      <c r="S2093" s="20">
        <f t="shared" si="198"/>
        <v>40554.989328703698</v>
      </c>
      <c r="T2093" s="20">
        <f t="shared" si="197"/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9"/>
        <v>1.0128333333333333</v>
      </c>
      <c r="P2094" s="13">
        <f t="shared" si="194"/>
        <v>3066</v>
      </c>
      <c r="Q2094" t="str">
        <f t="shared" si="195"/>
        <v>music</v>
      </c>
      <c r="R2094" t="str">
        <f t="shared" si="196"/>
        <v>indie rock</v>
      </c>
      <c r="S2094" s="20">
        <f t="shared" si="198"/>
        <v>40763.374212962961</v>
      </c>
      <c r="T2094" s="20">
        <f t="shared" si="197"/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9"/>
        <v>1.0246666666666666</v>
      </c>
      <c r="P2095" s="13">
        <f t="shared" si="194"/>
        <v>780</v>
      </c>
      <c r="Q2095" t="str">
        <f t="shared" si="195"/>
        <v>music</v>
      </c>
      <c r="R2095" t="str">
        <f t="shared" si="196"/>
        <v>indie rock</v>
      </c>
      <c r="S2095" s="20">
        <f t="shared" si="198"/>
        <v>41205.521203703705</v>
      </c>
      <c r="T2095" s="20">
        <f t="shared" si="197"/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9"/>
        <v>1.2054285714285715</v>
      </c>
      <c r="P2096" s="13">
        <f t="shared" si="194"/>
        <v>2145.5</v>
      </c>
      <c r="Q2096" t="str">
        <f t="shared" si="195"/>
        <v>music</v>
      </c>
      <c r="R2096" t="str">
        <f t="shared" si="196"/>
        <v>indie rock</v>
      </c>
      <c r="S2096" s="20">
        <f t="shared" si="198"/>
        <v>40938.686689814815</v>
      </c>
      <c r="T2096" s="20">
        <f t="shared" si="197"/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9"/>
        <v>1</v>
      </c>
      <c r="P2097" s="13">
        <f t="shared" si="194"/>
        <v>1261</v>
      </c>
      <c r="Q2097" t="str">
        <f t="shared" si="195"/>
        <v>music</v>
      </c>
      <c r="R2097" t="str">
        <f t="shared" si="196"/>
        <v>indie rock</v>
      </c>
      <c r="S2097" s="20">
        <f t="shared" si="198"/>
        <v>40758.400150462956</v>
      </c>
      <c r="T2097" s="20">
        <f t="shared" si="197"/>
        <v>40818.400150462956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9"/>
        <v>1.0166666666666666</v>
      </c>
      <c r="P2098" s="13">
        <f t="shared" si="194"/>
        <v>312</v>
      </c>
      <c r="Q2098" t="str">
        <f t="shared" si="195"/>
        <v>music</v>
      </c>
      <c r="R2098" t="str">
        <f t="shared" si="196"/>
        <v>indie rock</v>
      </c>
      <c r="S2098" s="20">
        <f t="shared" si="198"/>
        <v>41192.425173611111</v>
      </c>
      <c r="T2098" s="20">
        <f t="shared" si="197"/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9"/>
        <v>1</v>
      </c>
      <c r="P2099" s="13">
        <f t="shared" si="194"/>
        <v>1519</v>
      </c>
      <c r="Q2099" t="str">
        <f t="shared" si="195"/>
        <v>music</v>
      </c>
      <c r="R2099" t="str">
        <f t="shared" si="196"/>
        <v>indie rock</v>
      </c>
      <c r="S2099" s="20">
        <f t="shared" si="198"/>
        <v>40818.251562499994</v>
      </c>
      <c r="T2099" s="20">
        <f t="shared" si="197"/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9"/>
        <v>1.0033333333333334</v>
      </c>
      <c r="P2100" s="13">
        <f t="shared" si="194"/>
        <v>3026</v>
      </c>
      <c r="Q2100" t="str">
        <f t="shared" si="195"/>
        <v>music</v>
      </c>
      <c r="R2100" t="str">
        <f t="shared" si="196"/>
        <v>indie rock</v>
      </c>
      <c r="S2100" s="20">
        <f t="shared" si="198"/>
        <v>40945.780497685184</v>
      </c>
      <c r="T2100" s="20">
        <f t="shared" si="197"/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9"/>
        <v>1.3236666666666668</v>
      </c>
      <c r="P2101" s="13">
        <f t="shared" si="194"/>
        <v>2017</v>
      </c>
      <c r="Q2101" t="str">
        <f t="shared" si="195"/>
        <v>music</v>
      </c>
      <c r="R2101" t="str">
        <f t="shared" si="196"/>
        <v>indie rock</v>
      </c>
      <c r="S2101" s="20">
        <f t="shared" si="198"/>
        <v>42173.41300925926</v>
      </c>
      <c r="T2101" s="20">
        <f t="shared" si="197"/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9"/>
        <v>1.3666666666666667</v>
      </c>
      <c r="P2102" s="13">
        <f t="shared" si="194"/>
        <v>423.5</v>
      </c>
      <c r="Q2102" t="str">
        <f t="shared" si="195"/>
        <v>music</v>
      </c>
      <c r="R2102" t="str">
        <f t="shared" si="196"/>
        <v>indie rock</v>
      </c>
      <c r="S2102" s="20">
        <f t="shared" si="198"/>
        <v>41074.50163194444</v>
      </c>
      <c r="T2102" s="20">
        <f t="shared" si="197"/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9"/>
        <v>1.1325000000000001</v>
      </c>
      <c r="P2103" s="13">
        <f t="shared" si="194"/>
        <v>1154.5</v>
      </c>
      <c r="Q2103" t="str">
        <f t="shared" si="195"/>
        <v>music</v>
      </c>
      <c r="R2103" t="str">
        <f t="shared" si="196"/>
        <v>indie rock</v>
      </c>
      <c r="S2103" s="20">
        <f t="shared" si="198"/>
        <v>40891.816134259258</v>
      </c>
      <c r="T2103" s="20">
        <f t="shared" si="197"/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9"/>
        <v>1.36</v>
      </c>
      <c r="P2104" s="13">
        <f t="shared" si="194"/>
        <v>699</v>
      </c>
      <c r="Q2104" t="str">
        <f t="shared" si="195"/>
        <v>music</v>
      </c>
      <c r="R2104" t="str">
        <f t="shared" si="196"/>
        <v>indie rock</v>
      </c>
      <c r="S2104" s="20">
        <f t="shared" si="198"/>
        <v>40638.535277777773</v>
      </c>
      <c r="T2104" s="20">
        <f t="shared" si="197"/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9"/>
        <v>1.4612318374694613</v>
      </c>
      <c r="P2105" s="13">
        <f t="shared" si="194"/>
        <v>5739.5</v>
      </c>
      <c r="Q2105" t="str">
        <f t="shared" si="195"/>
        <v>music</v>
      </c>
      <c r="R2105" t="str">
        <f t="shared" si="196"/>
        <v>indie rock</v>
      </c>
      <c r="S2105" s="20">
        <f t="shared" si="198"/>
        <v>41192.421608796292</v>
      </c>
      <c r="T2105" s="20">
        <f t="shared" si="197"/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9"/>
        <v>1.2949999999999999</v>
      </c>
      <c r="P2106" s="13">
        <f t="shared" si="194"/>
        <v>536.5</v>
      </c>
      <c r="Q2106" t="str">
        <f t="shared" si="195"/>
        <v>music</v>
      </c>
      <c r="R2106" t="str">
        <f t="shared" si="196"/>
        <v>indie rock</v>
      </c>
      <c r="S2106" s="20">
        <f t="shared" si="198"/>
        <v>41393.74113425926</v>
      </c>
      <c r="T2106" s="20">
        <f t="shared" si="197"/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9"/>
        <v>2.54</v>
      </c>
      <c r="P2107" s="13">
        <f t="shared" si="194"/>
        <v>2589.5</v>
      </c>
      <c r="Q2107" t="str">
        <f t="shared" si="195"/>
        <v>music</v>
      </c>
      <c r="R2107" t="str">
        <f t="shared" si="196"/>
        <v>indie rock</v>
      </c>
      <c r="S2107" s="20">
        <f t="shared" si="198"/>
        <v>41951.455474537033</v>
      </c>
      <c r="T2107" s="20">
        <f t="shared" si="197"/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9"/>
        <v>1.0704545454545455</v>
      </c>
      <c r="P2108" s="13">
        <f t="shared" si="194"/>
        <v>1199.5</v>
      </c>
      <c r="Q2108" t="str">
        <f t="shared" si="195"/>
        <v>music</v>
      </c>
      <c r="R2108" t="str">
        <f t="shared" si="196"/>
        <v>indie rock</v>
      </c>
      <c r="S2108" s="20">
        <f t="shared" si="198"/>
        <v>41269.881643518514</v>
      </c>
      <c r="T2108" s="20">
        <f t="shared" si="197"/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9"/>
        <v>1.0773299999999999</v>
      </c>
      <c r="P2109" s="13">
        <f t="shared" si="194"/>
        <v>1106.33</v>
      </c>
      <c r="Q2109" t="str">
        <f t="shared" si="195"/>
        <v>music</v>
      </c>
      <c r="R2109" t="str">
        <f t="shared" si="196"/>
        <v>indie rock</v>
      </c>
      <c r="S2109" s="20">
        <f t="shared" si="198"/>
        <v>41934.377233796295</v>
      </c>
      <c r="T2109" s="20">
        <f t="shared" si="197"/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9"/>
        <v>1.0731250000000001</v>
      </c>
      <c r="P2110" s="13">
        <f t="shared" si="194"/>
        <v>8680.5</v>
      </c>
      <c r="Q2110" t="str">
        <f t="shared" si="195"/>
        <v>music</v>
      </c>
      <c r="R2110" t="str">
        <f t="shared" si="196"/>
        <v>indie rock</v>
      </c>
      <c r="S2110" s="20">
        <f t="shared" si="198"/>
        <v>41134.842361111107</v>
      </c>
      <c r="T2110" s="20">
        <f t="shared" si="197"/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9"/>
        <v>1.06525</v>
      </c>
      <c r="P2111" s="13">
        <f t="shared" si="194"/>
        <v>2150.5</v>
      </c>
      <c r="Q2111" t="str">
        <f t="shared" si="195"/>
        <v>music</v>
      </c>
      <c r="R2111" t="str">
        <f t="shared" si="196"/>
        <v>indie rock</v>
      </c>
      <c r="S2111" s="20">
        <f t="shared" si="198"/>
        <v>42160.375196759262</v>
      </c>
      <c r="T2111" s="20">
        <f t="shared" si="197"/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9"/>
        <v>1.0035000000000001</v>
      </c>
      <c r="P2112" s="13">
        <f t="shared" si="194"/>
        <v>1022.5</v>
      </c>
      <c r="Q2112" t="str">
        <f t="shared" si="195"/>
        <v>music</v>
      </c>
      <c r="R2112" t="str">
        <f t="shared" si="196"/>
        <v>indie rock</v>
      </c>
      <c r="S2112" s="20">
        <f t="shared" si="198"/>
        <v>41759.337604166663</v>
      </c>
      <c r="T2112" s="20">
        <f t="shared" si="197"/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9"/>
        <v>1.0649999999999999</v>
      </c>
      <c r="P2113" s="13">
        <f t="shared" si="194"/>
        <v>1084.5</v>
      </c>
      <c r="Q2113" t="str">
        <f t="shared" si="195"/>
        <v>music</v>
      </c>
      <c r="R2113" t="str">
        <f t="shared" si="196"/>
        <v>indie rock</v>
      </c>
      <c r="S2113" s="20">
        <f t="shared" si="198"/>
        <v>40702.863715277774</v>
      </c>
      <c r="T2113" s="20">
        <f t="shared" si="197"/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9"/>
        <v>1</v>
      </c>
      <c r="P2114" s="13">
        <f t="shared" si="194"/>
        <v>155.5</v>
      </c>
      <c r="Q2114" t="str">
        <f t="shared" si="195"/>
        <v>music</v>
      </c>
      <c r="R2114" t="str">
        <f t="shared" si="196"/>
        <v>indie rock</v>
      </c>
      <c r="S2114" s="20">
        <f t="shared" si="198"/>
        <v>41365.594826388886</v>
      </c>
      <c r="T2114" s="20">
        <f t="shared" si="197"/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9"/>
        <v>1.0485714285714285</v>
      </c>
      <c r="P2115" s="13">
        <f t="shared" ref="P2115:P2178" si="200">AVERAGE(E2115,L2115)</f>
        <v>3723.5</v>
      </c>
      <c r="Q2115" t="str">
        <f t="shared" ref="Q2115:Q2178" si="201">LEFT(N2115,FIND("/",N2115)-1)</f>
        <v>music</v>
      </c>
      <c r="R2115" t="str">
        <f t="shared" ref="R2115:R2178" si="202">RIGHT(N2115,LEN(N2115)-FIND("/",N2115))</f>
        <v>indie rock</v>
      </c>
      <c r="S2115" s="20">
        <f t="shared" si="198"/>
        <v>41870.532129629624</v>
      </c>
      <c r="T2115" s="20">
        <f t="shared" ref="T2115:T2178" si="203">(((I2115/60)/60)/24)+DATE(1970,1,1)+(-8/24)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13">
        <f t="shared" si="200"/>
        <v>2691</v>
      </c>
      <c r="Q2116" t="str">
        <f t="shared" si="201"/>
        <v>music</v>
      </c>
      <c r="R2116" t="str">
        <f t="shared" si="202"/>
        <v>indie rock</v>
      </c>
      <c r="S2116" s="20">
        <f t="shared" ref="S2116:S2179" si="204">(((J2116/60)/60)/24)+DATE(1970,1,1)+(-8/24)</f>
        <v>40458.482291666667</v>
      </c>
      <c r="T2116" s="20">
        <f t="shared" si="203"/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13">
        <f t="shared" si="200"/>
        <v>1710.5</v>
      </c>
      <c r="Q2117" t="str">
        <f t="shared" si="201"/>
        <v>music</v>
      </c>
      <c r="R2117" t="str">
        <f t="shared" si="202"/>
        <v>indie rock</v>
      </c>
      <c r="S2117" s="20">
        <f t="shared" si="204"/>
        <v>40563.747696759259</v>
      </c>
      <c r="T2117" s="20">
        <f t="shared" si="203"/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13">
        <f t="shared" si="200"/>
        <v>24263</v>
      </c>
      <c r="Q2118" t="str">
        <f t="shared" si="201"/>
        <v>music</v>
      </c>
      <c r="R2118" t="str">
        <f t="shared" si="202"/>
        <v>indie rock</v>
      </c>
      <c r="S2118" s="20">
        <f t="shared" si="204"/>
        <v>41136.444479166668</v>
      </c>
      <c r="T2118" s="20">
        <f t="shared" si="203"/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13">
        <f t="shared" si="200"/>
        <v>904</v>
      </c>
      <c r="Q2119" t="str">
        <f t="shared" si="201"/>
        <v>music</v>
      </c>
      <c r="R2119" t="str">
        <f t="shared" si="202"/>
        <v>indie rock</v>
      </c>
      <c r="S2119" s="20">
        <f t="shared" si="204"/>
        <v>42289.726261574069</v>
      </c>
      <c r="T2119" s="20">
        <f t="shared" si="203"/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13">
        <f t="shared" si="200"/>
        <v>681.55499999999995</v>
      </c>
      <c r="Q2120" t="str">
        <f t="shared" si="201"/>
        <v>music</v>
      </c>
      <c r="R2120" t="str">
        <f t="shared" si="202"/>
        <v>indie rock</v>
      </c>
      <c r="S2120" s="20">
        <f t="shared" si="204"/>
        <v>40718.506203703699</v>
      </c>
      <c r="T2120" s="20">
        <f t="shared" si="203"/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13">
        <f t="shared" si="200"/>
        <v>1018.5</v>
      </c>
      <c r="Q2121" t="str">
        <f t="shared" si="201"/>
        <v>music</v>
      </c>
      <c r="R2121" t="str">
        <f t="shared" si="202"/>
        <v>indie rock</v>
      </c>
      <c r="S2121" s="20">
        <f t="shared" si="204"/>
        <v>41106.796817129631</v>
      </c>
      <c r="T2121" s="20">
        <f t="shared" si="203"/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13">
        <f t="shared" si="200"/>
        <v>4069.7150000000001</v>
      </c>
      <c r="Q2122" t="str">
        <f t="shared" si="201"/>
        <v>music</v>
      </c>
      <c r="R2122" t="str">
        <f t="shared" si="202"/>
        <v>indie rock</v>
      </c>
      <c r="S2122" s="20">
        <f t="shared" si="204"/>
        <v>41591.631203703699</v>
      </c>
      <c r="T2122" s="20">
        <f t="shared" si="203"/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13">
        <f t="shared" si="200"/>
        <v>147</v>
      </c>
      <c r="Q2123" t="str">
        <f t="shared" si="201"/>
        <v>games</v>
      </c>
      <c r="R2123" t="str">
        <f t="shared" si="202"/>
        <v>video games</v>
      </c>
      <c r="S2123" s="20">
        <f t="shared" si="204"/>
        <v>42716.409120370365</v>
      </c>
      <c r="T2123" s="20">
        <f t="shared" si="203"/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13">
        <f t="shared" si="200"/>
        <v>156.5</v>
      </c>
      <c r="Q2124" t="str">
        <f t="shared" si="201"/>
        <v>games</v>
      </c>
      <c r="R2124" t="str">
        <f t="shared" si="202"/>
        <v>video games</v>
      </c>
      <c r="S2124" s="20">
        <f t="shared" si="204"/>
        <v>42711.967233796291</v>
      </c>
      <c r="T2124" s="20">
        <f t="shared" si="203"/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13">
        <f t="shared" si="200"/>
        <v>27.5</v>
      </c>
      <c r="Q2125" t="str">
        <f t="shared" si="201"/>
        <v>games</v>
      </c>
      <c r="R2125" t="str">
        <f t="shared" si="202"/>
        <v>video games</v>
      </c>
      <c r="S2125" s="20">
        <f t="shared" si="204"/>
        <v>40198.091516203705</v>
      </c>
      <c r="T2125" s="20">
        <f t="shared" si="203"/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13">
        <f t="shared" si="200"/>
        <v>60</v>
      </c>
      <c r="Q2126" t="str">
        <f t="shared" si="201"/>
        <v>games</v>
      </c>
      <c r="R2126" t="str">
        <f t="shared" si="202"/>
        <v>video games</v>
      </c>
      <c r="S2126" s="20">
        <f t="shared" si="204"/>
        <v>40463.694849537031</v>
      </c>
      <c r="T2126" s="20">
        <f t="shared" si="203"/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13">
        <f t="shared" si="200"/>
        <v>439.5</v>
      </c>
      <c r="Q2127" t="str">
        <f t="shared" si="201"/>
        <v>games</v>
      </c>
      <c r="R2127" t="str">
        <f t="shared" si="202"/>
        <v>video games</v>
      </c>
      <c r="S2127" s="20">
        <f t="shared" si="204"/>
        <v>42190.690196759257</v>
      </c>
      <c r="T2127" s="20">
        <f t="shared" si="203"/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13">
        <f t="shared" si="200"/>
        <v>6</v>
      </c>
      <c r="Q2128" t="str">
        <f t="shared" si="201"/>
        <v>games</v>
      </c>
      <c r="R2128" t="str">
        <f t="shared" si="202"/>
        <v>video games</v>
      </c>
      <c r="S2128" s="20">
        <f t="shared" si="204"/>
        <v>41951.63989583333</v>
      </c>
      <c r="T2128" s="20">
        <f t="shared" si="203"/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13">
        <f t="shared" si="200"/>
        <v>4156</v>
      </c>
      <c r="Q2129" t="str">
        <f t="shared" si="201"/>
        <v>games</v>
      </c>
      <c r="R2129" t="str">
        <f t="shared" si="202"/>
        <v>video games</v>
      </c>
      <c r="S2129" s="20">
        <f t="shared" si="204"/>
        <v>42045.172025462954</v>
      </c>
      <c r="T2129" s="20">
        <f t="shared" si="203"/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13">
        <f t="shared" si="200"/>
        <v>13</v>
      </c>
      <c r="Q2130" t="str">
        <f t="shared" si="201"/>
        <v>games</v>
      </c>
      <c r="R2130" t="str">
        <f t="shared" si="202"/>
        <v>video games</v>
      </c>
      <c r="S2130" s="20">
        <f t="shared" si="204"/>
        <v>41843.439456018517</v>
      </c>
      <c r="T2130" s="20">
        <f t="shared" si="203"/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13">
        <f t="shared" si="200"/>
        <v>124</v>
      </c>
      <c r="Q2131" t="str">
        <f t="shared" si="201"/>
        <v>games</v>
      </c>
      <c r="R2131" t="str">
        <f t="shared" si="202"/>
        <v>video games</v>
      </c>
      <c r="S2131" s="20">
        <f t="shared" si="204"/>
        <v>42408.690972222219</v>
      </c>
      <c r="T2131" s="20">
        <f t="shared" si="203"/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13">
        <f t="shared" si="200"/>
        <v>44.5</v>
      </c>
      <c r="Q2132" t="str">
        <f t="shared" si="201"/>
        <v>games</v>
      </c>
      <c r="R2132" t="str">
        <f t="shared" si="202"/>
        <v>video games</v>
      </c>
      <c r="S2132" s="20">
        <f t="shared" si="204"/>
        <v>41831.75304398148</v>
      </c>
      <c r="T2132" s="20">
        <f t="shared" si="203"/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13">
        <f t="shared" si="200"/>
        <v>14</v>
      </c>
      <c r="Q2133" t="str">
        <f t="shared" si="201"/>
        <v>games</v>
      </c>
      <c r="R2133" t="str">
        <f t="shared" si="202"/>
        <v>video games</v>
      </c>
      <c r="S2133" s="20">
        <f t="shared" si="204"/>
        <v>42166.873738425922</v>
      </c>
      <c r="T2133" s="20">
        <f t="shared" si="203"/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13">
        <f t="shared" si="200"/>
        <v>1105.9949999999999</v>
      </c>
      <c r="Q2134" t="str">
        <f t="shared" si="201"/>
        <v>games</v>
      </c>
      <c r="R2134" t="str">
        <f t="shared" si="202"/>
        <v>video games</v>
      </c>
      <c r="S2134" s="20">
        <f t="shared" si="204"/>
        <v>41643.15384259259</v>
      </c>
      <c r="T2134" s="20">
        <f t="shared" si="203"/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13">
        <f t="shared" si="200"/>
        <v>9.5</v>
      </c>
      <c r="Q2135" t="str">
        <f t="shared" si="201"/>
        <v>games</v>
      </c>
      <c r="R2135" t="str">
        <f t="shared" si="202"/>
        <v>video games</v>
      </c>
      <c r="S2135" s="20">
        <f t="shared" si="204"/>
        <v>40618.763877314814</v>
      </c>
      <c r="T2135" s="20">
        <f t="shared" si="203"/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13">
        <f t="shared" si="200"/>
        <v>53.5</v>
      </c>
      <c r="Q2136" t="str">
        <f t="shared" si="201"/>
        <v>games</v>
      </c>
      <c r="R2136" t="str">
        <f t="shared" si="202"/>
        <v>video games</v>
      </c>
      <c r="S2136" s="20">
        <f t="shared" si="204"/>
        <v>41361.553136574068</v>
      </c>
      <c r="T2136" s="20">
        <f t="shared" si="203"/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13">
        <f t="shared" si="200"/>
        <v>250</v>
      </c>
      <c r="Q2137" t="str">
        <f t="shared" si="201"/>
        <v>games</v>
      </c>
      <c r="R2137" t="str">
        <f t="shared" si="202"/>
        <v>video games</v>
      </c>
      <c r="S2137" s="20">
        <f t="shared" si="204"/>
        <v>41156.630011574067</v>
      </c>
      <c r="T2137" s="20">
        <f t="shared" si="203"/>
        <v>41186.630011574067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13">
        <f t="shared" si="200"/>
        <v>25.844999999999999</v>
      </c>
      <c r="Q2138" t="str">
        <f t="shared" si="201"/>
        <v>games</v>
      </c>
      <c r="R2138" t="str">
        <f t="shared" si="202"/>
        <v>video games</v>
      </c>
      <c r="S2138" s="20">
        <f t="shared" si="204"/>
        <v>41536.175763888888</v>
      </c>
      <c r="T2138" s="20">
        <f t="shared" si="203"/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13">
        <f t="shared" si="200"/>
        <v>7368.5</v>
      </c>
      <c r="Q2139" t="str">
        <f t="shared" si="201"/>
        <v>games</v>
      </c>
      <c r="R2139" t="str">
        <f t="shared" si="202"/>
        <v>video games</v>
      </c>
      <c r="S2139" s="20">
        <f t="shared" si="204"/>
        <v>41948.437835648147</v>
      </c>
      <c r="T2139" s="20">
        <f t="shared" si="203"/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13">
        <f t="shared" si="200"/>
        <v>70</v>
      </c>
      <c r="Q2140" t="str">
        <f t="shared" si="201"/>
        <v>games</v>
      </c>
      <c r="R2140" t="str">
        <f t="shared" si="202"/>
        <v>video games</v>
      </c>
      <c r="S2140" s="20">
        <f t="shared" si="204"/>
        <v>41556.679849537039</v>
      </c>
      <c r="T2140" s="20">
        <f t="shared" si="203"/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13">
        <f t="shared" si="200"/>
        <v>841</v>
      </c>
      <c r="Q2141" t="str">
        <f t="shared" si="201"/>
        <v>games</v>
      </c>
      <c r="R2141" t="str">
        <f t="shared" si="202"/>
        <v>video games</v>
      </c>
      <c r="S2141" s="20">
        <f t="shared" si="204"/>
        <v>42647.416759259257</v>
      </c>
      <c r="T2141" s="20">
        <f t="shared" si="203"/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13">
        <f t="shared" si="200"/>
        <v>285.5</v>
      </c>
      <c r="Q2142" t="str">
        <f t="shared" si="201"/>
        <v>games</v>
      </c>
      <c r="R2142" t="str">
        <f t="shared" si="202"/>
        <v>video games</v>
      </c>
      <c r="S2142" s="20">
        <f t="shared" si="204"/>
        <v>41255.500277777777</v>
      </c>
      <c r="T2142" s="20">
        <f t="shared" si="203"/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13">
        <f t="shared" si="200"/>
        <v>0</v>
      </c>
      <c r="Q2143" t="str">
        <f t="shared" si="201"/>
        <v>games</v>
      </c>
      <c r="R2143" t="str">
        <f t="shared" si="202"/>
        <v>video games</v>
      </c>
      <c r="S2143" s="20">
        <f t="shared" si="204"/>
        <v>41926.902303240735</v>
      </c>
      <c r="T2143" s="20">
        <f t="shared" si="203"/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13">
        <f t="shared" si="200"/>
        <v>306.5</v>
      </c>
      <c r="Q2144" t="str">
        <f t="shared" si="201"/>
        <v>games</v>
      </c>
      <c r="R2144" t="str">
        <f t="shared" si="202"/>
        <v>video games</v>
      </c>
      <c r="S2144" s="20">
        <f t="shared" si="204"/>
        <v>42340.368171296293</v>
      </c>
      <c r="T2144" s="20">
        <f t="shared" si="203"/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ref="O2145:O2208" si="205">E2145/D2145</f>
        <v>0.1125</v>
      </c>
      <c r="P2145" s="13">
        <f t="shared" si="200"/>
        <v>115</v>
      </c>
      <c r="Q2145" t="str">
        <f t="shared" si="201"/>
        <v>games</v>
      </c>
      <c r="R2145" t="str">
        <f t="shared" si="202"/>
        <v>video games</v>
      </c>
      <c r="S2145" s="20">
        <f t="shared" si="204"/>
        <v>40332.553379629629</v>
      </c>
      <c r="T2145" s="20">
        <f t="shared" si="203"/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5"/>
        <v>1.7098591549295775E-2</v>
      </c>
      <c r="P2146" s="13">
        <f t="shared" si="200"/>
        <v>315.5</v>
      </c>
      <c r="Q2146" t="str">
        <f t="shared" si="201"/>
        <v>games</v>
      </c>
      <c r="R2146" t="str">
        <f t="shared" si="202"/>
        <v>video games</v>
      </c>
      <c r="S2146" s="20">
        <f t="shared" si="204"/>
        <v>41499.213425925926</v>
      </c>
      <c r="T2146" s="20">
        <f t="shared" si="203"/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5"/>
        <v>0.30433333333333334</v>
      </c>
      <c r="P2147" s="13">
        <f t="shared" si="200"/>
        <v>2327</v>
      </c>
      <c r="Q2147" t="str">
        <f t="shared" si="201"/>
        <v>games</v>
      </c>
      <c r="R2147" t="str">
        <f t="shared" si="202"/>
        <v>video games</v>
      </c>
      <c r="S2147" s="20">
        <f t="shared" si="204"/>
        <v>41574.904097222221</v>
      </c>
      <c r="T2147" s="20">
        <f t="shared" si="203"/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5"/>
        <v>2.0000000000000001E-4</v>
      </c>
      <c r="P2148" s="13">
        <f t="shared" si="200"/>
        <v>1</v>
      </c>
      <c r="Q2148" t="str">
        <f t="shared" si="201"/>
        <v>games</v>
      </c>
      <c r="R2148" t="str">
        <f t="shared" si="202"/>
        <v>video games</v>
      </c>
      <c r="S2148" s="20">
        <f t="shared" si="204"/>
        <v>42397.346180555549</v>
      </c>
      <c r="T2148" s="20">
        <f t="shared" si="203"/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5"/>
        <v>6.9641025641025639E-3</v>
      </c>
      <c r="P2149" s="13">
        <f t="shared" si="200"/>
        <v>1385.5</v>
      </c>
      <c r="Q2149" t="str">
        <f t="shared" si="201"/>
        <v>games</v>
      </c>
      <c r="R2149" t="str">
        <f t="shared" si="202"/>
        <v>video games</v>
      </c>
      <c r="S2149" s="20">
        <f t="shared" si="204"/>
        <v>41926.962361111109</v>
      </c>
      <c r="T2149" s="20">
        <f t="shared" si="203"/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5"/>
        <v>0.02</v>
      </c>
      <c r="P2150" s="13">
        <f t="shared" si="200"/>
        <v>2</v>
      </c>
      <c r="Q2150" t="str">
        <f t="shared" si="201"/>
        <v>games</v>
      </c>
      <c r="R2150" t="str">
        <f t="shared" si="202"/>
        <v>video games</v>
      </c>
      <c r="S2150" s="20">
        <f t="shared" si="204"/>
        <v>42066.400254629632</v>
      </c>
      <c r="T2150" s="20">
        <f t="shared" si="203"/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5"/>
        <v>0</v>
      </c>
      <c r="P2151" s="13">
        <f t="shared" si="200"/>
        <v>0</v>
      </c>
      <c r="Q2151" t="str">
        <f t="shared" si="201"/>
        <v>games</v>
      </c>
      <c r="R2151" t="str">
        <f t="shared" si="202"/>
        <v>video games</v>
      </c>
      <c r="S2151" s="20">
        <f t="shared" si="204"/>
        <v>40354.691620370366</v>
      </c>
      <c r="T2151" s="20">
        <f t="shared" si="203"/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5"/>
        <v>8.0999999999999996E-3</v>
      </c>
      <c r="P2152" s="13">
        <f t="shared" si="200"/>
        <v>204.5</v>
      </c>
      <c r="Q2152" t="str">
        <f t="shared" si="201"/>
        <v>games</v>
      </c>
      <c r="R2152" t="str">
        <f t="shared" si="202"/>
        <v>video games</v>
      </c>
      <c r="S2152" s="20">
        <f t="shared" si="204"/>
        <v>42533.951377314814</v>
      </c>
      <c r="T2152" s="20">
        <f t="shared" si="203"/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5"/>
        <v>2.6222222222222224E-3</v>
      </c>
      <c r="P2153" s="13">
        <f t="shared" si="200"/>
        <v>62</v>
      </c>
      <c r="Q2153" t="str">
        <f t="shared" si="201"/>
        <v>games</v>
      </c>
      <c r="R2153" t="str">
        <f t="shared" si="202"/>
        <v>video games</v>
      </c>
      <c r="S2153" s="20">
        <f t="shared" si="204"/>
        <v>42520.514050925929</v>
      </c>
      <c r="T2153" s="20">
        <f t="shared" si="203"/>
        <v>42550.514050925929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5"/>
        <v>1.6666666666666668E-3</v>
      </c>
      <c r="P2154" s="13">
        <f t="shared" si="200"/>
        <v>27</v>
      </c>
      <c r="Q2154" t="str">
        <f t="shared" si="201"/>
        <v>games</v>
      </c>
      <c r="R2154" t="str">
        <f t="shared" si="202"/>
        <v>video games</v>
      </c>
      <c r="S2154" s="20">
        <f t="shared" si="204"/>
        <v>41683.49894675926</v>
      </c>
      <c r="T2154" s="20">
        <f t="shared" si="203"/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5"/>
        <v>9.1244548809124457E-5</v>
      </c>
      <c r="P2155" s="13">
        <f t="shared" si="200"/>
        <v>19</v>
      </c>
      <c r="Q2155" t="str">
        <f t="shared" si="201"/>
        <v>games</v>
      </c>
      <c r="R2155" t="str">
        <f t="shared" si="202"/>
        <v>video games</v>
      </c>
      <c r="S2155" s="20">
        <f t="shared" si="204"/>
        <v>41974.577754629623</v>
      </c>
      <c r="T2155" s="20">
        <f t="shared" si="203"/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5"/>
        <v>8.0000000000000002E-3</v>
      </c>
      <c r="P2156" s="13">
        <f t="shared" si="200"/>
        <v>2</v>
      </c>
      <c r="Q2156" t="str">
        <f t="shared" si="201"/>
        <v>games</v>
      </c>
      <c r="R2156" t="str">
        <f t="shared" si="202"/>
        <v>video games</v>
      </c>
      <c r="S2156" s="20">
        <f t="shared" si="204"/>
        <v>41647.29892361111</v>
      </c>
      <c r="T2156" s="20">
        <f t="shared" si="203"/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5"/>
        <v>2.3E-2</v>
      </c>
      <c r="P2157" s="13">
        <f t="shared" si="200"/>
        <v>60</v>
      </c>
      <c r="Q2157" t="str">
        <f t="shared" si="201"/>
        <v>games</v>
      </c>
      <c r="R2157" t="str">
        <f t="shared" si="202"/>
        <v>video games</v>
      </c>
      <c r="S2157" s="20">
        <f t="shared" si="204"/>
        <v>42430.414178240739</v>
      </c>
      <c r="T2157" s="20">
        <f t="shared" si="203"/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5"/>
        <v>2.6660714285714284E-2</v>
      </c>
      <c r="P2158" s="13">
        <f t="shared" si="200"/>
        <v>788</v>
      </c>
      <c r="Q2158" t="str">
        <f t="shared" si="201"/>
        <v>games</v>
      </c>
      <c r="R2158" t="str">
        <f t="shared" si="202"/>
        <v>video games</v>
      </c>
      <c r="S2158" s="20">
        <f t="shared" si="204"/>
        <v>41488.520902777775</v>
      </c>
      <c r="T2158" s="20">
        <f t="shared" si="203"/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5"/>
        <v>0.28192</v>
      </c>
      <c r="P2159" s="13">
        <f t="shared" si="200"/>
        <v>10600.5</v>
      </c>
      <c r="Q2159" t="str">
        <f t="shared" si="201"/>
        <v>games</v>
      </c>
      <c r="R2159" t="str">
        <f t="shared" si="202"/>
        <v>video games</v>
      </c>
      <c r="S2159" s="20">
        <f t="shared" si="204"/>
        <v>42694.647951388884</v>
      </c>
      <c r="T2159" s="20">
        <f t="shared" si="203"/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5"/>
        <v>6.5900366666666668E-2</v>
      </c>
      <c r="P2160" s="13">
        <f t="shared" si="200"/>
        <v>10040.555</v>
      </c>
      <c r="Q2160" t="str">
        <f t="shared" si="201"/>
        <v>games</v>
      </c>
      <c r="R2160" t="str">
        <f t="shared" si="202"/>
        <v>video games</v>
      </c>
      <c r="S2160" s="20">
        <f t="shared" si="204"/>
        <v>41264.520532407405</v>
      </c>
      <c r="T2160" s="20">
        <f t="shared" si="203"/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5"/>
        <v>7.2222222222222219E-3</v>
      </c>
      <c r="P2161" s="13">
        <f t="shared" si="200"/>
        <v>14</v>
      </c>
      <c r="Q2161" t="str">
        <f t="shared" si="201"/>
        <v>games</v>
      </c>
      <c r="R2161" t="str">
        <f t="shared" si="202"/>
        <v>video games</v>
      </c>
      <c r="S2161" s="20">
        <f t="shared" si="204"/>
        <v>40710.397847222215</v>
      </c>
      <c r="T2161" s="20">
        <f t="shared" si="203"/>
        <v>40740.397847222215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5"/>
        <v>8.5000000000000006E-3</v>
      </c>
      <c r="P2162" s="13">
        <f t="shared" si="200"/>
        <v>50.5</v>
      </c>
      <c r="Q2162" t="str">
        <f t="shared" si="201"/>
        <v>games</v>
      </c>
      <c r="R2162" t="str">
        <f t="shared" si="202"/>
        <v>video games</v>
      </c>
      <c r="S2162" s="20">
        <f t="shared" si="204"/>
        <v>41018.378530092588</v>
      </c>
      <c r="T2162" s="20">
        <f t="shared" si="203"/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5"/>
        <v>1.1575</v>
      </c>
      <c r="P2163" s="13">
        <f t="shared" si="200"/>
        <v>238</v>
      </c>
      <c r="Q2163" t="str">
        <f t="shared" si="201"/>
        <v>music</v>
      </c>
      <c r="R2163" t="str">
        <f t="shared" si="202"/>
        <v>rock</v>
      </c>
      <c r="S2163" s="20">
        <f t="shared" si="204"/>
        <v>42240.519201388881</v>
      </c>
      <c r="T2163" s="20">
        <f t="shared" si="203"/>
        <v>42270.519201388881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5"/>
        <v>1.1226666666666667</v>
      </c>
      <c r="P2164" s="13">
        <f t="shared" si="200"/>
        <v>2555</v>
      </c>
      <c r="Q2164" t="str">
        <f t="shared" si="201"/>
        <v>music</v>
      </c>
      <c r="R2164" t="str">
        <f t="shared" si="202"/>
        <v>rock</v>
      </c>
      <c r="S2164" s="20">
        <f t="shared" si="204"/>
        <v>41813.432766203703</v>
      </c>
      <c r="T2164" s="20">
        <f t="shared" si="203"/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5"/>
        <v>1.3220000000000001</v>
      </c>
      <c r="P2165" s="13">
        <f t="shared" si="200"/>
        <v>1674.5</v>
      </c>
      <c r="Q2165" t="str">
        <f t="shared" si="201"/>
        <v>music</v>
      </c>
      <c r="R2165" t="str">
        <f t="shared" si="202"/>
        <v>rock</v>
      </c>
      <c r="S2165" s="20">
        <f t="shared" si="204"/>
        <v>42111.566203703704</v>
      </c>
      <c r="T2165" s="20">
        <f t="shared" si="203"/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5"/>
        <v>1.0263636363636364</v>
      </c>
      <c r="P2166" s="13">
        <f t="shared" si="200"/>
        <v>2864</v>
      </c>
      <c r="Q2166" t="str">
        <f t="shared" si="201"/>
        <v>music</v>
      </c>
      <c r="R2166" t="str">
        <f t="shared" si="202"/>
        <v>rock</v>
      </c>
      <c r="S2166" s="20">
        <f t="shared" si="204"/>
        <v>42515.384421296294</v>
      </c>
      <c r="T2166" s="20">
        <f t="shared" si="203"/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5"/>
        <v>1.3864000000000001</v>
      </c>
      <c r="P2167" s="13">
        <f t="shared" si="200"/>
        <v>1791.5</v>
      </c>
      <c r="Q2167" t="str">
        <f t="shared" si="201"/>
        <v>music</v>
      </c>
      <c r="R2167" t="str">
        <f t="shared" si="202"/>
        <v>rock</v>
      </c>
      <c r="S2167" s="20">
        <f t="shared" si="204"/>
        <v>42438.333738425928</v>
      </c>
      <c r="T2167" s="20">
        <f t="shared" si="203"/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5"/>
        <v>1.466</v>
      </c>
      <c r="P2168" s="13">
        <f t="shared" si="200"/>
        <v>1482</v>
      </c>
      <c r="Q2168" t="str">
        <f t="shared" si="201"/>
        <v>music</v>
      </c>
      <c r="R2168" t="str">
        <f t="shared" si="202"/>
        <v>rock</v>
      </c>
      <c r="S2168" s="20">
        <f t="shared" si="204"/>
        <v>41933.504837962959</v>
      </c>
      <c r="T2168" s="20">
        <f t="shared" si="203"/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5"/>
        <v>1.2</v>
      </c>
      <c r="P2169" s="13">
        <f t="shared" si="200"/>
        <v>94</v>
      </c>
      <c r="Q2169" t="str">
        <f t="shared" si="201"/>
        <v>music</v>
      </c>
      <c r="R2169" t="str">
        <f t="shared" si="202"/>
        <v>rock</v>
      </c>
      <c r="S2169" s="20">
        <f t="shared" si="204"/>
        <v>41152.733067129629</v>
      </c>
      <c r="T2169" s="20">
        <f t="shared" si="203"/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5"/>
        <v>1.215816111111111</v>
      </c>
      <c r="P2170" s="13">
        <f t="shared" si="200"/>
        <v>11112.344999999999</v>
      </c>
      <c r="Q2170" t="str">
        <f t="shared" si="201"/>
        <v>music</v>
      </c>
      <c r="R2170" t="str">
        <f t="shared" si="202"/>
        <v>rock</v>
      </c>
      <c r="S2170" s="20">
        <f t="shared" si="204"/>
        <v>42745.266909722217</v>
      </c>
      <c r="T2170" s="20">
        <f t="shared" si="203"/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5"/>
        <v>1</v>
      </c>
      <c r="P2171" s="13">
        <f t="shared" si="200"/>
        <v>80</v>
      </c>
      <c r="Q2171" t="str">
        <f t="shared" si="201"/>
        <v>music</v>
      </c>
      <c r="R2171" t="str">
        <f t="shared" si="202"/>
        <v>rock</v>
      </c>
      <c r="S2171" s="20">
        <f t="shared" si="204"/>
        <v>42793.367488425924</v>
      </c>
      <c r="T2171" s="20">
        <f t="shared" si="203"/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5"/>
        <v>1.8085714285714285</v>
      </c>
      <c r="P2172" s="13">
        <f t="shared" si="200"/>
        <v>326</v>
      </c>
      <c r="Q2172" t="str">
        <f t="shared" si="201"/>
        <v>music</v>
      </c>
      <c r="R2172" t="str">
        <f t="shared" si="202"/>
        <v>rock</v>
      </c>
      <c r="S2172" s="20">
        <f t="shared" si="204"/>
        <v>42198.416921296295</v>
      </c>
      <c r="T2172" s="20">
        <f t="shared" si="203"/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5"/>
        <v>1.0607500000000001</v>
      </c>
      <c r="P2173" s="13">
        <f t="shared" si="200"/>
        <v>2145</v>
      </c>
      <c r="Q2173" t="str">
        <f t="shared" si="201"/>
        <v>music</v>
      </c>
      <c r="R2173" t="str">
        <f t="shared" si="202"/>
        <v>rock</v>
      </c>
      <c r="S2173" s="20">
        <f t="shared" si="204"/>
        <v>42141.623784722215</v>
      </c>
      <c r="T2173" s="20">
        <f t="shared" si="203"/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5"/>
        <v>1</v>
      </c>
      <c r="P2174" s="13">
        <f t="shared" si="200"/>
        <v>506.5</v>
      </c>
      <c r="Q2174" t="str">
        <f t="shared" si="201"/>
        <v>music</v>
      </c>
      <c r="R2174" t="str">
        <f t="shared" si="202"/>
        <v>rock</v>
      </c>
      <c r="S2174" s="20">
        <f t="shared" si="204"/>
        <v>42082.246759259251</v>
      </c>
      <c r="T2174" s="20">
        <f t="shared" si="203"/>
        <v>42112.246759259251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5"/>
        <v>1.2692857142857144</v>
      </c>
      <c r="P2175" s="13">
        <f t="shared" si="200"/>
        <v>2710.5</v>
      </c>
      <c r="Q2175" t="str">
        <f t="shared" si="201"/>
        <v>music</v>
      </c>
      <c r="R2175" t="str">
        <f t="shared" si="202"/>
        <v>rock</v>
      </c>
      <c r="S2175" s="20">
        <f t="shared" si="204"/>
        <v>41495.359293981477</v>
      </c>
      <c r="T2175" s="20">
        <f t="shared" si="203"/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5"/>
        <v>1.0297499999999999</v>
      </c>
      <c r="P2176" s="13">
        <f t="shared" si="200"/>
        <v>2091</v>
      </c>
      <c r="Q2176" t="str">
        <f t="shared" si="201"/>
        <v>music</v>
      </c>
      <c r="R2176" t="str">
        <f t="shared" si="202"/>
        <v>rock</v>
      </c>
      <c r="S2176" s="20">
        <f t="shared" si="204"/>
        <v>42465.209571759253</v>
      </c>
      <c r="T2176" s="20">
        <f t="shared" si="203"/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5"/>
        <v>2.5</v>
      </c>
      <c r="P2177" s="13">
        <f t="shared" si="200"/>
        <v>888</v>
      </c>
      <c r="Q2177" t="str">
        <f t="shared" si="201"/>
        <v>music</v>
      </c>
      <c r="R2177" t="str">
        <f t="shared" si="202"/>
        <v>rock</v>
      </c>
      <c r="S2177" s="20">
        <f t="shared" si="204"/>
        <v>42564.675763888888</v>
      </c>
      <c r="T2177" s="20">
        <f t="shared" si="203"/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5"/>
        <v>1.2602</v>
      </c>
      <c r="P2178" s="13">
        <f t="shared" si="200"/>
        <v>3186</v>
      </c>
      <c r="Q2178" t="str">
        <f t="shared" si="201"/>
        <v>music</v>
      </c>
      <c r="R2178" t="str">
        <f t="shared" si="202"/>
        <v>rock</v>
      </c>
      <c r="S2178" s="20">
        <f t="shared" si="204"/>
        <v>42096.299872685187</v>
      </c>
      <c r="T2178" s="20">
        <f t="shared" si="203"/>
        <v>42126.299872685187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5"/>
        <v>1.0012000000000001</v>
      </c>
      <c r="P2179" s="13">
        <f t="shared" ref="P2179:P2242" si="206">AVERAGE(E2179,L2179)</f>
        <v>1270.5</v>
      </c>
      <c r="Q2179" t="str">
        <f t="shared" ref="Q2179:Q2242" si="207">LEFT(N2179,FIND("/",N2179)-1)</f>
        <v>music</v>
      </c>
      <c r="R2179" t="str">
        <f t="shared" ref="R2179:R2242" si="208">RIGHT(N2179,LEN(N2179)-FIND("/",N2179))</f>
        <v>rock</v>
      </c>
      <c r="S2179" s="20">
        <f t="shared" si="204"/>
        <v>42501.917442129627</v>
      </c>
      <c r="T2179" s="20">
        <f t="shared" ref="T2179:T2242" si="209">(((I2179/60)/60)/24)+DATE(1970,1,1)+(-8/24)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13">
        <f t="shared" si="206"/>
        <v>17759.5</v>
      </c>
      <c r="Q2180" t="str">
        <f t="shared" si="207"/>
        <v>music</v>
      </c>
      <c r="R2180" t="str">
        <f t="shared" si="208"/>
        <v>rock</v>
      </c>
      <c r="S2180" s="20">
        <f t="shared" ref="S2180:S2243" si="210">(((J2180/60)/60)/24)+DATE(1970,1,1)+(-8/24)</f>
        <v>42723.303206018514</v>
      </c>
      <c r="T2180" s="20">
        <f t="shared" si="209"/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13">
        <f t="shared" si="206"/>
        <v>817.5</v>
      </c>
      <c r="Q2181" t="str">
        <f t="shared" si="207"/>
        <v>music</v>
      </c>
      <c r="R2181" t="str">
        <f t="shared" si="208"/>
        <v>rock</v>
      </c>
      <c r="S2181" s="20">
        <f t="shared" si="210"/>
        <v>42074.837870370371</v>
      </c>
      <c r="T2181" s="20">
        <f t="shared" si="209"/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13">
        <f t="shared" si="206"/>
        <v>2718.605</v>
      </c>
      <c r="Q2182" t="str">
        <f t="shared" si="207"/>
        <v>music</v>
      </c>
      <c r="R2182" t="str">
        <f t="shared" si="208"/>
        <v>rock</v>
      </c>
      <c r="S2182" s="20">
        <f t="shared" si="210"/>
        <v>42279.336435185185</v>
      </c>
      <c r="T2182" s="20">
        <f t="shared" si="209"/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13">
        <f t="shared" si="206"/>
        <v>1557.5</v>
      </c>
      <c r="Q2183" t="str">
        <f t="shared" si="207"/>
        <v>games</v>
      </c>
      <c r="R2183" t="str">
        <f t="shared" si="208"/>
        <v>tabletop games</v>
      </c>
      <c r="S2183" s="20">
        <f t="shared" si="210"/>
        <v>42772.671909722216</v>
      </c>
      <c r="T2183" s="20">
        <f t="shared" si="209"/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13">
        <f t="shared" si="206"/>
        <v>8040.5</v>
      </c>
      <c r="Q2184" t="str">
        <f t="shared" si="207"/>
        <v>games</v>
      </c>
      <c r="R2184" t="str">
        <f t="shared" si="208"/>
        <v>tabletop games</v>
      </c>
      <c r="S2184" s="20">
        <f t="shared" si="210"/>
        <v>41879.567418981482</v>
      </c>
      <c r="T2184" s="20">
        <f t="shared" si="209"/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13">
        <f t="shared" si="206"/>
        <v>4543</v>
      </c>
      <c r="Q2185" t="str">
        <f t="shared" si="207"/>
        <v>games</v>
      </c>
      <c r="R2185" t="str">
        <f t="shared" si="208"/>
        <v>tabletop games</v>
      </c>
      <c r="S2185" s="20">
        <f t="shared" si="210"/>
        <v>42745.032141203708</v>
      </c>
      <c r="T2185" s="20">
        <f t="shared" si="209"/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13">
        <f t="shared" si="206"/>
        <v>14370</v>
      </c>
      <c r="Q2186" t="str">
        <f t="shared" si="207"/>
        <v>games</v>
      </c>
      <c r="R2186" t="str">
        <f t="shared" si="208"/>
        <v>tabletop games</v>
      </c>
      <c r="S2186" s="20">
        <f t="shared" si="210"/>
        <v>42380.356956018521</v>
      </c>
      <c r="T2186" s="20">
        <f t="shared" si="209"/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13">
        <f t="shared" si="206"/>
        <v>46735.75</v>
      </c>
      <c r="Q2187" t="str">
        <f t="shared" si="207"/>
        <v>games</v>
      </c>
      <c r="R2187" t="str">
        <f t="shared" si="208"/>
        <v>tabletop games</v>
      </c>
      <c r="S2187" s="20">
        <f t="shared" si="210"/>
        <v>41319.016655092593</v>
      </c>
      <c r="T2187" s="20">
        <f t="shared" si="209"/>
        <v>41359.016655092593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13">
        <f t="shared" si="206"/>
        <v>11163.5</v>
      </c>
      <c r="Q2188" t="str">
        <f t="shared" si="207"/>
        <v>games</v>
      </c>
      <c r="R2188" t="str">
        <f t="shared" si="208"/>
        <v>tabletop games</v>
      </c>
      <c r="S2188" s="20">
        <f t="shared" si="210"/>
        <v>42583.281747685185</v>
      </c>
      <c r="T2188" s="20">
        <f t="shared" si="209"/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13">
        <f t="shared" si="206"/>
        <v>103245.25</v>
      </c>
      <c r="Q2189" t="str">
        <f t="shared" si="207"/>
        <v>games</v>
      </c>
      <c r="R2189" t="str">
        <f t="shared" si="208"/>
        <v>tabletop games</v>
      </c>
      <c r="S2189" s="20">
        <f t="shared" si="210"/>
        <v>42067.875763888886</v>
      </c>
      <c r="T2189" s="20">
        <f t="shared" si="209"/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13">
        <f t="shared" si="206"/>
        <v>11579.5</v>
      </c>
      <c r="Q2190" t="str">
        <f t="shared" si="207"/>
        <v>games</v>
      </c>
      <c r="R2190" t="str">
        <f t="shared" si="208"/>
        <v>tabletop games</v>
      </c>
      <c r="S2190" s="20">
        <f t="shared" si="210"/>
        <v>42633.252789351849</v>
      </c>
      <c r="T2190" s="20">
        <f t="shared" si="209"/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13">
        <f t="shared" si="206"/>
        <v>3063.5</v>
      </c>
      <c r="Q2191" t="str">
        <f t="shared" si="207"/>
        <v>games</v>
      </c>
      <c r="R2191" t="str">
        <f t="shared" si="208"/>
        <v>tabletop games</v>
      </c>
      <c r="S2191" s="20">
        <f t="shared" si="210"/>
        <v>42467.454861111109</v>
      </c>
      <c r="T2191" s="20">
        <f t="shared" si="209"/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13">
        <f t="shared" si="206"/>
        <v>17806.5</v>
      </c>
      <c r="Q2192" t="str">
        <f t="shared" si="207"/>
        <v>games</v>
      </c>
      <c r="R2192" t="str">
        <f t="shared" si="208"/>
        <v>tabletop games</v>
      </c>
      <c r="S2192" s="20">
        <f t="shared" si="210"/>
        <v>42417.291712962957</v>
      </c>
      <c r="T2192" s="20">
        <f t="shared" si="209"/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13">
        <f t="shared" si="206"/>
        <v>461.5</v>
      </c>
      <c r="Q2193" t="str">
        <f t="shared" si="207"/>
        <v>games</v>
      </c>
      <c r="R2193" t="str">
        <f t="shared" si="208"/>
        <v>tabletop games</v>
      </c>
      <c r="S2193" s="20">
        <f t="shared" si="210"/>
        <v>42768.5003125</v>
      </c>
      <c r="T2193" s="20">
        <f t="shared" si="209"/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13">
        <f t="shared" si="206"/>
        <v>66493.41</v>
      </c>
      <c r="Q2194" t="str">
        <f t="shared" si="207"/>
        <v>games</v>
      </c>
      <c r="R2194" t="str">
        <f t="shared" si="208"/>
        <v>tabletop games</v>
      </c>
      <c r="S2194" s="20">
        <f t="shared" si="210"/>
        <v>42691.517870370364</v>
      </c>
      <c r="T2194" s="20">
        <f t="shared" si="209"/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13">
        <f t="shared" si="206"/>
        <v>34376.5</v>
      </c>
      <c r="Q2195" t="str">
        <f t="shared" si="207"/>
        <v>games</v>
      </c>
      <c r="R2195" t="str">
        <f t="shared" si="208"/>
        <v>tabletop games</v>
      </c>
      <c r="S2195" s="20">
        <f t="shared" si="210"/>
        <v>42664.072592592587</v>
      </c>
      <c r="T2195" s="20">
        <f t="shared" si="209"/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13">
        <f t="shared" si="206"/>
        <v>27307.5</v>
      </c>
      <c r="Q2196" t="str">
        <f t="shared" si="207"/>
        <v>games</v>
      </c>
      <c r="R2196" t="str">
        <f t="shared" si="208"/>
        <v>tabletop games</v>
      </c>
      <c r="S2196" s="20">
        <f t="shared" si="210"/>
        <v>42425.42465277778</v>
      </c>
      <c r="T2196" s="20">
        <f t="shared" si="209"/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13">
        <f t="shared" si="206"/>
        <v>2825</v>
      </c>
      <c r="Q2197" t="str">
        <f t="shared" si="207"/>
        <v>games</v>
      </c>
      <c r="R2197" t="str">
        <f t="shared" si="208"/>
        <v>tabletop games</v>
      </c>
      <c r="S2197" s="20">
        <f t="shared" si="210"/>
        <v>42197.438657407409</v>
      </c>
      <c r="T2197" s="20">
        <f t="shared" si="209"/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13">
        <f t="shared" si="206"/>
        <v>8085.5</v>
      </c>
      <c r="Q2198" t="str">
        <f t="shared" si="207"/>
        <v>games</v>
      </c>
      <c r="R2198" t="str">
        <f t="shared" si="208"/>
        <v>tabletop games</v>
      </c>
      <c r="S2198" s="20">
        <f t="shared" si="210"/>
        <v>42675.153958333329</v>
      </c>
      <c r="T2198" s="20">
        <f t="shared" si="209"/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13">
        <f t="shared" si="206"/>
        <v>144819.66500000001</v>
      </c>
      <c r="Q2199" t="str">
        <f t="shared" si="207"/>
        <v>games</v>
      </c>
      <c r="R2199" t="str">
        <f t="shared" si="208"/>
        <v>tabletop games</v>
      </c>
      <c r="S2199" s="20">
        <f t="shared" si="210"/>
        <v>42033.25068287037</v>
      </c>
      <c r="T2199" s="20">
        <f t="shared" si="209"/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13">
        <f t="shared" si="206"/>
        <v>26904</v>
      </c>
      <c r="Q2200" t="str">
        <f t="shared" si="207"/>
        <v>games</v>
      </c>
      <c r="R2200" t="str">
        <f t="shared" si="208"/>
        <v>tabletop games</v>
      </c>
      <c r="S2200" s="20">
        <f t="shared" si="210"/>
        <v>42292.180555555555</v>
      </c>
      <c r="T2200" s="20">
        <f t="shared" si="209"/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13">
        <f t="shared" si="206"/>
        <v>6739.5</v>
      </c>
      <c r="Q2201" t="str">
        <f t="shared" si="207"/>
        <v>games</v>
      </c>
      <c r="R2201" t="str">
        <f t="shared" si="208"/>
        <v>tabletop games</v>
      </c>
      <c r="S2201" s="20">
        <f t="shared" si="210"/>
        <v>42262.083310185182</v>
      </c>
      <c r="T2201" s="20">
        <f t="shared" si="209"/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13">
        <f t="shared" si="206"/>
        <v>5553</v>
      </c>
      <c r="Q2202" t="str">
        <f t="shared" si="207"/>
        <v>games</v>
      </c>
      <c r="R2202" t="str">
        <f t="shared" si="208"/>
        <v>tabletop games</v>
      </c>
      <c r="S2202" s="20">
        <f t="shared" si="210"/>
        <v>42163.292453703696</v>
      </c>
      <c r="T2202" s="20">
        <f t="shared" si="209"/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13">
        <f t="shared" si="206"/>
        <v>224.495</v>
      </c>
      <c r="Q2203" t="str">
        <f t="shared" si="207"/>
        <v>music</v>
      </c>
      <c r="R2203" t="str">
        <f t="shared" si="208"/>
        <v>electronic music</v>
      </c>
      <c r="S2203" s="20">
        <f t="shared" si="210"/>
        <v>41276.513483796298</v>
      </c>
      <c r="T2203" s="20">
        <f t="shared" si="209"/>
        <v>41290.513483796298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13">
        <f t="shared" si="206"/>
        <v>14444.125</v>
      </c>
      <c r="Q2204" t="str">
        <f t="shared" si="207"/>
        <v>music</v>
      </c>
      <c r="R2204" t="str">
        <f t="shared" si="208"/>
        <v>electronic music</v>
      </c>
      <c r="S2204" s="20">
        <f t="shared" si="210"/>
        <v>41184.515833333331</v>
      </c>
      <c r="T2204" s="20">
        <f t="shared" si="209"/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13">
        <f t="shared" si="206"/>
        <v>1120.5</v>
      </c>
      <c r="Q2205" t="str">
        <f t="shared" si="207"/>
        <v>music</v>
      </c>
      <c r="R2205" t="str">
        <f t="shared" si="208"/>
        <v>electronic music</v>
      </c>
      <c r="S2205" s="20">
        <f t="shared" si="210"/>
        <v>42241.526412037034</v>
      </c>
      <c r="T2205" s="20">
        <f t="shared" si="209"/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13">
        <f t="shared" si="206"/>
        <v>1033</v>
      </c>
      <c r="Q2206" t="str">
        <f t="shared" si="207"/>
        <v>music</v>
      </c>
      <c r="R2206" t="str">
        <f t="shared" si="208"/>
        <v>electronic music</v>
      </c>
      <c r="S2206" s="20">
        <f t="shared" si="210"/>
        <v>41311.978229166663</v>
      </c>
      <c r="T2206" s="20">
        <f t="shared" si="209"/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13">
        <f t="shared" si="206"/>
        <v>583.5</v>
      </c>
      <c r="Q2207" t="str">
        <f t="shared" si="207"/>
        <v>music</v>
      </c>
      <c r="R2207" t="str">
        <f t="shared" si="208"/>
        <v>electronic music</v>
      </c>
      <c r="S2207" s="20">
        <f t="shared" si="210"/>
        <v>41031.488298611104</v>
      </c>
      <c r="T2207" s="20">
        <f t="shared" si="209"/>
        <v>41061.488298611104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13">
        <f t="shared" si="206"/>
        <v>582</v>
      </c>
      <c r="Q2208" t="str">
        <f t="shared" si="207"/>
        <v>music</v>
      </c>
      <c r="R2208" t="str">
        <f t="shared" si="208"/>
        <v>electronic music</v>
      </c>
      <c r="S2208" s="20">
        <f t="shared" si="210"/>
        <v>40996.923888888887</v>
      </c>
      <c r="T2208" s="20">
        <f t="shared" si="209"/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ref="O2209:O2272" si="211">E2209/D2209</f>
        <v>1</v>
      </c>
      <c r="P2209" s="13">
        <f t="shared" si="206"/>
        <v>1003.5</v>
      </c>
      <c r="Q2209" t="str">
        <f t="shared" si="207"/>
        <v>music</v>
      </c>
      <c r="R2209" t="str">
        <f t="shared" si="208"/>
        <v>electronic music</v>
      </c>
      <c r="S2209" s="20">
        <f t="shared" si="210"/>
        <v>41563.860798611109</v>
      </c>
      <c r="T2209" s="20">
        <f t="shared" si="209"/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1"/>
        <v>1.016</v>
      </c>
      <c r="P2210" s="13">
        <f t="shared" si="206"/>
        <v>520</v>
      </c>
      <c r="Q2210" t="str">
        <f t="shared" si="207"/>
        <v>music</v>
      </c>
      <c r="R2210" t="str">
        <f t="shared" si="208"/>
        <v>electronic music</v>
      </c>
      <c r="S2210" s="20">
        <f t="shared" si="210"/>
        <v>40946.548912037033</v>
      </c>
      <c r="T2210" s="20">
        <f t="shared" si="209"/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1"/>
        <v>1.508</v>
      </c>
      <c r="P2211" s="13">
        <f t="shared" si="206"/>
        <v>384.5</v>
      </c>
      <c r="Q2211" t="str">
        <f t="shared" si="207"/>
        <v>music</v>
      </c>
      <c r="R2211" t="str">
        <f t="shared" si="208"/>
        <v>electronic music</v>
      </c>
      <c r="S2211" s="20">
        <f t="shared" si="210"/>
        <v>41732.14634259259</v>
      </c>
      <c r="T2211" s="20">
        <f t="shared" si="209"/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1"/>
        <v>1.11425</v>
      </c>
      <c r="P2212" s="13">
        <f t="shared" si="206"/>
        <v>2264.5</v>
      </c>
      <c r="Q2212" t="str">
        <f t="shared" si="207"/>
        <v>music</v>
      </c>
      <c r="R2212" t="str">
        <f t="shared" si="208"/>
        <v>electronic music</v>
      </c>
      <c r="S2212" s="20">
        <f t="shared" si="210"/>
        <v>40955.732754629629</v>
      </c>
      <c r="T2212" s="20">
        <f t="shared" si="209"/>
        <v>41013.399999999994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1"/>
        <v>1.956</v>
      </c>
      <c r="P2213" s="13">
        <f t="shared" si="206"/>
        <v>2505</v>
      </c>
      <c r="Q2213" t="str">
        <f t="shared" si="207"/>
        <v>music</v>
      </c>
      <c r="R2213" t="str">
        <f t="shared" si="208"/>
        <v>electronic music</v>
      </c>
      <c r="S2213" s="20">
        <f t="shared" si="210"/>
        <v>41716.451678240737</v>
      </c>
      <c r="T2213" s="20">
        <f t="shared" si="209"/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1"/>
        <v>1.1438333333333333</v>
      </c>
      <c r="P2214" s="13">
        <f t="shared" si="206"/>
        <v>3493</v>
      </c>
      <c r="Q2214" t="str">
        <f t="shared" si="207"/>
        <v>music</v>
      </c>
      <c r="R2214" t="str">
        <f t="shared" si="208"/>
        <v>electronic music</v>
      </c>
      <c r="S2214" s="20">
        <f t="shared" si="210"/>
        <v>41548.414085648146</v>
      </c>
      <c r="T2214" s="20">
        <f t="shared" si="209"/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1"/>
        <v>2</v>
      </c>
      <c r="P2215" s="13">
        <f t="shared" si="206"/>
        <v>5.5</v>
      </c>
      <c r="Q2215" t="str">
        <f t="shared" si="207"/>
        <v>music</v>
      </c>
      <c r="R2215" t="str">
        <f t="shared" si="208"/>
        <v>electronic music</v>
      </c>
      <c r="S2215" s="20">
        <f t="shared" si="210"/>
        <v>42109.492812499993</v>
      </c>
      <c r="T2215" s="20">
        <f t="shared" si="209"/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1"/>
        <v>2.9250166666666666</v>
      </c>
      <c r="P2216" s="13">
        <f t="shared" si="206"/>
        <v>889.505</v>
      </c>
      <c r="Q2216" t="str">
        <f t="shared" si="207"/>
        <v>music</v>
      </c>
      <c r="R2216" t="str">
        <f t="shared" si="208"/>
        <v>electronic music</v>
      </c>
      <c r="S2216" s="20">
        <f t="shared" si="210"/>
        <v>41646.45888888889</v>
      </c>
      <c r="T2216" s="20">
        <f t="shared" si="209"/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1"/>
        <v>1.5636363636363637</v>
      </c>
      <c r="P2217" s="13">
        <f t="shared" si="206"/>
        <v>446.5</v>
      </c>
      <c r="Q2217" t="str">
        <f t="shared" si="207"/>
        <v>music</v>
      </c>
      <c r="R2217" t="str">
        <f t="shared" si="208"/>
        <v>electronic music</v>
      </c>
      <c r="S2217" s="20">
        <f t="shared" si="210"/>
        <v>40958.383935185186</v>
      </c>
      <c r="T2217" s="20">
        <f t="shared" si="209"/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1"/>
        <v>1.0566666666666666</v>
      </c>
      <c r="P2218" s="13">
        <f t="shared" si="206"/>
        <v>165.5</v>
      </c>
      <c r="Q2218" t="str">
        <f t="shared" si="207"/>
        <v>music</v>
      </c>
      <c r="R2218" t="str">
        <f t="shared" si="208"/>
        <v>electronic music</v>
      </c>
      <c r="S2218" s="20">
        <f t="shared" si="210"/>
        <v>42194.418344907412</v>
      </c>
      <c r="T2218" s="20">
        <f t="shared" si="209"/>
        <v>42208.418344907412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1"/>
        <v>1.0119047619047619</v>
      </c>
      <c r="P2219" s="13">
        <f t="shared" si="206"/>
        <v>217</v>
      </c>
      <c r="Q2219" t="str">
        <f t="shared" si="207"/>
        <v>music</v>
      </c>
      <c r="R2219" t="str">
        <f t="shared" si="208"/>
        <v>electronic music</v>
      </c>
      <c r="S2219" s="20">
        <f t="shared" si="210"/>
        <v>42299.443437499998</v>
      </c>
      <c r="T2219" s="20">
        <f t="shared" si="209"/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1"/>
        <v>1.2283299999999999</v>
      </c>
      <c r="P2220" s="13">
        <f t="shared" si="206"/>
        <v>1266.33</v>
      </c>
      <c r="Q2220" t="str">
        <f t="shared" si="207"/>
        <v>music</v>
      </c>
      <c r="R2220" t="str">
        <f t="shared" si="208"/>
        <v>electronic music</v>
      </c>
      <c r="S2220" s="20">
        <f t="shared" si="210"/>
        <v>41127.478969907403</v>
      </c>
      <c r="T2220" s="20">
        <f t="shared" si="209"/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1"/>
        <v>1.0149999999999999</v>
      </c>
      <c r="P2221" s="13">
        <f t="shared" si="206"/>
        <v>517</v>
      </c>
      <c r="Q2221" t="str">
        <f t="shared" si="207"/>
        <v>music</v>
      </c>
      <c r="R2221" t="str">
        <f t="shared" si="208"/>
        <v>electronic music</v>
      </c>
      <c r="S2221" s="20">
        <f t="shared" si="210"/>
        <v>42205.385555555556</v>
      </c>
      <c r="T2221" s="20">
        <f t="shared" si="209"/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1"/>
        <v>1.0114285714285713</v>
      </c>
      <c r="P2222" s="13">
        <f t="shared" si="206"/>
        <v>1804.5</v>
      </c>
      <c r="Q2222" t="str">
        <f t="shared" si="207"/>
        <v>music</v>
      </c>
      <c r="R2222" t="str">
        <f t="shared" si="208"/>
        <v>electronic music</v>
      </c>
      <c r="S2222" s="20">
        <f t="shared" si="210"/>
        <v>41451.727268518516</v>
      </c>
      <c r="T2222" s="20">
        <f t="shared" si="209"/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1"/>
        <v>1.0811999999999999</v>
      </c>
      <c r="P2223" s="13">
        <f t="shared" si="206"/>
        <v>4163.5</v>
      </c>
      <c r="Q2223" t="str">
        <f t="shared" si="207"/>
        <v>games</v>
      </c>
      <c r="R2223" t="str">
        <f t="shared" si="208"/>
        <v>tabletop games</v>
      </c>
      <c r="S2223" s="20">
        <f t="shared" si="210"/>
        <v>42452.333437499998</v>
      </c>
      <c r="T2223" s="20">
        <f t="shared" si="209"/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1"/>
        <v>1.6259999999999999</v>
      </c>
      <c r="P2224" s="13">
        <f t="shared" si="206"/>
        <v>421.5</v>
      </c>
      <c r="Q2224" t="str">
        <f t="shared" si="207"/>
        <v>games</v>
      </c>
      <c r="R2224" t="str">
        <f t="shared" si="208"/>
        <v>tabletop games</v>
      </c>
      <c r="S2224" s="20">
        <f t="shared" si="210"/>
        <v>40906.454247685186</v>
      </c>
      <c r="T2224" s="20">
        <f t="shared" si="209"/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1"/>
        <v>1.0580000000000001</v>
      </c>
      <c r="P2225" s="13">
        <f t="shared" si="206"/>
        <v>10365.5</v>
      </c>
      <c r="Q2225" t="str">
        <f t="shared" si="207"/>
        <v>games</v>
      </c>
      <c r="R2225" t="str">
        <f t="shared" si="208"/>
        <v>tabletop games</v>
      </c>
      <c r="S2225" s="20">
        <f t="shared" si="210"/>
        <v>42152.307500000003</v>
      </c>
      <c r="T2225" s="20">
        <f t="shared" si="209"/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1"/>
        <v>2.4315000000000002</v>
      </c>
      <c r="P2226" s="13">
        <f t="shared" si="206"/>
        <v>12305.5</v>
      </c>
      <c r="Q2226" t="str">
        <f t="shared" si="207"/>
        <v>games</v>
      </c>
      <c r="R2226" t="str">
        <f t="shared" si="208"/>
        <v>tabletop games</v>
      </c>
      <c r="S2226" s="20">
        <f t="shared" si="210"/>
        <v>42644.334201388883</v>
      </c>
      <c r="T2226" s="20">
        <f t="shared" si="209"/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1"/>
        <v>9.4483338095238096</v>
      </c>
      <c r="P2227" s="13">
        <f t="shared" si="206"/>
        <v>99809.505000000005</v>
      </c>
      <c r="Q2227" t="str">
        <f t="shared" si="207"/>
        <v>games</v>
      </c>
      <c r="R2227" t="str">
        <f t="shared" si="208"/>
        <v>tabletop games</v>
      </c>
      <c r="S2227" s="20">
        <f t="shared" si="210"/>
        <v>41873.458506944444</v>
      </c>
      <c r="T2227" s="20">
        <f t="shared" si="209"/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1"/>
        <v>1.0846283333333333</v>
      </c>
      <c r="P2228" s="13">
        <f t="shared" si="206"/>
        <v>9922.1550000000007</v>
      </c>
      <c r="Q2228" t="str">
        <f t="shared" si="207"/>
        <v>games</v>
      </c>
      <c r="R2228" t="str">
        <f t="shared" si="208"/>
        <v>tabletop games</v>
      </c>
      <c r="S2228" s="20">
        <f t="shared" si="210"/>
        <v>42381.465532407405</v>
      </c>
      <c r="T2228" s="20">
        <f t="shared" si="209"/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1"/>
        <v>1.5737692307692308</v>
      </c>
      <c r="P2229" s="13">
        <f t="shared" si="206"/>
        <v>10380</v>
      </c>
      <c r="Q2229" t="str">
        <f t="shared" si="207"/>
        <v>games</v>
      </c>
      <c r="R2229" t="str">
        <f t="shared" si="208"/>
        <v>tabletop games</v>
      </c>
      <c r="S2229" s="20">
        <f t="shared" si="210"/>
        <v>41561.474016203698</v>
      </c>
      <c r="T2229" s="20">
        <f t="shared" si="209"/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1"/>
        <v>11.744899999999999</v>
      </c>
      <c r="P2230" s="13">
        <f t="shared" si="206"/>
        <v>5944.45</v>
      </c>
      <c r="Q2230" t="str">
        <f t="shared" si="207"/>
        <v>games</v>
      </c>
      <c r="R2230" t="str">
        <f t="shared" si="208"/>
        <v>tabletop games</v>
      </c>
      <c r="S2230" s="20">
        <f t="shared" si="210"/>
        <v>42201.944861111107</v>
      </c>
      <c r="T2230" s="20">
        <f t="shared" si="209"/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1"/>
        <v>1.7104755366949576</v>
      </c>
      <c r="P2231" s="13">
        <f t="shared" si="206"/>
        <v>7121.665</v>
      </c>
      <c r="Q2231" t="str">
        <f t="shared" si="207"/>
        <v>games</v>
      </c>
      <c r="R2231" t="str">
        <f t="shared" si="208"/>
        <v>tabletop games</v>
      </c>
      <c r="S2231" s="20">
        <f t="shared" si="210"/>
        <v>41484.330914351849</v>
      </c>
      <c r="T2231" s="20">
        <f t="shared" si="209"/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1"/>
        <v>1.2595294117647058</v>
      </c>
      <c r="P2232" s="13">
        <f t="shared" si="206"/>
        <v>5602</v>
      </c>
      <c r="Q2232" t="str">
        <f t="shared" si="207"/>
        <v>games</v>
      </c>
      <c r="R2232" t="str">
        <f t="shared" si="208"/>
        <v>tabletop games</v>
      </c>
      <c r="S2232" s="20">
        <f t="shared" si="210"/>
        <v>41724.547766203701</v>
      </c>
      <c r="T2232" s="20">
        <f t="shared" si="209"/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1"/>
        <v>12.121296000000001</v>
      </c>
      <c r="P2233" s="13">
        <f t="shared" si="206"/>
        <v>15708.12</v>
      </c>
      <c r="Q2233" t="str">
        <f t="shared" si="207"/>
        <v>games</v>
      </c>
      <c r="R2233" t="str">
        <f t="shared" si="208"/>
        <v>tabletop games</v>
      </c>
      <c r="S2233" s="20">
        <f t="shared" si="210"/>
        <v>41423.577557870369</v>
      </c>
      <c r="T2233" s="20">
        <f t="shared" si="209"/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1"/>
        <v>4.9580000000000002</v>
      </c>
      <c r="P2234" s="13">
        <f t="shared" si="206"/>
        <v>12889</v>
      </c>
      <c r="Q2234" t="str">
        <f t="shared" si="207"/>
        <v>games</v>
      </c>
      <c r="R2234" t="str">
        <f t="shared" si="208"/>
        <v>tabletop games</v>
      </c>
      <c r="S2234" s="20">
        <f t="shared" si="210"/>
        <v>41806.460740740738</v>
      </c>
      <c r="T2234" s="20">
        <f t="shared" si="209"/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1"/>
        <v>3.3203999999999998</v>
      </c>
      <c r="P2235" s="13">
        <f t="shared" si="206"/>
        <v>4346</v>
      </c>
      <c r="Q2235" t="str">
        <f t="shared" si="207"/>
        <v>games</v>
      </c>
      <c r="R2235" t="str">
        <f t="shared" si="208"/>
        <v>tabletop games</v>
      </c>
      <c r="S2235" s="20">
        <f t="shared" si="210"/>
        <v>42331.045590277768</v>
      </c>
      <c r="T2235" s="20">
        <f t="shared" si="209"/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1"/>
        <v>11.65</v>
      </c>
      <c r="P2236" s="13">
        <f t="shared" si="206"/>
        <v>596.5</v>
      </c>
      <c r="Q2236" t="str">
        <f t="shared" si="207"/>
        <v>games</v>
      </c>
      <c r="R2236" t="str">
        <f t="shared" si="208"/>
        <v>tabletop games</v>
      </c>
      <c r="S2236" s="20">
        <f t="shared" si="210"/>
        <v>42710.491284722222</v>
      </c>
      <c r="T2236" s="20">
        <f t="shared" si="209"/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1"/>
        <v>1.5331538461538461</v>
      </c>
      <c r="P2237" s="13">
        <f t="shared" si="206"/>
        <v>10039</v>
      </c>
      <c r="Q2237" t="str">
        <f t="shared" si="207"/>
        <v>games</v>
      </c>
      <c r="R2237" t="str">
        <f t="shared" si="208"/>
        <v>tabletop games</v>
      </c>
      <c r="S2237" s="20">
        <f t="shared" si="210"/>
        <v>42061.688784722217</v>
      </c>
      <c r="T2237" s="20">
        <f t="shared" si="209"/>
        <v>42091.64711805556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1"/>
        <v>5.3710714285714287</v>
      </c>
      <c r="P2238" s="13">
        <f t="shared" si="206"/>
        <v>7859.5</v>
      </c>
      <c r="Q2238" t="str">
        <f t="shared" si="207"/>
        <v>games</v>
      </c>
      <c r="R2238" t="str">
        <f t="shared" si="208"/>
        <v>tabletop games</v>
      </c>
      <c r="S2238" s="20">
        <f t="shared" si="210"/>
        <v>42371.283831018511</v>
      </c>
      <c r="T2238" s="20">
        <f t="shared" si="209"/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1"/>
        <v>3.5292777777777777</v>
      </c>
      <c r="P2239" s="13">
        <f t="shared" si="206"/>
        <v>32255</v>
      </c>
      <c r="Q2239" t="str">
        <f t="shared" si="207"/>
        <v>games</v>
      </c>
      <c r="R2239" t="str">
        <f t="shared" si="208"/>
        <v>tabletop games</v>
      </c>
      <c r="S2239" s="20">
        <f t="shared" si="210"/>
        <v>41914.669942129629</v>
      </c>
      <c r="T2239" s="20">
        <f t="shared" si="209"/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1"/>
        <v>1.3740000000000001</v>
      </c>
      <c r="P2240" s="13">
        <f t="shared" si="206"/>
        <v>2787.5</v>
      </c>
      <c r="Q2240" t="str">
        <f t="shared" si="207"/>
        <v>games</v>
      </c>
      <c r="R2240" t="str">
        <f t="shared" si="208"/>
        <v>tabletop games</v>
      </c>
      <c r="S2240" s="20">
        <f t="shared" si="210"/>
        <v>42774.28837962963</v>
      </c>
      <c r="T2240" s="20">
        <f t="shared" si="209"/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1"/>
        <v>1.2802667999999999</v>
      </c>
      <c r="P2241" s="13">
        <f t="shared" si="206"/>
        <v>16216.334999999999</v>
      </c>
      <c r="Q2241" t="str">
        <f t="shared" si="207"/>
        <v>games</v>
      </c>
      <c r="R2241" t="str">
        <f t="shared" si="208"/>
        <v>tabletop games</v>
      </c>
      <c r="S2241" s="20">
        <f t="shared" si="210"/>
        <v>41572.625162037039</v>
      </c>
      <c r="T2241" s="20">
        <f t="shared" si="209"/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1"/>
        <v>2.7067999999999999</v>
      </c>
      <c r="P2242" s="13">
        <f t="shared" si="206"/>
        <v>6815</v>
      </c>
      <c r="Q2242" t="str">
        <f t="shared" si="207"/>
        <v>games</v>
      </c>
      <c r="R2242" t="str">
        <f t="shared" si="208"/>
        <v>tabletop games</v>
      </c>
      <c r="S2242" s="20">
        <f t="shared" si="210"/>
        <v>42452.492407407401</v>
      </c>
      <c r="T2242" s="20">
        <f t="shared" si="209"/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1"/>
        <v>8.0640000000000001</v>
      </c>
      <c r="P2243" s="13">
        <f t="shared" ref="P2243:P2306" si="212">AVERAGE(E2243,L2243)</f>
        <v>4113.5</v>
      </c>
      <c r="Q2243" t="str">
        <f t="shared" ref="Q2243:Q2306" si="213">LEFT(N2243,FIND("/",N2243)-1)</f>
        <v>games</v>
      </c>
      <c r="R2243" t="str">
        <f t="shared" ref="R2243:R2306" si="214">RIGHT(N2243,LEN(N2243)-FIND("/",N2243))</f>
        <v>tabletop games</v>
      </c>
      <c r="S2243" s="20">
        <f t="shared" si="210"/>
        <v>42766.494212962956</v>
      </c>
      <c r="T2243" s="20">
        <f t="shared" ref="T2243:T2306" si="215">(((I2243/60)/60)/24)+DATE(1970,1,1)+(-8/24)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13">
        <f t="shared" si="212"/>
        <v>69267.38</v>
      </c>
      <c r="Q2244" t="str">
        <f t="shared" si="213"/>
        <v>games</v>
      </c>
      <c r="R2244" t="str">
        <f t="shared" si="214"/>
        <v>tabletop games</v>
      </c>
      <c r="S2244" s="20">
        <f t="shared" ref="S2244:S2307" si="216">(((J2244/60)/60)/24)+DATE(1970,1,1)+(-8/24)</f>
        <v>41569.242280092592</v>
      </c>
      <c r="T2244" s="20">
        <f t="shared" si="215"/>
        <v>41604.79305555555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13">
        <f t="shared" si="212"/>
        <v>5668.75</v>
      </c>
      <c r="Q2245" t="str">
        <f t="shared" si="213"/>
        <v>games</v>
      </c>
      <c r="R2245" t="str">
        <f t="shared" si="214"/>
        <v>tabletop games</v>
      </c>
      <c r="S2245" s="20">
        <f t="shared" si="216"/>
        <v>42800.417708333327</v>
      </c>
      <c r="T2245" s="20">
        <f t="shared" si="215"/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13">
        <f t="shared" si="212"/>
        <v>9570.5</v>
      </c>
      <c r="Q2246" t="str">
        <f t="shared" si="213"/>
        <v>games</v>
      </c>
      <c r="R2246" t="str">
        <f t="shared" si="214"/>
        <v>tabletop games</v>
      </c>
      <c r="S2246" s="20">
        <f t="shared" si="216"/>
        <v>42647.485486111109</v>
      </c>
      <c r="T2246" s="20">
        <f t="shared" si="215"/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13">
        <f t="shared" si="212"/>
        <v>53930.5</v>
      </c>
      <c r="Q2247" t="str">
        <f t="shared" si="213"/>
        <v>games</v>
      </c>
      <c r="R2247" t="str">
        <f t="shared" si="214"/>
        <v>tabletop games</v>
      </c>
      <c r="S2247" s="20">
        <f t="shared" si="216"/>
        <v>41660.375196759262</v>
      </c>
      <c r="T2247" s="20">
        <f t="shared" si="215"/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13">
        <f t="shared" si="212"/>
        <v>1280</v>
      </c>
      <c r="Q2248" t="str">
        <f t="shared" si="213"/>
        <v>games</v>
      </c>
      <c r="R2248" t="str">
        <f t="shared" si="214"/>
        <v>tabletop games</v>
      </c>
      <c r="S2248" s="20">
        <f t="shared" si="216"/>
        <v>42221.458449074074</v>
      </c>
      <c r="T2248" s="20">
        <f t="shared" si="215"/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13">
        <f t="shared" si="212"/>
        <v>9852</v>
      </c>
      <c r="Q2249" t="str">
        <f t="shared" si="213"/>
        <v>games</v>
      </c>
      <c r="R2249" t="str">
        <f t="shared" si="214"/>
        <v>tabletop games</v>
      </c>
      <c r="S2249" s="20">
        <f t="shared" si="216"/>
        <v>42200.332928240743</v>
      </c>
      <c r="T2249" s="20">
        <f t="shared" si="215"/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13">
        <f t="shared" si="212"/>
        <v>3816.5</v>
      </c>
      <c r="Q2250" t="str">
        <f t="shared" si="213"/>
        <v>games</v>
      </c>
      <c r="R2250" t="str">
        <f t="shared" si="214"/>
        <v>tabletop games</v>
      </c>
      <c r="S2250" s="20">
        <f t="shared" si="216"/>
        <v>42688.542569444442</v>
      </c>
      <c r="T2250" s="20">
        <f t="shared" si="215"/>
        <v>42718.542569444442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13">
        <f t="shared" si="212"/>
        <v>3043.5</v>
      </c>
      <c r="Q2251" t="str">
        <f t="shared" si="213"/>
        <v>games</v>
      </c>
      <c r="R2251" t="str">
        <f t="shared" si="214"/>
        <v>tabletop games</v>
      </c>
      <c r="S2251" s="20">
        <f t="shared" si="216"/>
        <v>41336.369965277772</v>
      </c>
      <c r="T2251" s="20">
        <f t="shared" si="215"/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13">
        <f t="shared" si="212"/>
        <v>122174.5</v>
      </c>
      <c r="Q2252" t="str">
        <f t="shared" si="213"/>
        <v>games</v>
      </c>
      <c r="R2252" t="str">
        <f t="shared" si="214"/>
        <v>tabletop games</v>
      </c>
      <c r="S2252" s="20">
        <f t="shared" si="216"/>
        <v>42676.6721412037</v>
      </c>
      <c r="T2252" s="20">
        <f t="shared" si="215"/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13">
        <f t="shared" si="212"/>
        <v>5954.0950000000003</v>
      </c>
      <c r="Q2253" t="str">
        <f t="shared" si="213"/>
        <v>games</v>
      </c>
      <c r="R2253" t="str">
        <f t="shared" si="214"/>
        <v>tabletop games</v>
      </c>
      <c r="S2253" s="20">
        <f t="shared" si="216"/>
        <v>41846.012465277774</v>
      </c>
      <c r="T2253" s="20">
        <f t="shared" si="215"/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13">
        <f t="shared" si="212"/>
        <v>12377</v>
      </c>
      <c r="Q2254" t="str">
        <f t="shared" si="213"/>
        <v>games</v>
      </c>
      <c r="R2254" t="str">
        <f t="shared" si="214"/>
        <v>tabletop games</v>
      </c>
      <c r="S2254" s="20">
        <f t="shared" si="216"/>
        <v>42572.994652777772</v>
      </c>
      <c r="T2254" s="20">
        <f t="shared" si="215"/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13">
        <f t="shared" si="212"/>
        <v>4549.5</v>
      </c>
      <c r="Q2255" t="str">
        <f t="shared" si="213"/>
        <v>games</v>
      </c>
      <c r="R2255" t="str">
        <f t="shared" si="214"/>
        <v>tabletop games</v>
      </c>
      <c r="S2255" s="20">
        <f t="shared" si="216"/>
        <v>42296.297997685186</v>
      </c>
      <c r="T2255" s="20">
        <f t="shared" si="215"/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13">
        <f t="shared" si="212"/>
        <v>1248</v>
      </c>
      <c r="Q2256" t="str">
        <f t="shared" si="213"/>
        <v>games</v>
      </c>
      <c r="R2256" t="str">
        <f t="shared" si="214"/>
        <v>tabletop games</v>
      </c>
      <c r="S2256" s="20">
        <f t="shared" si="216"/>
        <v>42752.314444444441</v>
      </c>
      <c r="T2256" s="20">
        <f t="shared" si="215"/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13">
        <f t="shared" si="212"/>
        <v>5797</v>
      </c>
      <c r="Q2257" t="str">
        <f t="shared" si="213"/>
        <v>games</v>
      </c>
      <c r="R2257" t="str">
        <f t="shared" si="214"/>
        <v>tabletop games</v>
      </c>
      <c r="S2257" s="20">
        <f t="shared" si="216"/>
        <v>42467.618645833332</v>
      </c>
      <c r="T2257" s="20">
        <f t="shared" si="215"/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13">
        <f t="shared" si="212"/>
        <v>559.5</v>
      </c>
      <c r="Q2258" t="str">
        <f t="shared" si="213"/>
        <v>games</v>
      </c>
      <c r="R2258" t="str">
        <f t="shared" si="214"/>
        <v>tabletop games</v>
      </c>
      <c r="S2258" s="20">
        <f t="shared" si="216"/>
        <v>42682.118587962956</v>
      </c>
      <c r="T2258" s="20">
        <f t="shared" si="215"/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13">
        <f t="shared" si="212"/>
        <v>8036.25</v>
      </c>
      <c r="Q2259" t="str">
        <f t="shared" si="213"/>
        <v>games</v>
      </c>
      <c r="R2259" t="str">
        <f t="shared" si="214"/>
        <v>tabletop games</v>
      </c>
      <c r="S2259" s="20">
        <f t="shared" si="216"/>
        <v>42505.603344907409</v>
      </c>
      <c r="T2259" s="20">
        <f t="shared" si="215"/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13">
        <f t="shared" si="212"/>
        <v>1714</v>
      </c>
      <c r="Q2260" t="str">
        <f t="shared" si="213"/>
        <v>games</v>
      </c>
      <c r="R2260" t="str">
        <f t="shared" si="214"/>
        <v>tabletop games</v>
      </c>
      <c r="S2260" s="20">
        <f t="shared" si="216"/>
        <v>42136.417673611104</v>
      </c>
      <c r="T2260" s="20">
        <f t="shared" si="215"/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13">
        <f t="shared" si="212"/>
        <v>9438.5</v>
      </c>
      <c r="Q2261" t="str">
        <f t="shared" si="213"/>
        <v>games</v>
      </c>
      <c r="R2261" t="str">
        <f t="shared" si="214"/>
        <v>tabletop games</v>
      </c>
      <c r="S2261" s="20">
        <f t="shared" si="216"/>
        <v>42702.47148148148</v>
      </c>
      <c r="T2261" s="20">
        <f t="shared" si="215"/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13">
        <f t="shared" si="212"/>
        <v>4128.5</v>
      </c>
      <c r="Q2262" t="str">
        <f t="shared" si="213"/>
        <v>games</v>
      </c>
      <c r="R2262" t="str">
        <f t="shared" si="214"/>
        <v>tabletop games</v>
      </c>
      <c r="S2262" s="20">
        <f t="shared" si="216"/>
        <v>41694.683449074073</v>
      </c>
      <c r="T2262" s="20">
        <f t="shared" si="215"/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13">
        <f t="shared" si="212"/>
        <v>4002.5</v>
      </c>
      <c r="Q2263" t="str">
        <f t="shared" si="213"/>
        <v>games</v>
      </c>
      <c r="R2263" t="str">
        <f t="shared" si="214"/>
        <v>tabletop games</v>
      </c>
      <c r="S2263" s="20">
        <f t="shared" si="216"/>
        <v>42759.391435185178</v>
      </c>
      <c r="T2263" s="20">
        <f t="shared" si="215"/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13">
        <f t="shared" si="212"/>
        <v>2634</v>
      </c>
      <c r="Q2264" t="str">
        <f t="shared" si="213"/>
        <v>games</v>
      </c>
      <c r="R2264" t="str">
        <f t="shared" si="214"/>
        <v>tabletop games</v>
      </c>
      <c r="S2264" s="20">
        <f t="shared" si="216"/>
        <v>41926.251828703702</v>
      </c>
      <c r="T2264" s="20">
        <f t="shared" si="215"/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13">
        <f t="shared" si="212"/>
        <v>4363</v>
      </c>
      <c r="Q2265" t="str">
        <f t="shared" si="213"/>
        <v>games</v>
      </c>
      <c r="R2265" t="str">
        <f t="shared" si="214"/>
        <v>tabletop games</v>
      </c>
      <c r="S2265" s="20">
        <f t="shared" si="216"/>
        <v>42014.498993055553</v>
      </c>
      <c r="T2265" s="20">
        <f t="shared" si="215"/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13">
        <f t="shared" si="212"/>
        <v>5623.5</v>
      </c>
      <c r="Q2266" t="str">
        <f t="shared" si="213"/>
        <v>games</v>
      </c>
      <c r="R2266" t="str">
        <f t="shared" si="214"/>
        <v>tabletop games</v>
      </c>
      <c r="S2266" s="20">
        <f t="shared" si="216"/>
        <v>42496.249004629623</v>
      </c>
      <c r="T2266" s="20">
        <f t="shared" si="215"/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13">
        <f t="shared" si="212"/>
        <v>307</v>
      </c>
      <c r="Q2267" t="str">
        <f t="shared" si="213"/>
        <v>games</v>
      </c>
      <c r="R2267" t="str">
        <f t="shared" si="214"/>
        <v>tabletop games</v>
      </c>
      <c r="S2267" s="20">
        <f t="shared" si="216"/>
        <v>42689.519756944443</v>
      </c>
      <c r="T2267" s="20">
        <f t="shared" si="215"/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13">
        <f t="shared" si="212"/>
        <v>2499</v>
      </c>
      <c r="Q2268" t="str">
        <f t="shared" si="213"/>
        <v>games</v>
      </c>
      <c r="R2268" t="str">
        <f t="shared" si="214"/>
        <v>tabletop games</v>
      </c>
      <c r="S2268" s="20">
        <f t="shared" si="216"/>
        <v>42469.541574074072</v>
      </c>
      <c r="T2268" s="20">
        <f t="shared" si="215"/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13">
        <f t="shared" si="212"/>
        <v>38254.5</v>
      </c>
      <c r="Q2269" t="str">
        <f t="shared" si="213"/>
        <v>games</v>
      </c>
      <c r="R2269" t="str">
        <f t="shared" si="214"/>
        <v>tabletop games</v>
      </c>
      <c r="S2269" s="20">
        <f t="shared" si="216"/>
        <v>41968.496493055551</v>
      </c>
      <c r="T2269" s="20">
        <f t="shared" si="215"/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13">
        <f t="shared" si="212"/>
        <v>14461</v>
      </c>
      <c r="Q2270" t="str">
        <f t="shared" si="213"/>
        <v>games</v>
      </c>
      <c r="R2270" t="str">
        <f t="shared" si="214"/>
        <v>tabletop games</v>
      </c>
      <c r="S2270" s="20">
        <f t="shared" si="216"/>
        <v>42775.749016203699</v>
      </c>
      <c r="T2270" s="20">
        <f t="shared" si="215"/>
        <v>42805.749016203699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13">
        <f t="shared" si="212"/>
        <v>22971.5</v>
      </c>
      <c r="Q2271" t="str">
        <f t="shared" si="213"/>
        <v>games</v>
      </c>
      <c r="R2271" t="str">
        <f t="shared" si="214"/>
        <v>tabletop games</v>
      </c>
      <c r="S2271" s="20">
        <f t="shared" si="216"/>
        <v>42776.371099537035</v>
      </c>
      <c r="T2271" s="20">
        <f t="shared" si="215"/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13">
        <f t="shared" si="212"/>
        <v>90866</v>
      </c>
      <c r="Q2272" t="str">
        <f t="shared" si="213"/>
        <v>games</v>
      </c>
      <c r="R2272" t="str">
        <f t="shared" si="214"/>
        <v>tabletop games</v>
      </c>
      <c r="S2272" s="20">
        <f t="shared" si="216"/>
        <v>42725.536030092589</v>
      </c>
      <c r="T2272" s="20">
        <f t="shared" si="215"/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ref="O2273:O2336" si="217">E2273/D2273</f>
        <v>2.8309000000000002</v>
      </c>
      <c r="P2273" s="13">
        <f t="shared" si="212"/>
        <v>28973</v>
      </c>
      <c r="Q2273" t="str">
        <f t="shared" si="213"/>
        <v>games</v>
      </c>
      <c r="R2273" t="str">
        <f t="shared" si="214"/>
        <v>tabletop games</v>
      </c>
      <c r="S2273" s="20">
        <f t="shared" si="216"/>
        <v>42683.666712962957</v>
      </c>
      <c r="T2273" s="20">
        <f t="shared" si="215"/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7"/>
        <v>13.566000000000001</v>
      </c>
      <c r="P2274" s="13">
        <f t="shared" si="212"/>
        <v>7255</v>
      </c>
      <c r="Q2274" t="str">
        <f t="shared" si="213"/>
        <v>games</v>
      </c>
      <c r="R2274" t="str">
        <f t="shared" si="214"/>
        <v>tabletop games</v>
      </c>
      <c r="S2274" s="20">
        <f t="shared" si="216"/>
        <v>42315.366157407399</v>
      </c>
      <c r="T2274" s="20">
        <f t="shared" si="215"/>
        <v>42345.366157407399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7"/>
        <v>2.2035999999999998</v>
      </c>
      <c r="P2275" s="13">
        <f t="shared" si="212"/>
        <v>2828</v>
      </c>
      <c r="Q2275" t="str">
        <f t="shared" si="213"/>
        <v>games</v>
      </c>
      <c r="R2275" t="str">
        <f t="shared" si="214"/>
        <v>tabletop games</v>
      </c>
      <c r="S2275" s="20">
        <f t="shared" si="216"/>
        <v>42781.215763888882</v>
      </c>
      <c r="T2275" s="20">
        <f t="shared" si="215"/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7"/>
        <v>1.196</v>
      </c>
      <c r="P2276" s="13">
        <f t="shared" si="212"/>
        <v>1544.5</v>
      </c>
      <c r="Q2276" t="str">
        <f t="shared" si="213"/>
        <v>games</v>
      </c>
      <c r="R2276" t="str">
        <f t="shared" si="214"/>
        <v>tabletop games</v>
      </c>
      <c r="S2276" s="20">
        <f t="shared" si="216"/>
        <v>41663.167326388888</v>
      </c>
      <c r="T2276" s="20">
        <f t="shared" si="215"/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7"/>
        <v>4.0776923076923079</v>
      </c>
      <c r="P2277" s="13">
        <f t="shared" si="212"/>
        <v>1364.75</v>
      </c>
      <c r="Q2277" t="str">
        <f t="shared" si="213"/>
        <v>games</v>
      </c>
      <c r="R2277" t="str">
        <f t="shared" si="214"/>
        <v>tabletop games</v>
      </c>
      <c r="S2277" s="20">
        <f t="shared" si="216"/>
        <v>41965.283321759263</v>
      </c>
      <c r="T2277" s="20">
        <f t="shared" si="215"/>
        <v>41995.283321759263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7"/>
        <v>1.0581826105905425</v>
      </c>
      <c r="P2278" s="13">
        <f t="shared" si="212"/>
        <v>2465.5</v>
      </c>
      <c r="Q2278" t="str">
        <f t="shared" si="213"/>
        <v>games</v>
      </c>
      <c r="R2278" t="str">
        <f t="shared" si="214"/>
        <v>tabletop games</v>
      </c>
      <c r="S2278" s="20">
        <f t="shared" si="216"/>
        <v>41614.318159722221</v>
      </c>
      <c r="T2278" s="20">
        <f t="shared" si="215"/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7"/>
        <v>1.4108235294117648</v>
      </c>
      <c r="P2279" s="13">
        <f t="shared" si="212"/>
        <v>6099.5</v>
      </c>
      <c r="Q2279" t="str">
        <f t="shared" si="213"/>
        <v>games</v>
      </c>
      <c r="R2279" t="str">
        <f t="shared" si="214"/>
        <v>tabletop games</v>
      </c>
      <c r="S2279" s="20">
        <f t="shared" si="216"/>
        <v>40936.345173611109</v>
      </c>
      <c r="T2279" s="20">
        <f t="shared" si="215"/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7"/>
        <v>2.7069999999999999</v>
      </c>
      <c r="P2280" s="13">
        <f t="shared" si="212"/>
        <v>2758</v>
      </c>
      <c r="Q2280" t="str">
        <f t="shared" si="213"/>
        <v>games</v>
      </c>
      <c r="R2280" t="str">
        <f t="shared" si="214"/>
        <v>tabletop games</v>
      </c>
      <c r="S2280" s="20">
        <f t="shared" si="216"/>
        <v>42338.375775462955</v>
      </c>
      <c r="T2280" s="20">
        <f t="shared" si="215"/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7"/>
        <v>1.538</v>
      </c>
      <c r="P2281" s="13">
        <f t="shared" si="212"/>
        <v>785</v>
      </c>
      <c r="Q2281" t="str">
        <f t="shared" si="213"/>
        <v>games</v>
      </c>
      <c r="R2281" t="str">
        <f t="shared" si="214"/>
        <v>tabletop games</v>
      </c>
      <c r="S2281" s="20">
        <f t="shared" si="216"/>
        <v>42020.473368055551</v>
      </c>
      <c r="T2281" s="20">
        <f t="shared" si="215"/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7"/>
        <v>4.0357653061224488</v>
      </c>
      <c r="P2282" s="13">
        <f t="shared" si="212"/>
        <v>20015.25</v>
      </c>
      <c r="Q2282" t="str">
        <f t="shared" si="213"/>
        <v>games</v>
      </c>
      <c r="R2282" t="str">
        <f t="shared" si="214"/>
        <v>tabletop games</v>
      </c>
      <c r="S2282" s="20">
        <f t="shared" si="216"/>
        <v>42234.291562499995</v>
      </c>
      <c r="T2282" s="20">
        <f t="shared" si="215"/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7"/>
        <v>1.85</v>
      </c>
      <c r="P2283" s="13">
        <f t="shared" si="212"/>
        <v>283</v>
      </c>
      <c r="Q2283" t="str">
        <f t="shared" si="213"/>
        <v>music</v>
      </c>
      <c r="R2283" t="str">
        <f t="shared" si="214"/>
        <v>rock</v>
      </c>
      <c r="S2283" s="20">
        <f t="shared" si="216"/>
        <v>40686.952511574069</v>
      </c>
      <c r="T2283" s="20">
        <f t="shared" si="215"/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7"/>
        <v>1.8533333333333333</v>
      </c>
      <c r="P2284" s="13">
        <f t="shared" si="212"/>
        <v>701</v>
      </c>
      <c r="Q2284" t="str">
        <f t="shared" si="213"/>
        <v>music</v>
      </c>
      <c r="R2284" t="str">
        <f t="shared" si="214"/>
        <v>rock</v>
      </c>
      <c r="S2284" s="20">
        <f t="shared" si="216"/>
        <v>42322.841273148144</v>
      </c>
      <c r="T2284" s="20">
        <f t="shared" si="215"/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7"/>
        <v>1.0085533333333332</v>
      </c>
      <c r="P2285" s="13">
        <f t="shared" si="212"/>
        <v>1536.83</v>
      </c>
      <c r="Q2285" t="str">
        <f t="shared" si="213"/>
        <v>music</v>
      </c>
      <c r="R2285" t="str">
        <f t="shared" si="214"/>
        <v>rock</v>
      </c>
      <c r="S2285" s="20">
        <f t="shared" si="216"/>
        <v>40977.791712962957</v>
      </c>
      <c r="T2285" s="20">
        <f t="shared" si="215"/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7"/>
        <v>1.0622116666666668</v>
      </c>
      <c r="P2286" s="13">
        <f t="shared" si="212"/>
        <v>3216.1350000000002</v>
      </c>
      <c r="Q2286" t="str">
        <f t="shared" si="213"/>
        <v>music</v>
      </c>
      <c r="R2286" t="str">
        <f t="shared" si="214"/>
        <v>rock</v>
      </c>
      <c r="S2286" s="20">
        <f t="shared" si="216"/>
        <v>40585.463483796295</v>
      </c>
      <c r="T2286" s="20">
        <f t="shared" si="215"/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7"/>
        <v>1.2136666666666667</v>
      </c>
      <c r="P2287" s="13">
        <f t="shared" si="212"/>
        <v>1860</v>
      </c>
      <c r="Q2287" t="str">
        <f t="shared" si="213"/>
        <v>music</v>
      </c>
      <c r="R2287" t="str">
        <f t="shared" si="214"/>
        <v>rock</v>
      </c>
      <c r="S2287" s="20">
        <f t="shared" si="216"/>
        <v>41058.852349537032</v>
      </c>
      <c r="T2287" s="20">
        <f t="shared" si="215"/>
        <v>41088.852349537032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7"/>
        <v>1.0006666666666666</v>
      </c>
      <c r="P2288" s="13">
        <f t="shared" si="212"/>
        <v>757.5</v>
      </c>
      <c r="Q2288" t="str">
        <f t="shared" si="213"/>
        <v>music</v>
      </c>
      <c r="R2288" t="str">
        <f t="shared" si="214"/>
        <v>rock</v>
      </c>
      <c r="S2288" s="20">
        <f t="shared" si="216"/>
        <v>41494.630254629628</v>
      </c>
      <c r="T2288" s="20">
        <f t="shared" si="215"/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7"/>
        <v>1.1997755555555556</v>
      </c>
      <c r="P2289" s="13">
        <f t="shared" si="212"/>
        <v>2752.4949999999999</v>
      </c>
      <c r="Q2289" t="str">
        <f t="shared" si="213"/>
        <v>music</v>
      </c>
      <c r="R2289" t="str">
        <f t="shared" si="214"/>
        <v>rock</v>
      </c>
      <c r="S2289" s="20">
        <f t="shared" si="216"/>
        <v>41792.334027777775</v>
      </c>
      <c r="T2289" s="20">
        <f t="shared" si="215"/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7"/>
        <v>1.0009999999999999</v>
      </c>
      <c r="P2290" s="13">
        <f t="shared" si="212"/>
        <v>513</v>
      </c>
      <c r="Q2290" t="str">
        <f t="shared" si="213"/>
        <v>music</v>
      </c>
      <c r="R2290" t="str">
        <f t="shared" si="214"/>
        <v>rock</v>
      </c>
      <c r="S2290" s="20">
        <f t="shared" si="216"/>
        <v>41067.494085648148</v>
      </c>
      <c r="T2290" s="20">
        <f t="shared" si="215"/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7"/>
        <v>1.0740000000000001</v>
      </c>
      <c r="P2291" s="13">
        <f t="shared" si="212"/>
        <v>818</v>
      </c>
      <c r="Q2291" t="str">
        <f t="shared" si="213"/>
        <v>music</v>
      </c>
      <c r="R2291" t="str">
        <f t="shared" si="214"/>
        <v>rock</v>
      </c>
      <c r="S2291" s="20">
        <f t="shared" si="216"/>
        <v>41571.665046296293</v>
      </c>
      <c r="T2291" s="20">
        <f t="shared" si="215"/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7"/>
        <v>1.0406666666666666</v>
      </c>
      <c r="P2292" s="13">
        <f t="shared" si="212"/>
        <v>795</v>
      </c>
      <c r="Q2292" t="str">
        <f t="shared" si="213"/>
        <v>music</v>
      </c>
      <c r="R2292" t="str">
        <f t="shared" si="214"/>
        <v>rock</v>
      </c>
      <c r="S2292" s="20">
        <f t="shared" si="216"/>
        <v>40069.920486111107</v>
      </c>
      <c r="T2292" s="20">
        <f t="shared" si="215"/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7"/>
        <v>1.728</v>
      </c>
      <c r="P2293" s="13">
        <f t="shared" si="212"/>
        <v>2181.5</v>
      </c>
      <c r="Q2293" t="str">
        <f t="shared" si="213"/>
        <v>music</v>
      </c>
      <c r="R2293" t="str">
        <f t="shared" si="214"/>
        <v>rock</v>
      </c>
      <c r="S2293" s="20">
        <f t="shared" si="216"/>
        <v>40987.643726851849</v>
      </c>
      <c r="T2293" s="20">
        <f t="shared" si="215"/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7"/>
        <v>1.072505</v>
      </c>
      <c r="P2294" s="13">
        <f t="shared" si="212"/>
        <v>1095.5050000000001</v>
      </c>
      <c r="Q2294" t="str">
        <f t="shared" si="213"/>
        <v>music</v>
      </c>
      <c r="R2294" t="str">
        <f t="shared" si="214"/>
        <v>rock</v>
      </c>
      <c r="S2294" s="20">
        <f t="shared" si="216"/>
        <v>40987.364305555551</v>
      </c>
      <c r="T2294" s="20">
        <f t="shared" si="215"/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7"/>
        <v>1.0823529411764705</v>
      </c>
      <c r="P2295" s="13">
        <f t="shared" si="212"/>
        <v>473.5</v>
      </c>
      <c r="Q2295" t="str">
        <f t="shared" si="213"/>
        <v>music</v>
      </c>
      <c r="R2295" t="str">
        <f t="shared" si="214"/>
        <v>rock</v>
      </c>
      <c r="S2295" s="20">
        <f t="shared" si="216"/>
        <v>41151.374988425923</v>
      </c>
      <c r="T2295" s="20">
        <f t="shared" si="215"/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7"/>
        <v>1.4608079999999999</v>
      </c>
      <c r="P2296" s="13">
        <f t="shared" si="212"/>
        <v>3708.02</v>
      </c>
      <c r="Q2296" t="str">
        <f t="shared" si="213"/>
        <v>music</v>
      </c>
      <c r="R2296" t="str">
        <f t="shared" si="214"/>
        <v>rock</v>
      </c>
      <c r="S2296" s="20">
        <f t="shared" si="216"/>
        <v>41264.389814814815</v>
      </c>
      <c r="T2296" s="20">
        <f t="shared" si="215"/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7"/>
        <v>1.2524999999999999</v>
      </c>
      <c r="P2297" s="13">
        <f t="shared" si="212"/>
        <v>768.5</v>
      </c>
      <c r="Q2297" t="str">
        <f t="shared" si="213"/>
        <v>music</v>
      </c>
      <c r="R2297" t="str">
        <f t="shared" si="214"/>
        <v>rock</v>
      </c>
      <c r="S2297" s="20">
        <f t="shared" si="216"/>
        <v>41270.621018518512</v>
      </c>
      <c r="T2297" s="20">
        <f t="shared" si="215"/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7"/>
        <v>1.4907142857142857</v>
      </c>
      <c r="P2298" s="13">
        <f t="shared" si="212"/>
        <v>5290</v>
      </c>
      <c r="Q2298" t="str">
        <f t="shared" si="213"/>
        <v>music</v>
      </c>
      <c r="R2298" t="str">
        <f t="shared" si="214"/>
        <v>rock</v>
      </c>
      <c r="S2298" s="20">
        <f t="shared" si="216"/>
        <v>40927.39844907407</v>
      </c>
      <c r="T2298" s="20">
        <f t="shared" si="215"/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7"/>
        <v>1.006</v>
      </c>
      <c r="P2299" s="13">
        <f t="shared" si="212"/>
        <v>512.5</v>
      </c>
      <c r="Q2299" t="str">
        <f t="shared" si="213"/>
        <v>music</v>
      </c>
      <c r="R2299" t="str">
        <f t="shared" si="214"/>
        <v>rock</v>
      </c>
      <c r="S2299" s="20">
        <f t="shared" si="216"/>
        <v>40947.70890046296</v>
      </c>
      <c r="T2299" s="20">
        <f t="shared" si="215"/>
        <v>40981.832638888889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7"/>
        <v>1.0507333333333333</v>
      </c>
      <c r="P2300" s="13">
        <f t="shared" si="212"/>
        <v>15905</v>
      </c>
      <c r="Q2300" t="str">
        <f t="shared" si="213"/>
        <v>music</v>
      </c>
      <c r="R2300" t="str">
        <f t="shared" si="214"/>
        <v>rock</v>
      </c>
      <c r="S2300" s="20">
        <f t="shared" si="216"/>
        <v>41694.507326388884</v>
      </c>
      <c r="T2300" s="20">
        <f t="shared" si="215"/>
        <v>41724.46565972222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7"/>
        <v>3.5016666666666665</v>
      </c>
      <c r="P2301" s="13">
        <f t="shared" si="212"/>
        <v>532.25</v>
      </c>
      <c r="Q2301" t="str">
        <f t="shared" si="213"/>
        <v>music</v>
      </c>
      <c r="R2301" t="str">
        <f t="shared" si="214"/>
        <v>rock</v>
      </c>
      <c r="S2301" s="20">
        <f t="shared" si="216"/>
        <v>40564.699178240735</v>
      </c>
      <c r="T2301" s="20">
        <f t="shared" si="215"/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7"/>
        <v>1.0125</v>
      </c>
      <c r="P2302" s="13">
        <f t="shared" si="212"/>
        <v>408.5</v>
      </c>
      <c r="Q2302" t="str">
        <f t="shared" si="213"/>
        <v>music</v>
      </c>
      <c r="R2302" t="str">
        <f t="shared" si="214"/>
        <v>rock</v>
      </c>
      <c r="S2302" s="20">
        <f t="shared" si="216"/>
        <v>41074.393703703703</v>
      </c>
      <c r="T2302" s="20">
        <f t="shared" si="215"/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7"/>
        <v>1.336044</v>
      </c>
      <c r="P2303" s="13">
        <f t="shared" si="212"/>
        <v>3445.61</v>
      </c>
      <c r="Q2303" t="str">
        <f t="shared" si="213"/>
        <v>music</v>
      </c>
      <c r="R2303" t="str">
        <f t="shared" si="214"/>
        <v>indie rock</v>
      </c>
      <c r="S2303" s="20">
        <f t="shared" si="216"/>
        <v>41415.813611111109</v>
      </c>
      <c r="T2303" s="20">
        <f t="shared" si="215"/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7"/>
        <v>1.7065217391304348</v>
      </c>
      <c r="P2304" s="13">
        <f t="shared" si="212"/>
        <v>2005</v>
      </c>
      <c r="Q2304" t="str">
        <f t="shared" si="213"/>
        <v>music</v>
      </c>
      <c r="R2304" t="str">
        <f t="shared" si="214"/>
        <v>indie rock</v>
      </c>
      <c r="S2304" s="20">
        <f t="shared" si="216"/>
        <v>41605.535115740735</v>
      </c>
      <c r="T2304" s="20">
        <f t="shared" si="215"/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7"/>
        <v>1.0935829457364341</v>
      </c>
      <c r="P2305" s="13">
        <f t="shared" si="212"/>
        <v>3578.3049999999998</v>
      </c>
      <c r="Q2305" t="str">
        <f t="shared" si="213"/>
        <v>music</v>
      </c>
      <c r="R2305" t="str">
        <f t="shared" si="214"/>
        <v>indie rock</v>
      </c>
      <c r="S2305" s="20">
        <f t="shared" si="216"/>
        <v>40849.777731481481</v>
      </c>
      <c r="T2305" s="20">
        <f t="shared" si="215"/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7"/>
        <v>1.0070033333333335</v>
      </c>
      <c r="P2306" s="13">
        <f t="shared" si="212"/>
        <v>3077.51</v>
      </c>
      <c r="Q2306" t="str">
        <f t="shared" si="213"/>
        <v>music</v>
      </c>
      <c r="R2306" t="str">
        <f t="shared" si="214"/>
        <v>indie rock</v>
      </c>
      <c r="S2306" s="20">
        <f t="shared" si="216"/>
        <v>40502.482534722221</v>
      </c>
      <c r="T2306" s="20">
        <f t="shared" si="215"/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7"/>
        <v>1.0122777777777778</v>
      </c>
      <c r="P2307" s="13">
        <f t="shared" ref="P2307:P2370" si="218">AVERAGE(E2307,L2307)</f>
        <v>9194</v>
      </c>
      <c r="Q2307" t="str">
        <f t="shared" ref="Q2307:Q2370" si="219">LEFT(N2307,FIND("/",N2307)-1)</f>
        <v>music</v>
      </c>
      <c r="R2307" t="str">
        <f t="shared" ref="R2307:R2370" si="220">RIGHT(N2307,LEN(N2307)-FIND("/",N2307))</f>
        <v>indie rock</v>
      </c>
      <c r="S2307" s="20">
        <f t="shared" si="216"/>
        <v>41834.361944444441</v>
      </c>
      <c r="T2307" s="20">
        <f t="shared" ref="T2307:T2370" si="221">(((I2307/60)/60)/24)+DATE(1970,1,1)+(-8/24)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13">
        <f t="shared" si="218"/>
        <v>1904.7750000000001</v>
      </c>
      <c r="Q2308" t="str">
        <f t="shared" si="219"/>
        <v>music</v>
      </c>
      <c r="R2308" t="str">
        <f t="shared" si="220"/>
        <v>indie rock</v>
      </c>
      <c r="S2308" s="20">
        <f t="shared" ref="S2308:S2371" si="222">(((J2308/60)/60)/24)+DATE(1970,1,1)+(-8/24)</f>
        <v>40947.834826388884</v>
      </c>
      <c r="T2308" s="20">
        <f t="shared" si="221"/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13">
        <f t="shared" si="218"/>
        <v>1085.1300000000001</v>
      </c>
      <c r="Q2309" t="str">
        <f t="shared" si="219"/>
        <v>music</v>
      </c>
      <c r="R2309" t="str">
        <f t="shared" si="220"/>
        <v>indie rock</v>
      </c>
      <c r="S2309" s="20">
        <f t="shared" si="222"/>
        <v>41004.469131944439</v>
      </c>
      <c r="T2309" s="20">
        <f t="shared" si="221"/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13">
        <f t="shared" si="218"/>
        <v>25633.555</v>
      </c>
      <c r="Q2310" t="str">
        <f t="shared" si="219"/>
        <v>music</v>
      </c>
      <c r="R2310" t="str">
        <f t="shared" si="220"/>
        <v>indie rock</v>
      </c>
      <c r="S2310" s="20">
        <f t="shared" si="222"/>
        <v>41851.629583333335</v>
      </c>
      <c r="T2310" s="20">
        <f t="shared" si="221"/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13">
        <f t="shared" si="218"/>
        <v>3253.7350000000001</v>
      </c>
      <c r="Q2311" t="str">
        <f t="shared" si="219"/>
        <v>music</v>
      </c>
      <c r="R2311" t="str">
        <f t="shared" si="220"/>
        <v>indie rock</v>
      </c>
      <c r="S2311" s="20">
        <f t="shared" si="222"/>
        <v>41307.654363425921</v>
      </c>
      <c r="T2311" s="20">
        <f t="shared" si="221"/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13">
        <f t="shared" si="218"/>
        <v>40279.68</v>
      </c>
      <c r="Q2312" t="str">
        <f t="shared" si="219"/>
        <v>music</v>
      </c>
      <c r="R2312" t="str">
        <f t="shared" si="220"/>
        <v>indie rock</v>
      </c>
      <c r="S2312" s="20">
        <f t="shared" si="222"/>
        <v>41324.460821759254</v>
      </c>
      <c r="T2312" s="20">
        <f t="shared" si="221"/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13">
        <f t="shared" si="218"/>
        <v>4737</v>
      </c>
      <c r="Q2313" t="str">
        <f t="shared" si="219"/>
        <v>music</v>
      </c>
      <c r="R2313" t="str">
        <f t="shared" si="220"/>
        <v>indie rock</v>
      </c>
      <c r="S2313" s="20">
        <f t="shared" si="222"/>
        <v>41735.671168981477</v>
      </c>
      <c r="T2313" s="20">
        <f t="shared" si="221"/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13">
        <f t="shared" si="218"/>
        <v>1657.5</v>
      </c>
      <c r="Q2314" t="str">
        <f t="shared" si="219"/>
        <v>music</v>
      </c>
      <c r="R2314" t="str">
        <f t="shared" si="220"/>
        <v>indie rock</v>
      </c>
      <c r="S2314" s="20">
        <f t="shared" si="222"/>
        <v>41716.299513888887</v>
      </c>
      <c r="T2314" s="20">
        <f t="shared" si="221"/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13">
        <f t="shared" si="218"/>
        <v>4474.51</v>
      </c>
      <c r="Q2315" t="str">
        <f t="shared" si="219"/>
        <v>music</v>
      </c>
      <c r="R2315" t="str">
        <f t="shared" si="220"/>
        <v>indie rock</v>
      </c>
      <c r="S2315" s="20">
        <f t="shared" si="222"/>
        <v>41002.625300925924</v>
      </c>
      <c r="T2315" s="20">
        <f t="shared" si="221"/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13">
        <f t="shared" si="218"/>
        <v>966.82</v>
      </c>
      <c r="Q2316" t="str">
        <f t="shared" si="219"/>
        <v>music</v>
      </c>
      <c r="R2316" t="str">
        <f t="shared" si="220"/>
        <v>indie rock</v>
      </c>
      <c r="S2316" s="20">
        <f t="shared" si="222"/>
        <v>41037.218252314815</v>
      </c>
      <c r="T2316" s="20">
        <f t="shared" si="221"/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13">
        <f t="shared" si="218"/>
        <v>1314.5</v>
      </c>
      <c r="Q2317" t="str">
        <f t="shared" si="219"/>
        <v>music</v>
      </c>
      <c r="R2317" t="str">
        <f t="shared" si="220"/>
        <v>indie rock</v>
      </c>
      <c r="S2317" s="20">
        <f t="shared" si="222"/>
        <v>41004.392858796295</v>
      </c>
      <c r="T2317" s="20">
        <f t="shared" si="221"/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13">
        <f t="shared" si="218"/>
        <v>7903.2</v>
      </c>
      <c r="Q2318" t="str">
        <f t="shared" si="219"/>
        <v>music</v>
      </c>
      <c r="R2318" t="str">
        <f t="shared" si="220"/>
        <v>indie rock</v>
      </c>
      <c r="S2318" s="20">
        <f t="shared" si="222"/>
        <v>40079.391782407409</v>
      </c>
      <c r="T2318" s="20">
        <f t="shared" si="221"/>
        <v>40156.433333333334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13">
        <f t="shared" si="218"/>
        <v>219</v>
      </c>
      <c r="Q2319" t="str">
        <f t="shared" si="219"/>
        <v>music</v>
      </c>
      <c r="R2319" t="str">
        <f t="shared" si="220"/>
        <v>indie rock</v>
      </c>
      <c r="S2319" s="20">
        <f t="shared" si="222"/>
        <v>40192.20890046296</v>
      </c>
      <c r="T2319" s="20">
        <f t="shared" si="221"/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13">
        <f t="shared" si="218"/>
        <v>3108</v>
      </c>
      <c r="Q2320" t="str">
        <f t="shared" si="219"/>
        <v>music</v>
      </c>
      <c r="R2320" t="str">
        <f t="shared" si="220"/>
        <v>indie rock</v>
      </c>
      <c r="S2320" s="20">
        <f t="shared" si="222"/>
        <v>40050.310347222221</v>
      </c>
      <c r="T2320" s="20">
        <f t="shared" si="221"/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13">
        <f t="shared" si="218"/>
        <v>1654</v>
      </c>
      <c r="Q2321" t="str">
        <f t="shared" si="219"/>
        <v>music</v>
      </c>
      <c r="R2321" t="str">
        <f t="shared" si="220"/>
        <v>indie rock</v>
      </c>
      <c r="S2321" s="20">
        <f t="shared" si="222"/>
        <v>41592.748668981476</v>
      </c>
      <c r="T2321" s="20">
        <f t="shared" si="221"/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13">
        <f t="shared" si="218"/>
        <v>2761</v>
      </c>
      <c r="Q2322" t="str">
        <f t="shared" si="219"/>
        <v>music</v>
      </c>
      <c r="R2322" t="str">
        <f t="shared" si="220"/>
        <v>indie rock</v>
      </c>
      <c r="S2322" s="20">
        <f t="shared" si="222"/>
        <v>41696.483796296292</v>
      </c>
      <c r="T2322" s="20">
        <f t="shared" si="221"/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13">
        <f t="shared" si="218"/>
        <v>2097</v>
      </c>
      <c r="Q2323" t="str">
        <f t="shared" si="219"/>
        <v>food</v>
      </c>
      <c r="R2323" t="str">
        <f t="shared" si="220"/>
        <v>small batch</v>
      </c>
      <c r="S2323" s="20">
        <f t="shared" si="222"/>
        <v>42798.927094907405</v>
      </c>
      <c r="T2323" s="20">
        <f t="shared" si="221"/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13">
        <f t="shared" si="218"/>
        <v>44.5</v>
      </c>
      <c r="Q2324" t="str">
        <f t="shared" si="219"/>
        <v>food</v>
      </c>
      <c r="R2324" t="str">
        <f t="shared" si="220"/>
        <v>small batch</v>
      </c>
      <c r="S2324" s="20">
        <f t="shared" si="222"/>
        <v>42804.562141203707</v>
      </c>
      <c r="T2324" s="20">
        <f t="shared" si="221"/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13">
        <f t="shared" si="218"/>
        <v>62</v>
      </c>
      <c r="Q2325" t="str">
        <f t="shared" si="219"/>
        <v>food</v>
      </c>
      <c r="R2325" t="str">
        <f t="shared" si="220"/>
        <v>small batch</v>
      </c>
      <c r="S2325" s="20">
        <f t="shared" si="222"/>
        <v>42807.42184027777</v>
      </c>
      <c r="T2325" s="20">
        <f t="shared" si="221"/>
        <v>42814.42184027777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13">
        <f t="shared" si="218"/>
        <v>808</v>
      </c>
      <c r="Q2326" t="str">
        <f t="shared" si="219"/>
        <v>food</v>
      </c>
      <c r="R2326" t="str">
        <f t="shared" si="220"/>
        <v>small batch</v>
      </c>
      <c r="S2326" s="20">
        <f t="shared" si="222"/>
        <v>42790.55190972222</v>
      </c>
      <c r="T2326" s="20">
        <f t="shared" si="221"/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13">
        <f t="shared" si="218"/>
        <v>43.5</v>
      </c>
      <c r="Q2327" t="str">
        <f t="shared" si="219"/>
        <v>food</v>
      </c>
      <c r="R2327" t="str">
        <f t="shared" si="220"/>
        <v>small batch</v>
      </c>
      <c r="S2327" s="20">
        <f t="shared" si="222"/>
        <v>42793.689016203702</v>
      </c>
      <c r="T2327" s="20">
        <f t="shared" si="221"/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13">
        <f t="shared" si="218"/>
        <v>54.5</v>
      </c>
      <c r="Q2328" t="str">
        <f t="shared" si="219"/>
        <v>food</v>
      </c>
      <c r="R2328" t="str">
        <f t="shared" si="220"/>
        <v>small batch</v>
      </c>
      <c r="S2328" s="20">
        <f t="shared" si="222"/>
        <v>42803.700787037036</v>
      </c>
      <c r="T2328" s="20">
        <f t="shared" si="221"/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13">
        <f t="shared" si="218"/>
        <v>93744.005000000005</v>
      </c>
      <c r="Q2329" t="str">
        <f t="shared" si="219"/>
        <v>food</v>
      </c>
      <c r="R2329" t="str">
        <f t="shared" si="220"/>
        <v>small batch</v>
      </c>
      <c r="S2329" s="20">
        <f t="shared" si="222"/>
        <v>41842.583796296298</v>
      </c>
      <c r="T2329" s="20">
        <f t="shared" si="221"/>
        <v>41877.583796296298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13">
        <f t="shared" si="218"/>
        <v>12991</v>
      </c>
      <c r="Q2330" t="str">
        <f t="shared" si="219"/>
        <v>food</v>
      </c>
      <c r="R2330" t="str">
        <f t="shared" si="220"/>
        <v>small batch</v>
      </c>
      <c r="S2330" s="20">
        <f t="shared" si="222"/>
        <v>42139.448344907411</v>
      </c>
      <c r="T2330" s="20">
        <f t="shared" si="221"/>
        <v>42169.448344907411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13">
        <f t="shared" si="218"/>
        <v>13302.5</v>
      </c>
      <c r="Q2331" t="str">
        <f t="shared" si="219"/>
        <v>food</v>
      </c>
      <c r="R2331" t="str">
        <f t="shared" si="220"/>
        <v>small batch</v>
      </c>
      <c r="S2331" s="20">
        <f t="shared" si="222"/>
        <v>41807.291041666664</v>
      </c>
      <c r="T2331" s="20">
        <f t="shared" si="221"/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13">
        <f t="shared" si="218"/>
        <v>18005.5</v>
      </c>
      <c r="Q2332" t="str">
        <f t="shared" si="219"/>
        <v>food</v>
      </c>
      <c r="R2332" t="str">
        <f t="shared" si="220"/>
        <v>small batch</v>
      </c>
      <c r="S2332" s="20">
        <f t="shared" si="222"/>
        <v>42332.566469907404</v>
      </c>
      <c r="T2332" s="20">
        <f t="shared" si="221"/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13">
        <f t="shared" si="218"/>
        <v>5914.05</v>
      </c>
      <c r="Q2333" t="str">
        <f t="shared" si="219"/>
        <v>food</v>
      </c>
      <c r="R2333" t="str">
        <f t="shared" si="220"/>
        <v>small batch</v>
      </c>
      <c r="S2333" s="20">
        <f t="shared" si="222"/>
        <v>41838.672337962962</v>
      </c>
      <c r="T2333" s="20">
        <f t="shared" si="221"/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13">
        <f t="shared" si="218"/>
        <v>13464.5</v>
      </c>
      <c r="Q2334" t="str">
        <f t="shared" si="219"/>
        <v>food</v>
      </c>
      <c r="R2334" t="str">
        <f t="shared" si="220"/>
        <v>small batch</v>
      </c>
      <c r="S2334" s="20">
        <f t="shared" si="222"/>
        <v>42011.294803240737</v>
      </c>
      <c r="T2334" s="20">
        <f t="shared" si="221"/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13">
        <f t="shared" si="218"/>
        <v>683.5</v>
      </c>
      <c r="Q2335" t="str">
        <f t="shared" si="219"/>
        <v>food</v>
      </c>
      <c r="R2335" t="str">
        <f t="shared" si="220"/>
        <v>small batch</v>
      </c>
      <c r="S2335" s="20">
        <f t="shared" si="222"/>
        <v>41767.317013888889</v>
      </c>
      <c r="T2335" s="20">
        <f t="shared" si="221"/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13">
        <f t="shared" si="218"/>
        <v>2072.5</v>
      </c>
      <c r="Q2336" t="str">
        <f t="shared" si="219"/>
        <v>food</v>
      </c>
      <c r="R2336" t="str">
        <f t="shared" si="220"/>
        <v>small batch</v>
      </c>
      <c r="S2336" s="20">
        <f t="shared" si="222"/>
        <v>41918.336782407401</v>
      </c>
      <c r="T2336" s="20">
        <f t="shared" si="221"/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ref="O2337:O2400" si="223">E2337/D2337</f>
        <v>1.0227200000000001</v>
      </c>
      <c r="P2337" s="13">
        <f t="shared" si="218"/>
        <v>12894.5</v>
      </c>
      <c r="Q2337" t="str">
        <f t="shared" si="219"/>
        <v>food</v>
      </c>
      <c r="R2337" t="str">
        <f t="shared" si="220"/>
        <v>small batch</v>
      </c>
      <c r="S2337" s="20">
        <f t="shared" si="222"/>
        <v>41771.238923611112</v>
      </c>
      <c r="T2337" s="20">
        <f t="shared" si="221"/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3"/>
        <v>5.2073254999999996</v>
      </c>
      <c r="P2338" s="13">
        <f t="shared" si="218"/>
        <v>53155.754999999997</v>
      </c>
      <c r="Q2338" t="str">
        <f t="shared" si="219"/>
        <v>food</v>
      </c>
      <c r="R2338" t="str">
        <f t="shared" si="220"/>
        <v>small batch</v>
      </c>
      <c r="S2338" s="20">
        <f t="shared" si="222"/>
        <v>41666.591377314813</v>
      </c>
      <c r="T2338" s="20">
        <f t="shared" si="221"/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3"/>
        <v>1.1065833333333333</v>
      </c>
      <c r="P2339" s="13">
        <f t="shared" si="218"/>
        <v>6729</v>
      </c>
      <c r="Q2339" t="str">
        <f t="shared" si="219"/>
        <v>food</v>
      </c>
      <c r="R2339" t="str">
        <f t="shared" si="220"/>
        <v>small batch</v>
      </c>
      <c r="S2339" s="20">
        <f t="shared" si="222"/>
        <v>41786.307210648149</v>
      </c>
      <c r="T2339" s="20">
        <f t="shared" si="221"/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3"/>
        <v>1.0114333333333334</v>
      </c>
      <c r="P2340" s="13">
        <f t="shared" si="218"/>
        <v>7647.25</v>
      </c>
      <c r="Q2340" t="str">
        <f t="shared" si="219"/>
        <v>food</v>
      </c>
      <c r="R2340" t="str">
        <f t="shared" si="220"/>
        <v>small batch</v>
      </c>
      <c r="S2340" s="20">
        <f t="shared" si="222"/>
        <v>41789.563472222217</v>
      </c>
      <c r="T2340" s="20">
        <f t="shared" si="221"/>
        <v>41819.563472222217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3"/>
        <v>2.9420799999999998</v>
      </c>
      <c r="P2341" s="13">
        <f t="shared" si="218"/>
        <v>37328</v>
      </c>
      <c r="Q2341" t="str">
        <f t="shared" si="219"/>
        <v>food</v>
      </c>
      <c r="R2341" t="str">
        <f t="shared" si="220"/>
        <v>small batch</v>
      </c>
      <c r="S2341" s="20">
        <f t="shared" si="222"/>
        <v>42692.466539351844</v>
      </c>
      <c r="T2341" s="20">
        <f t="shared" si="221"/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3"/>
        <v>1.0577749999999999</v>
      </c>
      <c r="P2342" s="13">
        <f t="shared" si="218"/>
        <v>21357</v>
      </c>
      <c r="Q2342" t="str">
        <f t="shared" si="219"/>
        <v>food</v>
      </c>
      <c r="R2342" t="str">
        <f t="shared" si="220"/>
        <v>small batch</v>
      </c>
      <c r="S2342" s="20">
        <f t="shared" si="222"/>
        <v>42643.309467592589</v>
      </c>
      <c r="T2342" s="20">
        <f t="shared" si="221"/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3"/>
        <v>0</v>
      </c>
      <c r="P2343" s="13">
        <f t="shared" si="218"/>
        <v>0</v>
      </c>
      <c r="Q2343" t="str">
        <f t="shared" si="219"/>
        <v>technology</v>
      </c>
      <c r="R2343" t="str">
        <f t="shared" si="220"/>
        <v>web</v>
      </c>
      <c r="S2343" s="20">
        <f t="shared" si="222"/>
        <v>42167.480370370373</v>
      </c>
      <c r="T2343" s="20">
        <f t="shared" si="221"/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3"/>
        <v>0</v>
      </c>
      <c r="P2344" s="13">
        <f t="shared" si="218"/>
        <v>0</v>
      </c>
      <c r="Q2344" t="str">
        <f t="shared" si="219"/>
        <v>technology</v>
      </c>
      <c r="R2344" t="str">
        <f t="shared" si="220"/>
        <v>web</v>
      </c>
      <c r="S2344" s="20">
        <f t="shared" si="222"/>
        <v>41897.36886574074</v>
      </c>
      <c r="T2344" s="20">
        <f t="shared" si="221"/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3"/>
        <v>0.03</v>
      </c>
      <c r="P2345" s="13">
        <f t="shared" si="218"/>
        <v>150.5</v>
      </c>
      <c r="Q2345" t="str">
        <f t="shared" si="219"/>
        <v>technology</v>
      </c>
      <c r="R2345" t="str">
        <f t="shared" si="220"/>
        <v>web</v>
      </c>
      <c r="S2345" s="20">
        <f t="shared" si="222"/>
        <v>42327.491956018515</v>
      </c>
      <c r="T2345" s="20">
        <f t="shared" si="221"/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3"/>
        <v>1E-3</v>
      </c>
      <c r="P2346" s="13">
        <f t="shared" si="218"/>
        <v>1</v>
      </c>
      <c r="Q2346" t="str">
        <f t="shared" si="219"/>
        <v>technology</v>
      </c>
      <c r="R2346" t="str">
        <f t="shared" si="220"/>
        <v>web</v>
      </c>
      <c r="S2346" s="20">
        <f t="shared" si="222"/>
        <v>42515.394317129627</v>
      </c>
      <c r="T2346" s="20">
        <f t="shared" si="221"/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3"/>
        <v>0</v>
      </c>
      <c r="P2347" s="13">
        <f t="shared" si="218"/>
        <v>0</v>
      </c>
      <c r="Q2347" t="str">
        <f t="shared" si="219"/>
        <v>technology</v>
      </c>
      <c r="R2347" t="str">
        <f t="shared" si="220"/>
        <v>web</v>
      </c>
      <c r="S2347" s="20">
        <f t="shared" si="222"/>
        <v>42059.66847222222</v>
      </c>
      <c r="T2347" s="20">
        <f t="shared" si="221"/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3"/>
        <v>6.4999999999999997E-4</v>
      </c>
      <c r="P2348" s="13">
        <f t="shared" si="218"/>
        <v>21</v>
      </c>
      <c r="Q2348" t="str">
        <f t="shared" si="219"/>
        <v>technology</v>
      </c>
      <c r="R2348" t="str">
        <f t="shared" si="220"/>
        <v>web</v>
      </c>
      <c r="S2348" s="20">
        <f t="shared" si="222"/>
        <v>42615.465636574074</v>
      </c>
      <c r="T2348" s="20">
        <f t="shared" si="221"/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3"/>
        <v>1.4999999999999999E-2</v>
      </c>
      <c r="P2349" s="13">
        <f t="shared" si="218"/>
        <v>8</v>
      </c>
      <c r="Q2349" t="str">
        <f t="shared" si="219"/>
        <v>technology</v>
      </c>
      <c r="R2349" t="str">
        <f t="shared" si="220"/>
        <v>web</v>
      </c>
      <c r="S2349" s="20">
        <f t="shared" si="222"/>
        <v>42577.274027777778</v>
      </c>
      <c r="T2349" s="20">
        <f t="shared" si="221"/>
        <v>42607.274027777778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3"/>
        <v>3.8571428571428572E-3</v>
      </c>
      <c r="P2350" s="13">
        <f t="shared" si="218"/>
        <v>137.5</v>
      </c>
      <c r="Q2350" t="str">
        <f t="shared" si="219"/>
        <v>technology</v>
      </c>
      <c r="R2350" t="str">
        <f t="shared" si="220"/>
        <v>web</v>
      </c>
      <c r="S2350" s="20">
        <f t="shared" si="222"/>
        <v>42360.598819444444</v>
      </c>
      <c r="T2350" s="20">
        <f t="shared" si="221"/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3"/>
        <v>0</v>
      </c>
      <c r="P2351" s="13">
        <f t="shared" si="218"/>
        <v>0</v>
      </c>
      <c r="Q2351" t="str">
        <f t="shared" si="219"/>
        <v>technology</v>
      </c>
      <c r="R2351" t="str">
        <f t="shared" si="220"/>
        <v>web</v>
      </c>
      <c r="S2351" s="20">
        <f t="shared" si="222"/>
        <v>42198.442453703705</v>
      </c>
      <c r="T2351" s="20">
        <f t="shared" si="221"/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3"/>
        <v>0</v>
      </c>
      <c r="P2352" s="13">
        <f t="shared" si="218"/>
        <v>0</v>
      </c>
      <c r="Q2352" t="str">
        <f t="shared" si="219"/>
        <v>technology</v>
      </c>
      <c r="R2352" t="str">
        <f t="shared" si="220"/>
        <v>web</v>
      </c>
      <c r="S2352" s="20">
        <f t="shared" si="222"/>
        <v>42708.508912037032</v>
      </c>
      <c r="T2352" s="20">
        <f t="shared" si="221"/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3"/>
        <v>5.7142857142857143E-3</v>
      </c>
      <c r="P2353" s="13">
        <f t="shared" si="218"/>
        <v>57.5</v>
      </c>
      <c r="Q2353" t="str">
        <f t="shared" si="219"/>
        <v>technology</v>
      </c>
      <c r="R2353" t="str">
        <f t="shared" si="220"/>
        <v>web</v>
      </c>
      <c r="S2353" s="20">
        <f t="shared" si="222"/>
        <v>42093.767812500002</v>
      </c>
      <c r="T2353" s="20">
        <f t="shared" si="221"/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3"/>
        <v>0</v>
      </c>
      <c r="P2354" s="13">
        <f t="shared" si="218"/>
        <v>0</v>
      </c>
      <c r="Q2354" t="str">
        <f t="shared" si="219"/>
        <v>technology</v>
      </c>
      <c r="R2354" t="str">
        <f t="shared" si="220"/>
        <v>web</v>
      </c>
      <c r="S2354" s="20">
        <f t="shared" si="222"/>
        <v>42101.300370370365</v>
      </c>
      <c r="T2354" s="20">
        <f t="shared" si="221"/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3"/>
        <v>0</v>
      </c>
      <c r="P2355" s="13">
        <f t="shared" si="218"/>
        <v>0</v>
      </c>
      <c r="Q2355" t="str">
        <f t="shared" si="219"/>
        <v>technology</v>
      </c>
      <c r="R2355" t="str">
        <f t="shared" si="220"/>
        <v>web</v>
      </c>
      <c r="S2355" s="20">
        <f t="shared" si="222"/>
        <v>42103.342847222222</v>
      </c>
      <c r="T2355" s="20">
        <f t="shared" si="221"/>
        <v>42115.342847222222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3"/>
        <v>7.1428571428571429E-4</v>
      </c>
      <c r="P2356" s="13">
        <f t="shared" si="218"/>
        <v>13</v>
      </c>
      <c r="Q2356" t="str">
        <f t="shared" si="219"/>
        <v>technology</v>
      </c>
      <c r="R2356" t="str">
        <f t="shared" si="220"/>
        <v>web</v>
      </c>
      <c r="S2356" s="20">
        <f t="shared" si="222"/>
        <v>41954.38958333333</v>
      </c>
      <c r="T2356" s="20">
        <f t="shared" si="221"/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3"/>
        <v>6.875E-3</v>
      </c>
      <c r="P2357" s="13">
        <f t="shared" si="218"/>
        <v>28.5</v>
      </c>
      <c r="Q2357" t="str">
        <f t="shared" si="219"/>
        <v>technology</v>
      </c>
      <c r="R2357" t="str">
        <f t="shared" si="220"/>
        <v>web</v>
      </c>
      <c r="S2357" s="20">
        <f t="shared" si="222"/>
        <v>42096.584907407399</v>
      </c>
      <c r="T2357" s="20">
        <f t="shared" si="221"/>
        <v>42126.584907407399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3"/>
        <v>0</v>
      </c>
      <c r="P2358" s="13">
        <f t="shared" si="218"/>
        <v>0</v>
      </c>
      <c r="Q2358" t="str">
        <f t="shared" si="219"/>
        <v>technology</v>
      </c>
      <c r="R2358" t="str">
        <f t="shared" si="220"/>
        <v>web</v>
      </c>
      <c r="S2358" s="20">
        <f t="shared" si="222"/>
        <v>42130.450277777774</v>
      </c>
      <c r="T2358" s="20">
        <f t="shared" si="221"/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3"/>
        <v>0</v>
      </c>
      <c r="P2359" s="13">
        <f t="shared" si="218"/>
        <v>0</v>
      </c>
      <c r="Q2359" t="str">
        <f t="shared" si="219"/>
        <v>technology</v>
      </c>
      <c r="R2359" t="str">
        <f t="shared" si="220"/>
        <v>web</v>
      </c>
      <c r="S2359" s="20">
        <f t="shared" si="222"/>
        <v>42264.286782407398</v>
      </c>
      <c r="T2359" s="20">
        <f t="shared" si="221"/>
        <v>42294.286782407398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3"/>
        <v>0</v>
      </c>
      <c r="P2360" s="13">
        <f t="shared" si="218"/>
        <v>0</v>
      </c>
      <c r="Q2360" t="str">
        <f t="shared" si="219"/>
        <v>technology</v>
      </c>
      <c r="R2360" t="str">
        <f t="shared" si="220"/>
        <v>web</v>
      </c>
      <c r="S2360" s="20">
        <f t="shared" si="222"/>
        <v>41978.597638888888</v>
      </c>
      <c r="T2360" s="20">
        <f t="shared" si="221"/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3"/>
        <v>0.14680000000000001</v>
      </c>
      <c r="P2361" s="13">
        <f t="shared" si="218"/>
        <v>552</v>
      </c>
      <c r="Q2361" t="str">
        <f t="shared" si="219"/>
        <v>technology</v>
      </c>
      <c r="R2361" t="str">
        <f t="shared" si="220"/>
        <v>web</v>
      </c>
      <c r="S2361" s="20">
        <f t="shared" si="222"/>
        <v>42159.316249999996</v>
      </c>
      <c r="T2361" s="20">
        <f t="shared" si="221"/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3"/>
        <v>4.0000000000000002E-4</v>
      </c>
      <c r="P2362" s="13">
        <f t="shared" si="218"/>
        <v>1.5</v>
      </c>
      <c r="Q2362" t="str">
        <f t="shared" si="219"/>
        <v>technology</v>
      </c>
      <c r="R2362" t="str">
        <f t="shared" si="220"/>
        <v>web</v>
      </c>
      <c r="S2362" s="20">
        <f t="shared" si="222"/>
        <v>42377.373611111114</v>
      </c>
      <c r="T2362" s="20">
        <f t="shared" si="221"/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3"/>
        <v>0</v>
      </c>
      <c r="P2363" s="13">
        <f t="shared" si="218"/>
        <v>0</v>
      </c>
      <c r="Q2363" t="str">
        <f t="shared" si="219"/>
        <v>technology</v>
      </c>
      <c r="R2363" t="str">
        <f t="shared" si="220"/>
        <v>web</v>
      </c>
      <c r="S2363" s="20">
        <f t="shared" si="222"/>
        <v>42466.525555555556</v>
      </c>
      <c r="T2363" s="20">
        <f t="shared" si="221"/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3"/>
        <v>0.2857142857142857</v>
      </c>
      <c r="P2364" s="13">
        <f t="shared" si="218"/>
        <v>61</v>
      </c>
      <c r="Q2364" t="str">
        <f t="shared" si="219"/>
        <v>technology</v>
      </c>
      <c r="R2364" t="str">
        <f t="shared" si="220"/>
        <v>web</v>
      </c>
      <c r="S2364" s="20">
        <f t="shared" si="222"/>
        <v>41954.35497685185</v>
      </c>
      <c r="T2364" s="20">
        <f t="shared" si="221"/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3"/>
        <v>0</v>
      </c>
      <c r="P2365" s="13">
        <f t="shared" si="218"/>
        <v>0</v>
      </c>
      <c r="Q2365" t="str">
        <f t="shared" si="219"/>
        <v>technology</v>
      </c>
      <c r="R2365" t="str">
        <f t="shared" si="220"/>
        <v>web</v>
      </c>
      <c r="S2365" s="20">
        <f t="shared" si="222"/>
        <v>42321.678240740737</v>
      </c>
      <c r="T2365" s="20">
        <f t="shared" si="221"/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3"/>
        <v>0</v>
      </c>
      <c r="P2366" s="13">
        <f t="shared" si="218"/>
        <v>0</v>
      </c>
      <c r="Q2366" t="str">
        <f t="shared" si="219"/>
        <v>technology</v>
      </c>
      <c r="R2366" t="str">
        <f t="shared" si="220"/>
        <v>web</v>
      </c>
      <c r="S2366" s="20">
        <f t="shared" si="222"/>
        <v>42248.601342592585</v>
      </c>
      <c r="T2366" s="20">
        <f t="shared" si="221"/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3"/>
        <v>0</v>
      </c>
      <c r="P2367" s="13">
        <f t="shared" si="218"/>
        <v>0</v>
      </c>
      <c r="Q2367" t="str">
        <f t="shared" si="219"/>
        <v>technology</v>
      </c>
      <c r="R2367" t="str">
        <f t="shared" si="220"/>
        <v>web</v>
      </c>
      <c r="S2367" s="20">
        <f t="shared" si="222"/>
        <v>42346.403067129628</v>
      </c>
      <c r="T2367" s="20">
        <f t="shared" si="221"/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3"/>
        <v>0.1052</v>
      </c>
      <c r="P2368" s="13">
        <f t="shared" si="218"/>
        <v>1328.5</v>
      </c>
      <c r="Q2368" t="str">
        <f t="shared" si="219"/>
        <v>technology</v>
      </c>
      <c r="R2368" t="str">
        <f t="shared" si="220"/>
        <v>web</v>
      </c>
      <c r="S2368" s="20">
        <f t="shared" si="222"/>
        <v>42268.198298611103</v>
      </c>
      <c r="T2368" s="20">
        <f t="shared" si="221"/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3"/>
        <v>1.34E-2</v>
      </c>
      <c r="P2369" s="13">
        <f t="shared" si="218"/>
        <v>342</v>
      </c>
      <c r="Q2369" t="str">
        <f t="shared" si="219"/>
        <v>technology</v>
      </c>
      <c r="R2369" t="str">
        <f t="shared" si="220"/>
        <v>web</v>
      </c>
      <c r="S2369" s="20">
        <f t="shared" si="222"/>
        <v>42425.636759259258</v>
      </c>
      <c r="T2369" s="20">
        <f t="shared" si="221"/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3"/>
        <v>2.5000000000000001E-3</v>
      </c>
      <c r="P2370" s="13">
        <f t="shared" si="218"/>
        <v>51</v>
      </c>
      <c r="Q2370" t="str">
        <f t="shared" si="219"/>
        <v>technology</v>
      </c>
      <c r="R2370" t="str">
        <f t="shared" si="220"/>
        <v>web</v>
      </c>
      <c r="S2370" s="20">
        <f t="shared" si="222"/>
        <v>42063.388483796291</v>
      </c>
      <c r="T2370" s="20">
        <f t="shared" si="221"/>
        <v>42108.346817129634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3"/>
        <v>0</v>
      </c>
      <c r="P2371" s="13">
        <f t="shared" ref="P2371:P2434" si="224">AVERAGE(E2371,L2371)</f>
        <v>0</v>
      </c>
      <c r="Q2371" t="str">
        <f t="shared" ref="Q2371:Q2434" si="225">LEFT(N2371,FIND("/",N2371)-1)</f>
        <v>technology</v>
      </c>
      <c r="R2371" t="str">
        <f t="shared" ref="R2371:R2434" si="226">RIGHT(N2371,LEN(N2371)-FIND("/",N2371))</f>
        <v>web</v>
      </c>
      <c r="S2371" s="20">
        <f t="shared" si="222"/>
        <v>42380.47929398148</v>
      </c>
      <c r="T2371" s="20">
        <f t="shared" ref="T2371:T2434" si="227">(((I2371/60)/60)/24)+DATE(1970,1,1)+(-8/24)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13">
        <f t="shared" si="224"/>
        <v>43</v>
      </c>
      <c r="Q2372" t="str">
        <f t="shared" si="225"/>
        <v>technology</v>
      </c>
      <c r="R2372" t="str">
        <f t="shared" si="226"/>
        <v>web</v>
      </c>
      <c r="S2372" s="20">
        <f t="shared" ref="S2372:S2435" si="228">(((J2372/60)/60)/24)+DATE(1970,1,1)+(-8/24)</f>
        <v>41960.855798611105</v>
      </c>
      <c r="T2372" s="20">
        <f t="shared" si="227"/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13">
        <f t="shared" si="224"/>
        <v>0</v>
      </c>
      <c r="Q2373" t="str">
        <f t="shared" si="225"/>
        <v>technology</v>
      </c>
      <c r="R2373" t="str">
        <f t="shared" si="226"/>
        <v>web</v>
      </c>
      <c r="S2373" s="20">
        <f t="shared" si="228"/>
        <v>42150.444398148145</v>
      </c>
      <c r="T2373" s="20">
        <f t="shared" si="227"/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13">
        <f t="shared" si="224"/>
        <v>93</v>
      </c>
      <c r="Q2374" t="str">
        <f t="shared" si="225"/>
        <v>technology</v>
      </c>
      <c r="R2374" t="str">
        <f t="shared" si="226"/>
        <v>web</v>
      </c>
      <c r="S2374" s="20">
        <f t="shared" si="228"/>
        <v>42087.735775462956</v>
      </c>
      <c r="T2374" s="20">
        <f t="shared" si="227"/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13">
        <f t="shared" si="224"/>
        <v>25.5</v>
      </c>
      <c r="Q2375" t="str">
        <f t="shared" si="225"/>
        <v>technology</v>
      </c>
      <c r="R2375" t="str">
        <f t="shared" si="226"/>
        <v>web</v>
      </c>
      <c r="S2375" s="20">
        <f t="shared" si="228"/>
        <v>42215.328981481485</v>
      </c>
      <c r="T2375" s="20">
        <f t="shared" si="227"/>
        <v>42245.328981481485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13">
        <f t="shared" si="224"/>
        <v>5.5</v>
      </c>
      <c r="Q2376" t="str">
        <f t="shared" si="225"/>
        <v>technology</v>
      </c>
      <c r="R2376" t="str">
        <f t="shared" si="226"/>
        <v>web</v>
      </c>
      <c r="S2376" s="20">
        <f t="shared" si="228"/>
        <v>42017.509953703695</v>
      </c>
      <c r="T2376" s="20">
        <f t="shared" si="227"/>
        <v>42047.509953703695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13">
        <f t="shared" si="224"/>
        <v>0</v>
      </c>
      <c r="Q2377" t="str">
        <f t="shared" si="225"/>
        <v>technology</v>
      </c>
      <c r="R2377" t="str">
        <f t="shared" si="226"/>
        <v>web</v>
      </c>
      <c r="S2377" s="20">
        <f t="shared" si="228"/>
        <v>42592.502743055556</v>
      </c>
      <c r="T2377" s="20">
        <f t="shared" si="227"/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13">
        <f t="shared" si="224"/>
        <v>165.16499999999999</v>
      </c>
      <c r="Q2378" t="str">
        <f t="shared" si="225"/>
        <v>technology</v>
      </c>
      <c r="R2378" t="str">
        <f t="shared" si="226"/>
        <v>web</v>
      </c>
      <c r="S2378" s="20">
        <f t="shared" si="228"/>
        <v>42318.592199074068</v>
      </c>
      <c r="T2378" s="20">
        <f t="shared" si="227"/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13">
        <f t="shared" si="224"/>
        <v>0</v>
      </c>
      <c r="Q2379" t="str">
        <f t="shared" si="225"/>
        <v>technology</v>
      </c>
      <c r="R2379" t="str">
        <f t="shared" si="226"/>
        <v>web</v>
      </c>
      <c r="S2379" s="20">
        <f t="shared" si="228"/>
        <v>42669.536840277775</v>
      </c>
      <c r="T2379" s="20">
        <f t="shared" si="227"/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13">
        <f t="shared" si="224"/>
        <v>0</v>
      </c>
      <c r="Q2380" t="str">
        <f t="shared" si="225"/>
        <v>technology</v>
      </c>
      <c r="R2380" t="str">
        <f t="shared" si="226"/>
        <v>web</v>
      </c>
      <c r="S2380" s="20">
        <f t="shared" si="228"/>
        <v>42212.679745370369</v>
      </c>
      <c r="T2380" s="20">
        <f t="shared" si="227"/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13">
        <f t="shared" si="224"/>
        <v>0</v>
      </c>
      <c r="Q2381" t="str">
        <f t="shared" si="225"/>
        <v>technology</v>
      </c>
      <c r="R2381" t="str">
        <f t="shared" si="226"/>
        <v>web</v>
      </c>
      <c r="S2381" s="20">
        <f t="shared" si="228"/>
        <v>42236.683055555557</v>
      </c>
      <c r="T2381" s="20">
        <f t="shared" si="227"/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13">
        <f t="shared" si="224"/>
        <v>29</v>
      </c>
      <c r="Q2382" t="str">
        <f t="shared" si="225"/>
        <v>technology</v>
      </c>
      <c r="R2382" t="str">
        <f t="shared" si="226"/>
        <v>web</v>
      </c>
      <c r="S2382" s="20">
        <f t="shared" si="228"/>
        <v>42248.459976851846</v>
      </c>
      <c r="T2382" s="20">
        <f t="shared" si="227"/>
        <v>42278.459976851846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13">
        <f t="shared" si="224"/>
        <v>789</v>
      </c>
      <c r="Q2383" t="str">
        <f t="shared" si="225"/>
        <v>technology</v>
      </c>
      <c r="R2383" t="str">
        <f t="shared" si="226"/>
        <v>web</v>
      </c>
      <c r="S2383" s="20">
        <f t="shared" si="228"/>
        <v>42074.602407407401</v>
      </c>
      <c r="T2383" s="20">
        <f t="shared" si="227"/>
        <v>42104.602407407401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13">
        <f t="shared" si="224"/>
        <v>38.5</v>
      </c>
      <c r="Q2384" t="str">
        <f t="shared" si="225"/>
        <v>technology</v>
      </c>
      <c r="R2384" t="str">
        <f t="shared" si="226"/>
        <v>web</v>
      </c>
      <c r="S2384" s="20">
        <f t="shared" si="228"/>
        <v>42194.854201388887</v>
      </c>
      <c r="T2384" s="20">
        <f t="shared" si="227"/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13">
        <f t="shared" si="224"/>
        <v>219</v>
      </c>
      <c r="Q2385" t="str">
        <f t="shared" si="225"/>
        <v>technology</v>
      </c>
      <c r="R2385" t="str">
        <f t="shared" si="226"/>
        <v>web</v>
      </c>
      <c r="S2385" s="20">
        <f t="shared" si="228"/>
        <v>42026.723460648143</v>
      </c>
      <c r="T2385" s="20">
        <f t="shared" si="227"/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13">
        <f t="shared" si="224"/>
        <v>8</v>
      </c>
      <c r="Q2386" t="str">
        <f t="shared" si="225"/>
        <v>technology</v>
      </c>
      <c r="R2386" t="str">
        <f t="shared" si="226"/>
        <v>web</v>
      </c>
      <c r="S2386" s="20">
        <f t="shared" si="228"/>
        <v>41926.734293981477</v>
      </c>
      <c r="T2386" s="20">
        <f t="shared" si="227"/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13">
        <f t="shared" si="224"/>
        <v>397.5</v>
      </c>
      <c r="Q2387" t="str">
        <f t="shared" si="225"/>
        <v>technology</v>
      </c>
      <c r="R2387" t="str">
        <f t="shared" si="226"/>
        <v>web</v>
      </c>
      <c r="S2387" s="20">
        <f t="shared" si="228"/>
        <v>42191.368425925924</v>
      </c>
      <c r="T2387" s="20">
        <f t="shared" si="227"/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13">
        <f t="shared" si="224"/>
        <v>0</v>
      </c>
      <c r="Q2388" t="str">
        <f t="shared" si="225"/>
        <v>technology</v>
      </c>
      <c r="R2388" t="str">
        <f t="shared" si="226"/>
        <v>web</v>
      </c>
      <c r="S2388" s="20">
        <f t="shared" si="228"/>
        <v>41954.504907407405</v>
      </c>
      <c r="T2388" s="20">
        <f t="shared" si="227"/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13">
        <f t="shared" si="224"/>
        <v>514.5</v>
      </c>
      <c r="Q2389" t="str">
        <f t="shared" si="225"/>
        <v>technology</v>
      </c>
      <c r="R2389" t="str">
        <f t="shared" si="226"/>
        <v>web</v>
      </c>
      <c r="S2389" s="20">
        <f t="shared" si="228"/>
        <v>42528.293287037035</v>
      </c>
      <c r="T2389" s="20">
        <f t="shared" si="227"/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13">
        <f t="shared" si="224"/>
        <v>235.5</v>
      </c>
      <c r="Q2390" t="str">
        <f t="shared" si="225"/>
        <v>technology</v>
      </c>
      <c r="R2390" t="str">
        <f t="shared" si="226"/>
        <v>web</v>
      </c>
      <c r="S2390" s="20">
        <f t="shared" si="228"/>
        <v>41989.520358796297</v>
      </c>
      <c r="T2390" s="20">
        <f t="shared" si="227"/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13">
        <f t="shared" si="224"/>
        <v>15.5</v>
      </c>
      <c r="Q2391" t="str">
        <f t="shared" si="225"/>
        <v>technology</v>
      </c>
      <c r="R2391" t="str">
        <f t="shared" si="226"/>
        <v>web</v>
      </c>
      <c r="S2391" s="20">
        <f t="shared" si="228"/>
        <v>42179.320046296292</v>
      </c>
      <c r="T2391" s="20">
        <f t="shared" si="227"/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13">
        <f t="shared" si="224"/>
        <v>0</v>
      </c>
      <c r="Q2392" t="str">
        <f t="shared" si="225"/>
        <v>technology</v>
      </c>
      <c r="R2392" t="str">
        <f t="shared" si="226"/>
        <v>web</v>
      </c>
      <c r="S2392" s="20">
        <f t="shared" si="228"/>
        <v>41967.928981481477</v>
      </c>
      <c r="T2392" s="20">
        <f t="shared" si="227"/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13">
        <f t="shared" si="224"/>
        <v>13</v>
      </c>
      <c r="Q2393" t="str">
        <f t="shared" si="225"/>
        <v>technology</v>
      </c>
      <c r="R2393" t="str">
        <f t="shared" si="226"/>
        <v>web</v>
      </c>
      <c r="S2393" s="20">
        <f t="shared" si="228"/>
        <v>42064.461157407401</v>
      </c>
      <c r="T2393" s="20">
        <f t="shared" si="227"/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13">
        <f t="shared" si="224"/>
        <v>0</v>
      </c>
      <c r="Q2394" t="str">
        <f t="shared" si="225"/>
        <v>technology</v>
      </c>
      <c r="R2394" t="str">
        <f t="shared" si="226"/>
        <v>web</v>
      </c>
      <c r="S2394" s="20">
        <f t="shared" si="228"/>
        <v>42275.787303240737</v>
      </c>
      <c r="T2394" s="20">
        <f t="shared" si="227"/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13">
        <f t="shared" si="224"/>
        <v>25.5</v>
      </c>
      <c r="Q2395" t="str">
        <f t="shared" si="225"/>
        <v>technology</v>
      </c>
      <c r="R2395" t="str">
        <f t="shared" si="226"/>
        <v>web</v>
      </c>
      <c r="S2395" s="20">
        <f t="shared" si="228"/>
        <v>42194.315011574072</v>
      </c>
      <c r="T2395" s="20">
        <f t="shared" si="227"/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13">
        <f t="shared" si="224"/>
        <v>2.5</v>
      </c>
      <c r="Q2396" t="str">
        <f t="shared" si="225"/>
        <v>technology</v>
      </c>
      <c r="R2396" t="str">
        <f t="shared" si="226"/>
        <v>web</v>
      </c>
      <c r="S2396" s="20">
        <f t="shared" si="228"/>
        <v>42031.02885416666</v>
      </c>
      <c r="T2396" s="20">
        <f t="shared" si="227"/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13">
        <f t="shared" si="224"/>
        <v>0</v>
      </c>
      <c r="Q2397" t="str">
        <f t="shared" si="225"/>
        <v>technology</v>
      </c>
      <c r="R2397" t="str">
        <f t="shared" si="226"/>
        <v>web</v>
      </c>
      <c r="S2397" s="20">
        <f t="shared" si="228"/>
        <v>42716.788043981483</v>
      </c>
      <c r="T2397" s="20">
        <f t="shared" si="227"/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13">
        <f t="shared" si="224"/>
        <v>5.5</v>
      </c>
      <c r="Q2398" t="str">
        <f t="shared" si="225"/>
        <v>technology</v>
      </c>
      <c r="R2398" t="str">
        <f t="shared" si="226"/>
        <v>web</v>
      </c>
      <c r="S2398" s="20">
        <f t="shared" si="228"/>
        <v>42262.515717592592</v>
      </c>
      <c r="T2398" s="20">
        <f t="shared" si="227"/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13">
        <f t="shared" si="224"/>
        <v>0</v>
      </c>
      <c r="Q2399" t="str">
        <f t="shared" si="225"/>
        <v>technology</v>
      </c>
      <c r="R2399" t="str">
        <f t="shared" si="226"/>
        <v>web</v>
      </c>
      <c r="S2399" s="20">
        <f t="shared" si="228"/>
        <v>41976.551574074074</v>
      </c>
      <c r="T2399" s="20">
        <f t="shared" si="227"/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13">
        <f t="shared" si="224"/>
        <v>0</v>
      </c>
      <c r="Q2400" t="str">
        <f t="shared" si="225"/>
        <v>technology</v>
      </c>
      <c r="R2400" t="str">
        <f t="shared" si="226"/>
        <v>web</v>
      </c>
      <c r="S2400" s="20">
        <f t="shared" si="228"/>
        <v>42157.583148148151</v>
      </c>
      <c r="T2400" s="20">
        <f t="shared" si="227"/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ref="O2401:O2464" si="229">E2401/D2401</f>
        <v>0</v>
      </c>
      <c r="P2401" s="13">
        <f t="shared" si="224"/>
        <v>0</v>
      </c>
      <c r="Q2401" t="str">
        <f t="shared" si="225"/>
        <v>technology</v>
      </c>
      <c r="R2401" t="str">
        <f t="shared" si="226"/>
        <v>web</v>
      </c>
      <c r="S2401" s="20">
        <f t="shared" si="228"/>
        <v>41956.519745370366</v>
      </c>
      <c r="T2401" s="20">
        <f t="shared" si="227"/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9"/>
        <v>0</v>
      </c>
      <c r="P2402" s="13">
        <f t="shared" si="224"/>
        <v>0</v>
      </c>
      <c r="Q2402" t="str">
        <f t="shared" si="225"/>
        <v>technology</v>
      </c>
      <c r="R2402" t="str">
        <f t="shared" si="226"/>
        <v>web</v>
      </c>
      <c r="S2402" s="20">
        <f t="shared" si="228"/>
        <v>42443.934768518513</v>
      </c>
      <c r="T2402" s="20">
        <f t="shared" si="227"/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9"/>
        <v>7.1785714285714283E-3</v>
      </c>
      <c r="P2403" s="13">
        <f t="shared" si="224"/>
        <v>105</v>
      </c>
      <c r="Q2403" t="str">
        <f t="shared" si="225"/>
        <v>food</v>
      </c>
      <c r="R2403" t="str">
        <f t="shared" si="226"/>
        <v>food trucks</v>
      </c>
      <c r="S2403" s="20">
        <f t="shared" si="228"/>
        <v>42374.489537037036</v>
      </c>
      <c r="T2403" s="20">
        <f t="shared" si="227"/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9"/>
        <v>4.3333333333333331E-3</v>
      </c>
      <c r="P2404" s="13">
        <f t="shared" si="224"/>
        <v>26.5</v>
      </c>
      <c r="Q2404" t="str">
        <f t="shared" si="225"/>
        <v>food</v>
      </c>
      <c r="R2404" t="str">
        <f t="shared" si="226"/>
        <v>food trucks</v>
      </c>
      <c r="S2404" s="20">
        <f t="shared" si="228"/>
        <v>42107.34642361111</v>
      </c>
      <c r="T2404" s="20">
        <f t="shared" si="227"/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9"/>
        <v>0.16833333333333333</v>
      </c>
      <c r="P2405" s="13">
        <f t="shared" si="224"/>
        <v>107</v>
      </c>
      <c r="Q2405" t="str">
        <f t="shared" si="225"/>
        <v>food</v>
      </c>
      <c r="R2405" t="str">
        <f t="shared" si="226"/>
        <v>food trucks</v>
      </c>
      <c r="S2405" s="20">
        <f t="shared" si="228"/>
        <v>42399.549282407403</v>
      </c>
      <c r="T2405" s="20">
        <f t="shared" si="227"/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9"/>
        <v>0</v>
      </c>
      <c r="P2406" s="13">
        <f t="shared" si="224"/>
        <v>0</v>
      </c>
      <c r="Q2406" t="str">
        <f t="shared" si="225"/>
        <v>food</v>
      </c>
      <c r="R2406" t="str">
        <f t="shared" si="226"/>
        <v>food trucks</v>
      </c>
      <c r="S2406" s="20">
        <f t="shared" si="228"/>
        <v>42341.706099537034</v>
      </c>
      <c r="T2406" s="20">
        <f t="shared" si="227"/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9"/>
        <v>0.22520000000000001</v>
      </c>
      <c r="P2407" s="13">
        <f t="shared" si="224"/>
        <v>573</v>
      </c>
      <c r="Q2407" t="str">
        <f t="shared" si="225"/>
        <v>food</v>
      </c>
      <c r="R2407" t="str">
        <f t="shared" si="226"/>
        <v>food trucks</v>
      </c>
      <c r="S2407" s="20">
        <f t="shared" si="228"/>
        <v>42595.252025462956</v>
      </c>
      <c r="T2407" s="20">
        <f t="shared" si="227"/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9"/>
        <v>0.41384615384615386</v>
      </c>
      <c r="P2408" s="13">
        <f t="shared" si="224"/>
        <v>680.5</v>
      </c>
      <c r="Q2408" t="str">
        <f t="shared" si="225"/>
        <v>food</v>
      </c>
      <c r="R2408" t="str">
        <f t="shared" si="226"/>
        <v>food trucks</v>
      </c>
      <c r="S2408" s="20">
        <f t="shared" si="228"/>
        <v>41982.777662037035</v>
      </c>
      <c r="T2408" s="20">
        <f t="shared" si="227"/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9"/>
        <v>0.25259090909090909</v>
      </c>
      <c r="P2409" s="13">
        <f t="shared" si="224"/>
        <v>2795</v>
      </c>
      <c r="Q2409" t="str">
        <f t="shared" si="225"/>
        <v>food</v>
      </c>
      <c r="R2409" t="str">
        <f t="shared" si="226"/>
        <v>food trucks</v>
      </c>
      <c r="S2409" s="20">
        <f t="shared" si="228"/>
        <v>42082.242222222216</v>
      </c>
      <c r="T2409" s="20">
        <f t="shared" si="227"/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9"/>
        <v>2E-3</v>
      </c>
      <c r="P2410" s="13">
        <f t="shared" si="224"/>
        <v>16</v>
      </c>
      <c r="Q2410" t="str">
        <f t="shared" si="225"/>
        <v>food</v>
      </c>
      <c r="R2410" t="str">
        <f t="shared" si="226"/>
        <v>food trucks</v>
      </c>
      <c r="S2410" s="20">
        <f t="shared" si="228"/>
        <v>41918.80737268518</v>
      </c>
      <c r="T2410" s="20">
        <f t="shared" si="227"/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9"/>
        <v>1.84E-2</v>
      </c>
      <c r="P2411" s="13">
        <f t="shared" si="224"/>
        <v>233</v>
      </c>
      <c r="Q2411" t="str">
        <f t="shared" si="225"/>
        <v>food</v>
      </c>
      <c r="R2411" t="str">
        <f t="shared" si="226"/>
        <v>food trucks</v>
      </c>
      <c r="S2411" s="20">
        <f t="shared" si="228"/>
        <v>42204.542534722219</v>
      </c>
      <c r="T2411" s="20">
        <f t="shared" si="227"/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9"/>
        <v>0</v>
      </c>
      <c r="P2412" s="13">
        <f t="shared" si="224"/>
        <v>0</v>
      </c>
      <c r="Q2412" t="str">
        <f t="shared" si="225"/>
        <v>food</v>
      </c>
      <c r="R2412" t="str">
        <f t="shared" si="226"/>
        <v>food trucks</v>
      </c>
      <c r="S2412" s="20">
        <f t="shared" si="228"/>
        <v>42224.074942129628</v>
      </c>
      <c r="T2412" s="20">
        <f t="shared" si="227"/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9"/>
        <v>6.0400000000000002E-3</v>
      </c>
      <c r="P2413" s="13">
        <f t="shared" si="224"/>
        <v>77</v>
      </c>
      <c r="Q2413" t="str">
        <f t="shared" si="225"/>
        <v>food</v>
      </c>
      <c r="R2413" t="str">
        <f t="shared" si="226"/>
        <v>food trucks</v>
      </c>
      <c r="S2413" s="20">
        <f t="shared" si="228"/>
        <v>42211.399097222216</v>
      </c>
      <c r="T2413" s="20">
        <f t="shared" si="227"/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9"/>
        <v>0</v>
      </c>
      <c r="P2414" s="13">
        <f t="shared" si="224"/>
        <v>0</v>
      </c>
      <c r="Q2414" t="str">
        <f t="shared" si="225"/>
        <v>food</v>
      </c>
      <c r="R2414" t="str">
        <f t="shared" si="226"/>
        <v>food trucks</v>
      </c>
      <c r="S2414" s="20">
        <f t="shared" si="228"/>
        <v>42655.403622685182</v>
      </c>
      <c r="T2414" s="20">
        <f t="shared" si="227"/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9"/>
        <v>8.3333333333333332E-3</v>
      </c>
      <c r="P2415" s="13">
        <f t="shared" si="224"/>
        <v>14</v>
      </c>
      <c r="Q2415" t="str">
        <f t="shared" si="225"/>
        <v>food</v>
      </c>
      <c r="R2415" t="str">
        <f t="shared" si="226"/>
        <v>food trucks</v>
      </c>
      <c r="S2415" s="20">
        <f t="shared" si="228"/>
        <v>41759.776412037034</v>
      </c>
      <c r="T2415" s="20">
        <f t="shared" si="227"/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9"/>
        <v>3.0666666666666665E-2</v>
      </c>
      <c r="P2416" s="13">
        <f t="shared" si="224"/>
        <v>236.5</v>
      </c>
      <c r="Q2416" t="str">
        <f t="shared" si="225"/>
        <v>food</v>
      </c>
      <c r="R2416" t="str">
        <f t="shared" si="226"/>
        <v>food trucks</v>
      </c>
      <c r="S2416" s="20">
        <f t="shared" si="228"/>
        <v>42198.361805555549</v>
      </c>
      <c r="T2416" s="20">
        <f t="shared" si="227"/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9"/>
        <v>5.5833333333333334E-3</v>
      </c>
      <c r="P2417" s="13">
        <f t="shared" si="224"/>
        <v>170.5</v>
      </c>
      <c r="Q2417" t="str">
        <f t="shared" si="225"/>
        <v>food</v>
      </c>
      <c r="R2417" t="str">
        <f t="shared" si="226"/>
        <v>food trucks</v>
      </c>
      <c r="S2417" s="20">
        <f t="shared" si="228"/>
        <v>42536.529467592591</v>
      </c>
      <c r="T2417" s="20">
        <f t="shared" si="227"/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9"/>
        <v>2.5000000000000001E-4</v>
      </c>
      <c r="P2418" s="13">
        <f t="shared" si="224"/>
        <v>3</v>
      </c>
      <c r="Q2418" t="str">
        <f t="shared" si="225"/>
        <v>food</v>
      </c>
      <c r="R2418" t="str">
        <f t="shared" si="226"/>
        <v>food trucks</v>
      </c>
      <c r="S2418" s="20">
        <f t="shared" si="228"/>
        <v>42019.404432870368</v>
      </c>
      <c r="T2418" s="20">
        <f t="shared" si="227"/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9"/>
        <v>0</v>
      </c>
      <c r="P2419" s="13">
        <f t="shared" si="224"/>
        <v>0</v>
      </c>
      <c r="Q2419" t="str">
        <f t="shared" si="225"/>
        <v>food</v>
      </c>
      <c r="R2419" t="str">
        <f t="shared" si="226"/>
        <v>food trucks</v>
      </c>
      <c r="S2419" s="20">
        <f t="shared" si="228"/>
        <v>41831.550775462958</v>
      </c>
      <c r="T2419" s="20">
        <f t="shared" si="227"/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9"/>
        <v>2.0000000000000001E-4</v>
      </c>
      <c r="P2420" s="13">
        <f t="shared" si="224"/>
        <v>5</v>
      </c>
      <c r="Q2420" t="str">
        <f t="shared" si="225"/>
        <v>food</v>
      </c>
      <c r="R2420" t="str">
        <f t="shared" si="226"/>
        <v>food trucks</v>
      </c>
      <c r="S2420" s="20">
        <f t="shared" si="228"/>
        <v>42027.523657407401</v>
      </c>
      <c r="T2420" s="20">
        <f t="shared" si="227"/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9"/>
        <v>0</v>
      </c>
      <c r="P2421" s="13">
        <f t="shared" si="224"/>
        <v>0</v>
      </c>
      <c r="Q2421" t="str">
        <f t="shared" si="225"/>
        <v>food</v>
      </c>
      <c r="R2421" t="str">
        <f t="shared" si="226"/>
        <v>food trucks</v>
      </c>
      <c r="S2421" s="20">
        <f t="shared" si="228"/>
        <v>41993.404965277768</v>
      </c>
      <c r="T2421" s="20">
        <f t="shared" si="227"/>
        <v>42053.404965277768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9"/>
        <v>0.14825133372851215</v>
      </c>
      <c r="P2422" s="13">
        <f t="shared" si="224"/>
        <v>1268.5</v>
      </c>
      <c r="Q2422" t="str">
        <f t="shared" si="225"/>
        <v>food</v>
      </c>
      <c r="R2422" t="str">
        <f t="shared" si="226"/>
        <v>food trucks</v>
      </c>
      <c r="S2422" s="20">
        <f t="shared" si="228"/>
        <v>41892.695543981477</v>
      </c>
      <c r="T2422" s="20">
        <f t="shared" si="227"/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9"/>
        <v>1.6666666666666666E-4</v>
      </c>
      <c r="P2423" s="13">
        <f t="shared" si="224"/>
        <v>1</v>
      </c>
      <c r="Q2423" t="str">
        <f t="shared" si="225"/>
        <v>food</v>
      </c>
      <c r="R2423" t="str">
        <f t="shared" si="226"/>
        <v>food trucks</v>
      </c>
      <c r="S2423" s="20">
        <f t="shared" si="228"/>
        <v>42026.354120370372</v>
      </c>
      <c r="T2423" s="20">
        <f t="shared" si="227"/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9"/>
        <v>2E-3</v>
      </c>
      <c r="P2424" s="13">
        <f t="shared" si="224"/>
        <v>1</v>
      </c>
      <c r="Q2424" t="str">
        <f t="shared" si="225"/>
        <v>food</v>
      </c>
      <c r="R2424" t="str">
        <f t="shared" si="226"/>
        <v>food trucks</v>
      </c>
      <c r="S2424" s="20">
        <f t="shared" si="228"/>
        <v>42044.391620370363</v>
      </c>
      <c r="T2424" s="20">
        <f t="shared" si="227"/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9"/>
        <v>1.3333333333333334E-4</v>
      </c>
      <c r="P2425" s="13">
        <f t="shared" si="224"/>
        <v>4.5</v>
      </c>
      <c r="Q2425" t="str">
        <f t="shared" si="225"/>
        <v>food</v>
      </c>
      <c r="R2425" t="str">
        <f t="shared" si="226"/>
        <v>food trucks</v>
      </c>
      <c r="S2425" s="20">
        <f t="shared" si="228"/>
        <v>41974.371412037035</v>
      </c>
      <c r="T2425" s="20">
        <f t="shared" si="227"/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9"/>
        <v>1.24E-2</v>
      </c>
      <c r="P2426" s="13">
        <f t="shared" si="224"/>
        <v>159.5</v>
      </c>
      <c r="Q2426" t="str">
        <f t="shared" si="225"/>
        <v>food</v>
      </c>
      <c r="R2426" t="str">
        <f t="shared" si="226"/>
        <v>food trucks</v>
      </c>
      <c r="S2426" s="20">
        <f t="shared" si="228"/>
        <v>41909.559120370366</v>
      </c>
      <c r="T2426" s="20">
        <f t="shared" si="227"/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9"/>
        <v>2.8571428571428574E-4</v>
      </c>
      <c r="P2427" s="13">
        <f t="shared" si="224"/>
        <v>1</v>
      </c>
      <c r="Q2427" t="str">
        <f t="shared" si="225"/>
        <v>food</v>
      </c>
      <c r="R2427" t="str">
        <f t="shared" si="226"/>
        <v>food trucks</v>
      </c>
      <c r="S2427" s="20">
        <f t="shared" si="228"/>
        <v>42502.580428240741</v>
      </c>
      <c r="T2427" s="20">
        <f t="shared" si="227"/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9"/>
        <v>0</v>
      </c>
      <c r="P2428" s="13">
        <f t="shared" si="224"/>
        <v>0</v>
      </c>
      <c r="Q2428" t="str">
        <f t="shared" si="225"/>
        <v>food</v>
      </c>
      <c r="R2428" t="str">
        <f t="shared" si="226"/>
        <v>food trucks</v>
      </c>
      <c r="S2428" s="20">
        <f t="shared" si="228"/>
        <v>42163.836712962955</v>
      </c>
      <c r="T2428" s="20">
        <f t="shared" si="227"/>
        <v>42223.836712962955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9"/>
        <v>2.0000000000000002E-5</v>
      </c>
      <c r="P2429" s="13">
        <f t="shared" si="224"/>
        <v>1</v>
      </c>
      <c r="Q2429" t="str">
        <f t="shared" si="225"/>
        <v>food</v>
      </c>
      <c r="R2429" t="str">
        <f t="shared" si="226"/>
        <v>food trucks</v>
      </c>
      <c r="S2429" s="20">
        <f t="shared" si="228"/>
        <v>42411.98533564814</v>
      </c>
      <c r="T2429" s="20">
        <f t="shared" si="227"/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9"/>
        <v>2.8571428571428571E-5</v>
      </c>
      <c r="P2430" s="13">
        <f t="shared" si="224"/>
        <v>1</v>
      </c>
      <c r="Q2430" t="str">
        <f t="shared" si="225"/>
        <v>food</v>
      </c>
      <c r="R2430" t="str">
        <f t="shared" si="226"/>
        <v>food trucks</v>
      </c>
      <c r="S2430" s="20">
        <f t="shared" si="228"/>
        <v>42045.450821759259</v>
      </c>
      <c r="T2430" s="20">
        <f t="shared" si="227"/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9"/>
        <v>1.4321428571428572E-2</v>
      </c>
      <c r="P2431" s="13">
        <f t="shared" si="224"/>
        <v>1004.5</v>
      </c>
      <c r="Q2431" t="str">
        <f t="shared" si="225"/>
        <v>food</v>
      </c>
      <c r="R2431" t="str">
        <f t="shared" si="226"/>
        <v>food trucks</v>
      </c>
      <c r="S2431" s="20">
        <f t="shared" si="228"/>
        <v>42734.545902777776</v>
      </c>
      <c r="T2431" s="20">
        <f t="shared" si="227"/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9"/>
        <v>7.0000000000000001E-3</v>
      </c>
      <c r="P2432" s="13">
        <f t="shared" si="224"/>
        <v>11.5</v>
      </c>
      <c r="Q2432" t="str">
        <f t="shared" si="225"/>
        <v>food</v>
      </c>
      <c r="R2432" t="str">
        <f t="shared" si="226"/>
        <v>food trucks</v>
      </c>
      <c r="S2432" s="20">
        <f t="shared" si="228"/>
        <v>42381.797499999993</v>
      </c>
      <c r="T2432" s="20">
        <f t="shared" si="227"/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9"/>
        <v>2.0000000000000002E-5</v>
      </c>
      <c r="P2433" s="13">
        <f t="shared" si="224"/>
        <v>2</v>
      </c>
      <c r="Q2433" t="str">
        <f t="shared" si="225"/>
        <v>food</v>
      </c>
      <c r="R2433" t="str">
        <f t="shared" si="226"/>
        <v>food trucks</v>
      </c>
      <c r="S2433" s="20">
        <f t="shared" si="228"/>
        <v>42488.766354166662</v>
      </c>
      <c r="T2433" s="20">
        <f t="shared" si="227"/>
        <v>42548.766354166662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9"/>
        <v>1.4285714285714287E-4</v>
      </c>
      <c r="P2434" s="13">
        <f t="shared" si="224"/>
        <v>2</v>
      </c>
      <c r="Q2434" t="str">
        <f t="shared" si="225"/>
        <v>food</v>
      </c>
      <c r="R2434" t="str">
        <f t="shared" si="226"/>
        <v>food trucks</v>
      </c>
      <c r="S2434" s="20">
        <f t="shared" si="228"/>
        <v>42040.885381944441</v>
      </c>
      <c r="T2434" s="20">
        <f t="shared" si="227"/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9"/>
        <v>0</v>
      </c>
      <c r="P2435" s="13">
        <f t="shared" ref="P2435:P2498" si="230">AVERAGE(E2435,L2435)</f>
        <v>0</v>
      </c>
      <c r="Q2435" t="str">
        <f t="shared" ref="Q2435:Q2498" si="231">LEFT(N2435,FIND("/",N2435)-1)</f>
        <v>food</v>
      </c>
      <c r="R2435" t="str">
        <f t="shared" ref="R2435:R2498" si="232">RIGHT(N2435,LEN(N2435)-FIND("/",N2435))</f>
        <v>food trucks</v>
      </c>
      <c r="S2435" s="20">
        <f t="shared" si="228"/>
        <v>42397.566469907404</v>
      </c>
      <c r="T2435" s="20">
        <f t="shared" ref="T2435:T2498" si="233">(((I2435/60)/60)/24)+DATE(1970,1,1)+(-8/24)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13">
        <f t="shared" si="230"/>
        <v>14</v>
      </c>
      <c r="Q2436" t="str">
        <f t="shared" si="231"/>
        <v>food</v>
      </c>
      <c r="R2436" t="str">
        <f t="shared" si="232"/>
        <v>food trucks</v>
      </c>
      <c r="S2436" s="20">
        <f t="shared" ref="S2436:S2499" si="234">(((J2436/60)/60)/24)+DATE(1970,1,1)+(-8/24)</f>
        <v>42179.852708333325</v>
      </c>
      <c r="T2436" s="20">
        <f t="shared" si="233"/>
        <v>42219.852708333325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13">
        <f t="shared" si="230"/>
        <v>614</v>
      </c>
      <c r="Q2437" t="str">
        <f t="shared" si="231"/>
        <v>food</v>
      </c>
      <c r="R2437" t="str">
        <f t="shared" si="232"/>
        <v>food trucks</v>
      </c>
      <c r="S2437" s="20">
        <f t="shared" si="234"/>
        <v>42251.944282407399</v>
      </c>
      <c r="T2437" s="20">
        <f t="shared" si="233"/>
        <v>42281.944282407399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13">
        <f t="shared" si="230"/>
        <v>23.5</v>
      </c>
      <c r="Q2438" t="str">
        <f t="shared" si="231"/>
        <v>food</v>
      </c>
      <c r="R2438" t="str">
        <f t="shared" si="232"/>
        <v>food trucks</v>
      </c>
      <c r="S2438" s="20">
        <f t="shared" si="234"/>
        <v>42338.282060185178</v>
      </c>
      <c r="T2438" s="20">
        <f t="shared" si="233"/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13">
        <f t="shared" si="230"/>
        <v>0</v>
      </c>
      <c r="Q2439" t="str">
        <f t="shared" si="231"/>
        <v>food</v>
      </c>
      <c r="R2439" t="str">
        <f t="shared" si="232"/>
        <v>food trucks</v>
      </c>
      <c r="S2439" s="20">
        <f t="shared" si="234"/>
        <v>42031.631805555553</v>
      </c>
      <c r="T2439" s="20">
        <f t="shared" si="233"/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13">
        <f t="shared" si="230"/>
        <v>25.5</v>
      </c>
      <c r="Q2440" t="str">
        <f t="shared" si="231"/>
        <v>food</v>
      </c>
      <c r="R2440" t="str">
        <f t="shared" si="232"/>
        <v>food trucks</v>
      </c>
      <c r="S2440" s="20">
        <f t="shared" si="234"/>
        <v>42285.581736111104</v>
      </c>
      <c r="T2440" s="20">
        <f t="shared" si="233"/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13">
        <f t="shared" si="230"/>
        <v>0</v>
      </c>
      <c r="Q2441" t="str">
        <f t="shared" si="231"/>
        <v>food</v>
      </c>
      <c r="R2441" t="str">
        <f t="shared" si="232"/>
        <v>food trucks</v>
      </c>
      <c r="S2441" s="20">
        <f t="shared" si="234"/>
        <v>42265.485289351847</v>
      </c>
      <c r="T2441" s="20">
        <f t="shared" si="233"/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13">
        <f t="shared" si="230"/>
        <v>6</v>
      </c>
      <c r="Q2442" t="str">
        <f t="shared" si="231"/>
        <v>food</v>
      </c>
      <c r="R2442" t="str">
        <f t="shared" si="232"/>
        <v>food trucks</v>
      </c>
      <c r="S2442" s="20">
        <f t="shared" si="234"/>
        <v>42383.566122685181</v>
      </c>
      <c r="T2442" s="20">
        <f t="shared" si="233"/>
        <v>42413.566122685181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13">
        <f t="shared" si="230"/>
        <v>4100</v>
      </c>
      <c r="Q2443" t="str">
        <f t="shared" si="231"/>
        <v>food</v>
      </c>
      <c r="R2443" t="str">
        <f t="shared" si="232"/>
        <v>small batch</v>
      </c>
      <c r="S2443" s="20">
        <f t="shared" si="234"/>
        <v>42186.792291666665</v>
      </c>
      <c r="T2443" s="20">
        <f t="shared" si="233"/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13">
        <f t="shared" si="230"/>
        <v>15299</v>
      </c>
      <c r="Q2444" t="str">
        <f t="shared" si="231"/>
        <v>food</v>
      </c>
      <c r="R2444" t="str">
        <f t="shared" si="232"/>
        <v>small batch</v>
      </c>
      <c r="S2444" s="20">
        <f t="shared" si="234"/>
        <v>42052.333657407398</v>
      </c>
      <c r="T2444" s="20">
        <f t="shared" si="233"/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13">
        <f t="shared" si="230"/>
        <v>20406.994999999999</v>
      </c>
      <c r="Q2445" t="str">
        <f t="shared" si="231"/>
        <v>food</v>
      </c>
      <c r="R2445" t="str">
        <f t="shared" si="232"/>
        <v>small batch</v>
      </c>
      <c r="S2445" s="20">
        <f t="shared" si="234"/>
        <v>41836.291921296295</v>
      </c>
      <c r="T2445" s="20">
        <f t="shared" si="233"/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13">
        <f t="shared" si="230"/>
        <v>1659.5</v>
      </c>
      <c r="Q2446" t="str">
        <f t="shared" si="231"/>
        <v>food</v>
      </c>
      <c r="R2446" t="str">
        <f t="shared" si="232"/>
        <v>small batch</v>
      </c>
      <c r="S2446" s="20">
        <f t="shared" si="234"/>
        <v>42485.42119212963</v>
      </c>
      <c r="T2446" s="20">
        <f t="shared" si="233"/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13">
        <f t="shared" si="230"/>
        <v>4377.5</v>
      </c>
      <c r="Q2447" t="str">
        <f t="shared" si="231"/>
        <v>food</v>
      </c>
      <c r="R2447" t="str">
        <f t="shared" si="232"/>
        <v>small batch</v>
      </c>
      <c r="S2447" s="20">
        <f t="shared" si="234"/>
        <v>42242.856724537036</v>
      </c>
      <c r="T2447" s="20">
        <f t="shared" si="233"/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13">
        <f t="shared" si="230"/>
        <v>4255</v>
      </c>
      <c r="Q2448" t="str">
        <f t="shared" si="231"/>
        <v>food</v>
      </c>
      <c r="R2448" t="str">
        <f t="shared" si="232"/>
        <v>small batch</v>
      </c>
      <c r="S2448" s="20">
        <f t="shared" si="234"/>
        <v>42670.269340277773</v>
      </c>
      <c r="T2448" s="20">
        <f t="shared" si="233"/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13">
        <f t="shared" si="230"/>
        <v>5508.5</v>
      </c>
      <c r="Q2449" t="str">
        <f t="shared" si="231"/>
        <v>food</v>
      </c>
      <c r="R2449" t="str">
        <f t="shared" si="232"/>
        <v>small batch</v>
      </c>
      <c r="S2449" s="20">
        <f t="shared" si="234"/>
        <v>42654.13649305555</v>
      </c>
      <c r="T2449" s="20">
        <f t="shared" si="233"/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13">
        <f t="shared" si="230"/>
        <v>219.5</v>
      </c>
      <c r="Q2450" t="str">
        <f t="shared" si="231"/>
        <v>food</v>
      </c>
      <c r="R2450" t="str">
        <f t="shared" si="232"/>
        <v>small batch</v>
      </c>
      <c r="S2450" s="20">
        <f t="shared" si="234"/>
        <v>42606.982789351845</v>
      </c>
      <c r="T2450" s="20">
        <f t="shared" si="233"/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13">
        <f t="shared" si="230"/>
        <v>5460</v>
      </c>
      <c r="Q2451" t="str">
        <f t="shared" si="231"/>
        <v>food</v>
      </c>
      <c r="R2451" t="str">
        <f t="shared" si="232"/>
        <v>small batch</v>
      </c>
      <c r="S2451" s="20">
        <f t="shared" si="234"/>
        <v>41942.809201388889</v>
      </c>
      <c r="T2451" s="20">
        <f t="shared" si="233"/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13">
        <f t="shared" si="230"/>
        <v>7666.0150000000003</v>
      </c>
      <c r="Q2452" t="str">
        <f t="shared" si="231"/>
        <v>food</v>
      </c>
      <c r="R2452" t="str">
        <f t="shared" si="232"/>
        <v>small batch</v>
      </c>
      <c r="S2452" s="20">
        <f t="shared" si="234"/>
        <v>41901.739074074074</v>
      </c>
      <c r="T2452" s="20">
        <f t="shared" si="233"/>
        <v>41939.799305555556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13">
        <f t="shared" si="230"/>
        <v>5865.5</v>
      </c>
      <c r="Q2453" t="str">
        <f t="shared" si="231"/>
        <v>food</v>
      </c>
      <c r="R2453" t="str">
        <f t="shared" si="232"/>
        <v>small batch</v>
      </c>
      <c r="S2453" s="20">
        <f t="shared" si="234"/>
        <v>42779.575115740743</v>
      </c>
      <c r="T2453" s="20">
        <f t="shared" si="233"/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13">
        <f t="shared" si="230"/>
        <v>408</v>
      </c>
      <c r="Q2454" t="str">
        <f t="shared" si="231"/>
        <v>food</v>
      </c>
      <c r="R2454" t="str">
        <f t="shared" si="232"/>
        <v>small batch</v>
      </c>
      <c r="S2454" s="20">
        <f t="shared" si="234"/>
        <v>42338.510416666664</v>
      </c>
      <c r="T2454" s="20">
        <f t="shared" si="233"/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13">
        <f t="shared" si="230"/>
        <v>2354</v>
      </c>
      <c r="Q2455" t="str">
        <f t="shared" si="231"/>
        <v>food</v>
      </c>
      <c r="R2455" t="str">
        <f t="shared" si="232"/>
        <v>small batch</v>
      </c>
      <c r="S2455" s="20">
        <f t="shared" si="234"/>
        <v>42738.358900462961</v>
      </c>
      <c r="T2455" s="20">
        <f t="shared" si="233"/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13">
        <f t="shared" si="230"/>
        <v>17713</v>
      </c>
      <c r="Q2456" t="str">
        <f t="shared" si="231"/>
        <v>food</v>
      </c>
      <c r="R2456" t="str">
        <f t="shared" si="232"/>
        <v>small batch</v>
      </c>
      <c r="S2456" s="20">
        <f t="shared" si="234"/>
        <v>42769.86814814814</v>
      </c>
      <c r="T2456" s="20">
        <f t="shared" si="233"/>
        <v>42804.86814814814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13">
        <f t="shared" si="230"/>
        <v>281</v>
      </c>
      <c r="Q2457" t="str">
        <f t="shared" si="231"/>
        <v>food</v>
      </c>
      <c r="R2457" t="str">
        <f t="shared" si="232"/>
        <v>small batch</v>
      </c>
      <c r="S2457" s="20">
        <f t="shared" si="234"/>
        <v>42452.448495370372</v>
      </c>
      <c r="T2457" s="20">
        <f t="shared" si="233"/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13">
        <f t="shared" si="230"/>
        <v>1390</v>
      </c>
      <c r="Q2458" t="str">
        <f t="shared" si="231"/>
        <v>food</v>
      </c>
      <c r="R2458" t="str">
        <f t="shared" si="232"/>
        <v>small batch</v>
      </c>
      <c r="S2458" s="20">
        <f t="shared" si="234"/>
        <v>42761.627766203703</v>
      </c>
      <c r="T2458" s="20">
        <f t="shared" si="233"/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13">
        <f t="shared" si="230"/>
        <v>11827</v>
      </c>
      <c r="Q2459" t="str">
        <f t="shared" si="231"/>
        <v>food</v>
      </c>
      <c r="R2459" t="str">
        <f t="shared" si="232"/>
        <v>small batch</v>
      </c>
      <c r="S2459" s="20">
        <f t="shared" si="234"/>
        <v>42423.269166666665</v>
      </c>
      <c r="T2459" s="20">
        <f t="shared" si="233"/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13">
        <f t="shared" si="230"/>
        <v>2794.5</v>
      </c>
      <c r="Q2460" t="str">
        <f t="shared" si="231"/>
        <v>food</v>
      </c>
      <c r="R2460" t="str">
        <f t="shared" si="232"/>
        <v>small batch</v>
      </c>
      <c r="S2460" s="20">
        <f t="shared" si="234"/>
        <v>42495.538402777776</v>
      </c>
      <c r="T2460" s="20">
        <f t="shared" si="233"/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13">
        <f t="shared" si="230"/>
        <v>15478.5</v>
      </c>
      <c r="Q2461" t="str">
        <f t="shared" si="231"/>
        <v>food</v>
      </c>
      <c r="R2461" t="str">
        <f t="shared" si="232"/>
        <v>small batch</v>
      </c>
      <c r="S2461" s="20">
        <f t="shared" si="234"/>
        <v>42407.304224537038</v>
      </c>
      <c r="T2461" s="20">
        <f t="shared" si="233"/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13">
        <f t="shared" si="230"/>
        <v>4317.5</v>
      </c>
      <c r="Q2462" t="str">
        <f t="shared" si="231"/>
        <v>food</v>
      </c>
      <c r="R2462" t="str">
        <f t="shared" si="232"/>
        <v>small batch</v>
      </c>
      <c r="S2462" s="20">
        <f t="shared" si="234"/>
        <v>42703.853784722225</v>
      </c>
      <c r="T2462" s="20">
        <f t="shared" si="233"/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13">
        <f t="shared" si="230"/>
        <v>3935.5</v>
      </c>
      <c r="Q2463" t="str">
        <f t="shared" si="231"/>
        <v>music</v>
      </c>
      <c r="R2463" t="str">
        <f t="shared" si="232"/>
        <v>indie rock</v>
      </c>
      <c r="S2463" s="20">
        <f t="shared" si="234"/>
        <v>40783.679363425923</v>
      </c>
      <c r="T2463" s="20">
        <f t="shared" si="233"/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13">
        <f t="shared" si="230"/>
        <v>1718.125</v>
      </c>
      <c r="Q2464" t="str">
        <f t="shared" si="231"/>
        <v>music</v>
      </c>
      <c r="R2464" t="str">
        <f t="shared" si="232"/>
        <v>indie rock</v>
      </c>
      <c r="S2464" s="20">
        <f t="shared" si="234"/>
        <v>41088.852962962963</v>
      </c>
      <c r="T2464" s="20">
        <f t="shared" si="233"/>
        <v>41108.852962962963</v>
      </c>
    </row>
    <row r="2465" spans="1:20" ht="3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ref="O2465:O2528" si="235">E2465/D2465</f>
        <v>1.1625000000000001</v>
      </c>
      <c r="P2465" s="13">
        <f t="shared" si="230"/>
        <v>1200</v>
      </c>
      <c r="Q2465" t="str">
        <f t="shared" si="231"/>
        <v>music</v>
      </c>
      <c r="R2465" t="str">
        <f t="shared" si="232"/>
        <v>indie rock</v>
      </c>
      <c r="S2465" s="20">
        <f t="shared" si="234"/>
        <v>41340.778067129628</v>
      </c>
      <c r="T2465" s="20">
        <f t="shared" si="233"/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5"/>
        <v>1.111</v>
      </c>
      <c r="P2466" s="13">
        <f t="shared" si="230"/>
        <v>1132.5</v>
      </c>
      <c r="Q2466" t="str">
        <f t="shared" si="231"/>
        <v>music</v>
      </c>
      <c r="R2466" t="str">
        <f t="shared" si="232"/>
        <v>indie rock</v>
      </c>
      <c r="S2466" s="20">
        <f t="shared" si="234"/>
        <v>42248.567094907405</v>
      </c>
      <c r="T2466" s="20">
        <f t="shared" si="233"/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5"/>
        <v>1.8014285714285714</v>
      </c>
      <c r="P2467" s="13">
        <f t="shared" si="230"/>
        <v>654.5</v>
      </c>
      <c r="Q2467" t="str">
        <f t="shared" si="231"/>
        <v>music</v>
      </c>
      <c r="R2467" t="str">
        <f t="shared" si="232"/>
        <v>indie rock</v>
      </c>
      <c r="S2467" s="20">
        <f t="shared" si="234"/>
        <v>41145.385972222219</v>
      </c>
      <c r="T2467" s="20">
        <f t="shared" si="233"/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5"/>
        <v>1</v>
      </c>
      <c r="P2468" s="13">
        <f t="shared" si="230"/>
        <v>1276</v>
      </c>
      <c r="Q2468" t="str">
        <f t="shared" si="231"/>
        <v>music</v>
      </c>
      <c r="R2468" t="str">
        <f t="shared" si="232"/>
        <v>indie rock</v>
      </c>
      <c r="S2468" s="20">
        <f t="shared" si="234"/>
        <v>41372.769131944442</v>
      </c>
      <c r="T2468" s="20">
        <f t="shared" si="233"/>
        <v>41402.769131944442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5"/>
        <v>1.1850000000000001</v>
      </c>
      <c r="P2469" s="13">
        <f t="shared" si="230"/>
        <v>614</v>
      </c>
      <c r="Q2469" t="str">
        <f t="shared" si="231"/>
        <v>music</v>
      </c>
      <c r="R2469" t="str">
        <f t="shared" si="232"/>
        <v>indie rock</v>
      </c>
      <c r="S2469" s="20">
        <f t="shared" si="234"/>
        <v>41025.540868055556</v>
      </c>
      <c r="T2469" s="20">
        <f t="shared" si="233"/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5"/>
        <v>1.0721700000000001</v>
      </c>
      <c r="P2470" s="13">
        <f t="shared" si="230"/>
        <v>1101.17</v>
      </c>
      <c r="Q2470" t="str">
        <f t="shared" si="231"/>
        <v>music</v>
      </c>
      <c r="R2470" t="str">
        <f t="shared" si="232"/>
        <v>indie rock</v>
      </c>
      <c r="S2470" s="20">
        <f t="shared" si="234"/>
        <v>41173.820844907401</v>
      </c>
      <c r="T2470" s="20">
        <f t="shared" si="233"/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5"/>
        <v>1.1366666666666667</v>
      </c>
      <c r="P2471" s="13">
        <f t="shared" si="230"/>
        <v>705.5</v>
      </c>
      <c r="Q2471" t="str">
        <f t="shared" si="231"/>
        <v>music</v>
      </c>
      <c r="R2471" t="str">
        <f t="shared" si="232"/>
        <v>indie rock</v>
      </c>
      <c r="S2471" s="20">
        <f t="shared" si="234"/>
        <v>40557.096400462957</v>
      </c>
      <c r="T2471" s="20">
        <f t="shared" si="233"/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5"/>
        <v>1.0316400000000001</v>
      </c>
      <c r="P2472" s="13">
        <f t="shared" si="230"/>
        <v>533.82000000000005</v>
      </c>
      <c r="Q2472" t="str">
        <f t="shared" si="231"/>
        <v>music</v>
      </c>
      <c r="R2472" t="str">
        <f t="shared" si="232"/>
        <v>indie rock</v>
      </c>
      <c r="S2472" s="20">
        <f t="shared" si="234"/>
        <v>41022.741377314815</v>
      </c>
      <c r="T2472" s="20">
        <f t="shared" si="233"/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5"/>
        <v>1.28</v>
      </c>
      <c r="P2473" s="13">
        <f t="shared" si="230"/>
        <v>328.5</v>
      </c>
      <c r="Q2473" t="str">
        <f t="shared" si="231"/>
        <v>music</v>
      </c>
      <c r="R2473" t="str">
        <f t="shared" si="232"/>
        <v>indie rock</v>
      </c>
      <c r="S2473" s="20">
        <f t="shared" si="234"/>
        <v>40893.659629629627</v>
      </c>
      <c r="T2473" s="20">
        <f t="shared" si="233"/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5"/>
        <v>1.3576026666666667</v>
      </c>
      <c r="P2474" s="13">
        <f t="shared" si="230"/>
        <v>5143.01</v>
      </c>
      <c r="Q2474" t="str">
        <f t="shared" si="231"/>
        <v>music</v>
      </c>
      <c r="R2474" t="str">
        <f t="shared" si="232"/>
        <v>indie rock</v>
      </c>
      <c r="S2474" s="20">
        <f t="shared" si="234"/>
        <v>40353.782175925924</v>
      </c>
      <c r="T2474" s="20">
        <f t="shared" si="233"/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5"/>
        <v>1</v>
      </c>
      <c r="P2475" s="13">
        <f t="shared" si="230"/>
        <v>1023.5</v>
      </c>
      <c r="Q2475" t="str">
        <f t="shared" si="231"/>
        <v>music</v>
      </c>
      <c r="R2475" t="str">
        <f t="shared" si="232"/>
        <v>indie rock</v>
      </c>
      <c r="S2475" s="20">
        <f t="shared" si="234"/>
        <v>41193.415150462963</v>
      </c>
      <c r="T2475" s="20">
        <f t="shared" si="233"/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5"/>
        <v>1.0000360000000001</v>
      </c>
      <c r="P2476" s="13">
        <f t="shared" si="230"/>
        <v>2519.09</v>
      </c>
      <c r="Q2476" t="str">
        <f t="shared" si="231"/>
        <v>music</v>
      </c>
      <c r="R2476" t="str">
        <f t="shared" si="232"/>
        <v>indie rock</v>
      </c>
      <c r="S2476" s="20">
        <f t="shared" si="234"/>
        <v>40416.67796296296</v>
      </c>
      <c r="T2476" s="20">
        <f t="shared" si="233"/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5"/>
        <v>1.0471999999999999</v>
      </c>
      <c r="P2477" s="13">
        <f t="shared" si="230"/>
        <v>1349.5</v>
      </c>
      <c r="Q2477" t="str">
        <f t="shared" si="231"/>
        <v>music</v>
      </c>
      <c r="R2477" t="str">
        <f t="shared" si="232"/>
        <v>indie rock</v>
      </c>
      <c r="S2477" s="20">
        <f t="shared" si="234"/>
        <v>40309.954340277778</v>
      </c>
      <c r="T2477" s="20">
        <f t="shared" si="233"/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5"/>
        <v>1.050225</v>
      </c>
      <c r="P2478" s="13">
        <f t="shared" si="230"/>
        <v>1707.86</v>
      </c>
      <c r="Q2478" t="str">
        <f t="shared" si="231"/>
        <v>music</v>
      </c>
      <c r="R2478" t="str">
        <f t="shared" si="232"/>
        <v>indie rock</v>
      </c>
      <c r="S2478" s="20">
        <f t="shared" si="234"/>
        <v>41912.995023148142</v>
      </c>
      <c r="T2478" s="20">
        <f t="shared" si="233"/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5"/>
        <v>1.7133333333333334</v>
      </c>
      <c r="P2479" s="13">
        <f t="shared" si="230"/>
        <v>663</v>
      </c>
      <c r="Q2479" t="str">
        <f t="shared" si="231"/>
        <v>music</v>
      </c>
      <c r="R2479" t="str">
        <f t="shared" si="232"/>
        <v>indie rock</v>
      </c>
      <c r="S2479" s="20">
        <f t="shared" si="234"/>
        <v>41088.358159722222</v>
      </c>
      <c r="T2479" s="20">
        <f t="shared" si="233"/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5"/>
        <v>1.2749999999999999</v>
      </c>
      <c r="P2480" s="13">
        <f t="shared" si="230"/>
        <v>5139.5</v>
      </c>
      <c r="Q2480" t="str">
        <f t="shared" si="231"/>
        <v>music</v>
      </c>
      <c r="R2480" t="str">
        <f t="shared" si="232"/>
        <v>indie rock</v>
      </c>
      <c r="S2480" s="20">
        <f t="shared" si="234"/>
        <v>41257.617048611108</v>
      </c>
      <c r="T2480" s="20">
        <f t="shared" si="233"/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5"/>
        <v>1.3344333333333334</v>
      </c>
      <c r="P2481" s="13">
        <f t="shared" si="230"/>
        <v>208.16499999999999</v>
      </c>
      <c r="Q2481" t="str">
        <f t="shared" si="231"/>
        <v>music</v>
      </c>
      <c r="R2481" t="str">
        <f t="shared" si="232"/>
        <v>indie rock</v>
      </c>
      <c r="S2481" s="20">
        <f t="shared" si="234"/>
        <v>41107.393449074072</v>
      </c>
      <c r="T2481" s="20">
        <f t="shared" si="233"/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5"/>
        <v>1</v>
      </c>
      <c r="P2482" s="13">
        <f t="shared" si="230"/>
        <v>1004</v>
      </c>
      <c r="Q2482" t="str">
        <f t="shared" si="231"/>
        <v>music</v>
      </c>
      <c r="R2482" t="str">
        <f t="shared" si="232"/>
        <v>indie rock</v>
      </c>
      <c r="S2482" s="20">
        <f t="shared" si="234"/>
        <v>42227.602824074071</v>
      </c>
      <c r="T2482" s="20">
        <f t="shared" si="233"/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5"/>
        <v>1.1291099999999998</v>
      </c>
      <c r="P2483" s="13">
        <f t="shared" si="230"/>
        <v>2305.7199999999998</v>
      </c>
      <c r="Q2483" t="str">
        <f t="shared" si="231"/>
        <v>music</v>
      </c>
      <c r="R2483" t="str">
        <f t="shared" si="232"/>
        <v>indie rock</v>
      </c>
      <c r="S2483" s="20">
        <f t="shared" si="234"/>
        <v>40999.312592592592</v>
      </c>
      <c r="T2483" s="20">
        <f t="shared" si="233"/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5"/>
        <v>1.0009999999999999</v>
      </c>
      <c r="P2484" s="13">
        <f t="shared" si="230"/>
        <v>513</v>
      </c>
      <c r="Q2484" t="str">
        <f t="shared" si="231"/>
        <v>music</v>
      </c>
      <c r="R2484" t="str">
        <f t="shared" si="232"/>
        <v>indie rock</v>
      </c>
      <c r="S2484" s="20">
        <f t="shared" si="234"/>
        <v>40711.448877314811</v>
      </c>
      <c r="T2484" s="20">
        <f t="shared" si="233"/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5"/>
        <v>1.1372727272727272</v>
      </c>
      <c r="P2485" s="13">
        <f t="shared" si="230"/>
        <v>635</v>
      </c>
      <c r="Q2485" t="str">
        <f t="shared" si="231"/>
        <v>music</v>
      </c>
      <c r="R2485" t="str">
        <f t="shared" si="232"/>
        <v>indie rock</v>
      </c>
      <c r="S2485" s="20">
        <f t="shared" si="234"/>
        <v>40970.416701388887</v>
      </c>
      <c r="T2485" s="20">
        <f t="shared" si="233"/>
        <v>41030.375034722223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5"/>
        <v>1.1931742857142855</v>
      </c>
      <c r="P2486" s="13">
        <f t="shared" si="230"/>
        <v>2133.0549999999998</v>
      </c>
      <c r="Q2486" t="str">
        <f t="shared" si="231"/>
        <v>music</v>
      </c>
      <c r="R2486" t="str">
        <f t="shared" si="232"/>
        <v>indie rock</v>
      </c>
      <c r="S2486" s="20">
        <f t="shared" si="234"/>
        <v>40771.583368055552</v>
      </c>
      <c r="T2486" s="20">
        <f t="shared" si="233"/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5"/>
        <v>1.0325</v>
      </c>
      <c r="P2487" s="13">
        <f t="shared" si="230"/>
        <v>1053</v>
      </c>
      <c r="Q2487" t="str">
        <f t="shared" si="231"/>
        <v>music</v>
      </c>
      <c r="R2487" t="str">
        <f t="shared" si="232"/>
        <v>indie rock</v>
      </c>
      <c r="S2487" s="20">
        <f t="shared" si="234"/>
        <v>40793.665266203701</v>
      </c>
      <c r="T2487" s="20">
        <f t="shared" si="233"/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5"/>
        <v>2.6566666666666667</v>
      </c>
      <c r="P2488" s="13">
        <f t="shared" si="230"/>
        <v>413.5</v>
      </c>
      <c r="Q2488" t="str">
        <f t="shared" si="231"/>
        <v>music</v>
      </c>
      <c r="R2488" t="str">
        <f t="shared" si="232"/>
        <v>indie rock</v>
      </c>
      <c r="S2488" s="20">
        <f t="shared" si="234"/>
        <v>40991.374722222223</v>
      </c>
      <c r="T2488" s="20">
        <f t="shared" si="233"/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5"/>
        <v>1.0005066666666667</v>
      </c>
      <c r="P2489" s="13">
        <f t="shared" si="230"/>
        <v>769.38</v>
      </c>
      <c r="Q2489" t="str">
        <f t="shared" si="231"/>
        <v>music</v>
      </c>
      <c r="R2489" t="str">
        <f t="shared" si="232"/>
        <v>indie rock</v>
      </c>
      <c r="S2489" s="20">
        <f t="shared" si="234"/>
        <v>41025.749965277777</v>
      </c>
      <c r="T2489" s="20">
        <f t="shared" si="233"/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5"/>
        <v>1.0669999999999999</v>
      </c>
      <c r="P2490" s="13">
        <f t="shared" si="230"/>
        <v>1633</v>
      </c>
      <c r="Q2490" t="str">
        <f t="shared" si="231"/>
        <v>music</v>
      </c>
      <c r="R2490" t="str">
        <f t="shared" si="232"/>
        <v>indie rock</v>
      </c>
      <c r="S2490" s="20">
        <f t="shared" si="234"/>
        <v>40833.299861111111</v>
      </c>
      <c r="T2490" s="20">
        <f t="shared" si="233"/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5"/>
        <v>1.3367142857142857</v>
      </c>
      <c r="P2491" s="13">
        <f t="shared" si="230"/>
        <v>2376.75</v>
      </c>
      <c r="Q2491" t="str">
        <f t="shared" si="231"/>
        <v>music</v>
      </c>
      <c r="R2491" t="str">
        <f t="shared" si="232"/>
        <v>indie rock</v>
      </c>
      <c r="S2491" s="20">
        <f t="shared" si="234"/>
        <v>41373.356932870367</v>
      </c>
      <c r="T2491" s="20">
        <f t="shared" si="233"/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5"/>
        <v>1.214</v>
      </c>
      <c r="P2492" s="13">
        <f t="shared" si="230"/>
        <v>311.5</v>
      </c>
      <c r="Q2492" t="str">
        <f t="shared" si="231"/>
        <v>music</v>
      </c>
      <c r="R2492" t="str">
        <f t="shared" si="232"/>
        <v>indie rock</v>
      </c>
      <c r="S2492" s="20">
        <f t="shared" si="234"/>
        <v>41022.894398148142</v>
      </c>
      <c r="T2492" s="20">
        <f t="shared" si="233"/>
        <v>41082.894398148142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5"/>
        <v>1.032</v>
      </c>
      <c r="P2493" s="13">
        <f t="shared" si="230"/>
        <v>263</v>
      </c>
      <c r="Q2493" t="str">
        <f t="shared" si="231"/>
        <v>music</v>
      </c>
      <c r="R2493" t="str">
        <f t="shared" si="232"/>
        <v>indie rock</v>
      </c>
      <c r="S2493" s="20">
        <f t="shared" si="234"/>
        <v>40542.505949074075</v>
      </c>
      <c r="T2493" s="20">
        <f t="shared" si="233"/>
        <v>40558.743749999994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5"/>
        <v>1.25</v>
      </c>
      <c r="P2494" s="13">
        <f t="shared" si="230"/>
        <v>388.5</v>
      </c>
      <c r="Q2494" t="str">
        <f t="shared" si="231"/>
        <v>music</v>
      </c>
      <c r="R2494" t="str">
        <f t="shared" si="232"/>
        <v>indie rock</v>
      </c>
      <c r="S2494" s="20">
        <f t="shared" si="234"/>
        <v>41024.652638888889</v>
      </c>
      <c r="T2494" s="20">
        <f t="shared" si="233"/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5"/>
        <v>1.2869999999999999</v>
      </c>
      <c r="P2495" s="13">
        <f t="shared" si="230"/>
        <v>12999.5</v>
      </c>
      <c r="Q2495" t="str">
        <f t="shared" si="231"/>
        <v>music</v>
      </c>
      <c r="R2495" t="str">
        <f t="shared" si="232"/>
        <v>indie rock</v>
      </c>
      <c r="S2495" s="20">
        <f t="shared" si="234"/>
        <v>41347.834953703699</v>
      </c>
      <c r="T2495" s="20">
        <f t="shared" si="233"/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5"/>
        <v>1.0100533333333332</v>
      </c>
      <c r="P2496" s="13">
        <f t="shared" si="230"/>
        <v>777.04</v>
      </c>
      <c r="Q2496" t="str">
        <f t="shared" si="231"/>
        <v>music</v>
      </c>
      <c r="R2496" t="str">
        <f t="shared" si="232"/>
        <v>indie rock</v>
      </c>
      <c r="S2496" s="20">
        <f t="shared" si="234"/>
        <v>41022.311851851846</v>
      </c>
      <c r="T2496" s="20">
        <f t="shared" si="233"/>
        <v>41052.311851851846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5"/>
        <v>1.2753666666666665</v>
      </c>
      <c r="P2497" s="13">
        <f t="shared" si="230"/>
        <v>977.52499999999998</v>
      </c>
      <c r="Q2497" t="str">
        <f t="shared" si="231"/>
        <v>music</v>
      </c>
      <c r="R2497" t="str">
        <f t="shared" si="232"/>
        <v>indie rock</v>
      </c>
      <c r="S2497" s="20">
        <f t="shared" si="234"/>
        <v>41036.613136574073</v>
      </c>
      <c r="T2497" s="20">
        <f t="shared" si="233"/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5"/>
        <v>1</v>
      </c>
      <c r="P2498" s="13">
        <f t="shared" si="230"/>
        <v>3005</v>
      </c>
      <c r="Q2498" t="str">
        <f t="shared" si="231"/>
        <v>music</v>
      </c>
      <c r="R2498" t="str">
        <f t="shared" si="232"/>
        <v>indie rock</v>
      </c>
      <c r="S2498" s="20">
        <f t="shared" si="234"/>
        <v>41327.663101851853</v>
      </c>
      <c r="T2498" s="20">
        <f t="shared" si="233"/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5"/>
        <v>1.127715</v>
      </c>
      <c r="P2499" s="13">
        <f t="shared" ref="P2499:P2562" si="236">AVERAGE(E2499,L2499)</f>
        <v>2283.4299999999998</v>
      </c>
      <c r="Q2499" t="str">
        <f t="shared" ref="Q2499:Q2562" si="237">LEFT(N2499,FIND("/",N2499)-1)</f>
        <v>music</v>
      </c>
      <c r="R2499" t="str">
        <f t="shared" ref="R2499:R2562" si="238">RIGHT(N2499,LEN(N2499)-FIND("/",N2499))</f>
        <v>indie rock</v>
      </c>
      <c r="S2499" s="20">
        <f t="shared" si="234"/>
        <v>40730.545578703699</v>
      </c>
      <c r="T2499" s="20">
        <f t="shared" ref="T2499:T2562" si="239">(((I2499/60)/60)/24)+DATE(1970,1,1)+(-8/24)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13">
        <f t="shared" si="236"/>
        <v>538</v>
      </c>
      <c r="Q2500" t="str">
        <f t="shared" si="237"/>
        <v>music</v>
      </c>
      <c r="R2500" t="str">
        <f t="shared" si="238"/>
        <v>indie rock</v>
      </c>
      <c r="S2500" s="20">
        <f t="shared" ref="S2500:S2563" si="240">(((J2500/60)/60)/24)+DATE(1970,1,1)+(-8/24)</f>
        <v>42017.634108796294</v>
      </c>
      <c r="T2500" s="20">
        <f t="shared" si="239"/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13">
        <f t="shared" si="236"/>
        <v>4137.5</v>
      </c>
      <c r="Q2501" t="str">
        <f t="shared" si="237"/>
        <v>music</v>
      </c>
      <c r="R2501" t="str">
        <f t="shared" si="238"/>
        <v>indie rock</v>
      </c>
      <c r="S2501" s="20">
        <f t="shared" si="240"/>
        <v>41226.315243055549</v>
      </c>
      <c r="T2501" s="20">
        <f t="shared" si="239"/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13">
        <f t="shared" si="236"/>
        <v>354.5</v>
      </c>
      <c r="Q2502" t="str">
        <f t="shared" si="237"/>
        <v>music</v>
      </c>
      <c r="R2502" t="str">
        <f t="shared" si="238"/>
        <v>indie rock</v>
      </c>
      <c r="S2502" s="20">
        <f t="shared" si="240"/>
        <v>41053.439525462964</v>
      </c>
      <c r="T2502" s="20">
        <f t="shared" si="239"/>
        <v>41083.439525462964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13">
        <f t="shared" si="236"/>
        <v>144</v>
      </c>
      <c r="Q2503" t="str">
        <f t="shared" si="237"/>
        <v>food</v>
      </c>
      <c r="R2503" t="str">
        <f t="shared" si="238"/>
        <v>restaurants</v>
      </c>
      <c r="S2503" s="20">
        <f t="shared" si="240"/>
        <v>42244.443333333329</v>
      </c>
      <c r="T2503" s="20">
        <f t="shared" si="239"/>
        <v>42274.443333333329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13">
        <f t="shared" si="236"/>
        <v>45.5</v>
      </c>
      <c r="Q2504" t="str">
        <f t="shared" si="237"/>
        <v>food</v>
      </c>
      <c r="R2504" t="str">
        <f t="shared" si="238"/>
        <v>restaurants</v>
      </c>
      <c r="S2504" s="20">
        <f t="shared" si="240"/>
        <v>41858.492106481477</v>
      </c>
      <c r="T2504" s="20">
        <f t="shared" si="239"/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13">
        <f t="shared" si="236"/>
        <v>0</v>
      </c>
      <c r="Q2505" t="str">
        <f t="shared" si="237"/>
        <v>food</v>
      </c>
      <c r="R2505" t="str">
        <f t="shared" si="238"/>
        <v>restaurants</v>
      </c>
      <c r="S2505" s="20">
        <f t="shared" si="240"/>
        <v>42498.566064814811</v>
      </c>
      <c r="T2505" s="20">
        <f t="shared" si="239"/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13">
        <f t="shared" si="236"/>
        <v>0</v>
      </c>
      <c r="Q2506" t="str">
        <f t="shared" si="237"/>
        <v>food</v>
      </c>
      <c r="R2506" t="str">
        <f t="shared" si="238"/>
        <v>restaurants</v>
      </c>
      <c r="S2506" s="20">
        <f t="shared" si="240"/>
        <v>41927.682106481479</v>
      </c>
      <c r="T2506" s="20">
        <f t="shared" si="239"/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13">
        <f t="shared" si="236"/>
        <v>0</v>
      </c>
      <c r="Q2507" t="str">
        <f t="shared" si="237"/>
        <v>food</v>
      </c>
      <c r="R2507" t="str">
        <f t="shared" si="238"/>
        <v>restaurants</v>
      </c>
      <c r="S2507" s="20">
        <f t="shared" si="240"/>
        <v>42046.722407407404</v>
      </c>
      <c r="T2507" s="20">
        <f t="shared" si="239"/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13">
        <f t="shared" si="236"/>
        <v>16</v>
      </c>
      <c r="Q2508" t="str">
        <f t="shared" si="237"/>
        <v>food</v>
      </c>
      <c r="R2508" t="str">
        <f t="shared" si="238"/>
        <v>restaurants</v>
      </c>
      <c r="S2508" s="20">
        <f t="shared" si="240"/>
        <v>42257.963761574072</v>
      </c>
      <c r="T2508" s="20">
        <f t="shared" si="239"/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13">
        <f t="shared" si="236"/>
        <v>0</v>
      </c>
      <c r="Q2509" t="str">
        <f t="shared" si="237"/>
        <v>food</v>
      </c>
      <c r="R2509" t="str">
        <f t="shared" si="238"/>
        <v>restaurants</v>
      </c>
      <c r="S2509" s="20">
        <f t="shared" si="240"/>
        <v>42104.739629629628</v>
      </c>
      <c r="T2509" s="20">
        <f t="shared" si="239"/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13">
        <f t="shared" si="236"/>
        <v>0</v>
      </c>
      <c r="Q2510" t="str">
        <f t="shared" si="237"/>
        <v>food</v>
      </c>
      <c r="R2510" t="str">
        <f t="shared" si="238"/>
        <v>restaurants</v>
      </c>
      <c r="S2510" s="20">
        <f t="shared" si="240"/>
        <v>41835.618449074071</v>
      </c>
      <c r="T2510" s="20">
        <f t="shared" si="239"/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13">
        <f t="shared" si="236"/>
        <v>514</v>
      </c>
      <c r="Q2511" t="str">
        <f t="shared" si="237"/>
        <v>food</v>
      </c>
      <c r="R2511" t="str">
        <f t="shared" si="238"/>
        <v>restaurants</v>
      </c>
      <c r="S2511" s="20">
        <f t="shared" si="240"/>
        <v>42058.476261574069</v>
      </c>
      <c r="T2511" s="20">
        <f t="shared" si="239"/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13">
        <f t="shared" si="236"/>
        <v>38.5</v>
      </c>
      <c r="Q2512" t="str">
        <f t="shared" si="237"/>
        <v>food</v>
      </c>
      <c r="R2512" t="str">
        <f t="shared" si="238"/>
        <v>restaurants</v>
      </c>
      <c r="S2512" s="20">
        <f t="shared" si="240"/>
        <v>42078.66402777777</v>
      </c>
      <c r="T2512" s="20">
        <f t="shared" si="239"/>
        <v>42138.66402777777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13">
        <f t="shared" si="236"/>
        <v>0</v>
      </c>
      <c r="Q2513" t="str">
        <f t="shared" si="237"/>
        <v>food</v>
      </c>
      <c r="R2513" t="str">
        <f t="shared" si="238"/>
        <v>restaurants</v>
      </c>
      <c r="S2513" s="20">
        <f t="shared" si="240"/>
        <v>42371.113576388881</v>
      </c>
      <c r="T2513" s="20">
        <f t="shared" si="239"/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13">
        <f t="shared" si="236"/>
        <v>0</v>
      </c>
      <c r="Q2514" t="str">
        <f t="shared" si="237"/>
        <v>food</v>
      </c>
      <c r="R2514" t="str">
        <f t="shared" si="238"/>
        <v>restaurants</v>
      </c>
      <c r="S2514" s="20">
        <f t="shared" si="240"/>
        <v>41971.543530092589</v>
      </c>
      <c r="T2514" s="20">
        <f t="shared" si="239"/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13">
        <f t="shared" si="236"/>
        <v>0</v>
      </c>
      <c r="Q2515" t="str">
        <f t="shared" si="237"/>
        <v>food</v>
      </c>
      <c r="R2515" t="str">
        <f t="shared" si="238"/>
        <v>restaurants</v>
      </c>
      <c r="S2515" s="20">
        <f t="shared" si="240"/>
        <v>42731.673483796294</v>
      </c>
      <c r="T2515" s="20">
        <f t="shared" si="239"/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13">
        <f t="shared" si="236"/>
        <v>107</v>
      </c>
      <c r="Q2516" t="str">
        <f t="shared" si="237"/>
        <v>food</v>
      </c>
      <c r="R2516" t="str">
        <f t="shared" si="238"/>
        <v>restaurants</v>
      </c>
      <c r="S2516" s="20">
        <f t="shared" si="240"/>
        <v>41854.056446759256</v>
      </c>
      <c r="T2516" s="20">
        <f t="shared" si="239"/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13">
        <f t="shared" si="236"/>
        <v>471</v>
      </c>
      <c r="Q2517" t="str">
        <f t="shared" si="237"/>
        <v>food</v>
      </c>
      <c r="R2517" t="str">
        <f t="shared" si="238"/>
        <v>restaurants</v>
      </c>
      <c r="S2517" s="20">
        <f t="shared" si="240"/>
        <v>42027.50640046296</v>
      </c>
      <c r="T2517" s="20">
        <f t="shared" si="239"/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13">
        <f t="shared" si="236"/>
        <v>0</v>
      </c>
      <c r="Q2518" t="str">
        <f t="shared" si="237"/>
        <v>food</v>
      </c>
      <c r="R2518" t="str">
        <f t="shared" si="238"/>
        <v>restaurants</v>
      </c>
      <c r="S2518" s="20">
        <f t="shared" si="240"/>
        <v>41942.320046296292</v>
      </c>
      <c r="T2518" s="20">
        <f t="shared" si="239"/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13">
        <f t="shared" si="236"/>
        <v>900</v>
      </c>
      <c r="Q2519" t="str">
        <f t="shared" si="237"/>
        <v>food</v>
      </c>
      <c r="R2519" t="str">
        <f t="shared" si="238"/>
        <v>restaurants</v>
      </c>
      <c r="S2519" s="20">
        <f t="shared" si="240"/>
        <v>42052.469097222223</v>
      </c>
      <c r="T2519" s="20">
        <f t="shared" si="239"/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13">
        <f t="shared" si="236"/>
        <v>0</v>
      </c>
      <c r="Q2520" t="str">
        <f t="shared" si="237"/>
        <v>food</v>
      </c>
      <c r="R2520" t="str">
        <f t="shared" si="238"/>
        <v>restaurants</v>
      </c>
      <c r="S2520" s="20">
        <f t="shared" si="240"/>
        <v>41926.347546296296</v>
      </c>
      <c r="T2520" s="20">
        <f t="shared" si="239"/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13">
        <f t="shared" si="236"/>
        <v>34.5</v>
      </c>
      <c r="Q2521" t="str">
        <f t="shared" si="237"/>
        <v>food</v>
      </c>
      <c r="R2521" t="str">
        <f t="shared" si="238"/>
        <v>restaurants</v>
      </c>
      <c r="S2521" s="20">
        <f t="shared" si="240"/>
        <v>41808.821805555555</v>
      </c>
      <c r="T2521" s="20">
        <f t="shared" si="239"/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13">
        <f t="shared" si="236"/>
        <v>0</v>
      </c>
      <c r="Q2522" t="str">
        <f t="shared" si="237"/>
        <v>food</v>
      </c>
      <c r="R2522" t="str">
        <f t="shared" si="238"/>
        <v>restaurants</v>
      </c>
      <c r="S2522" s="20">
        <f t="shared" si="240"/>
        <v>42612.267187500001</v>
      </c>
      <c r="T2522" s="20">
        <f t="shared" si="239"/>
        <v>42658.472916666658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13">
        <f t="shared" si="236"/>
        <v>6908.9949999999999</v>
      </c>
      <c r="Q2523" t="str">
        <f t="shared" si="237"/>
        <v>music</v>
      </c>
      <c r="R2523" t="str">
        <f t="shared" si="238"/>
        <v>classical music</v>
      </c>
      <c r="S2523" s="20">
        <f t="shared" si="240"/>
        <v>42269.63450231481</v>
      </c>
      <c r="T2523" s="20">
        <f t="shared" si="239"/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13">
        <f t="shared" si="236"/>
        <v>2513.5</v>
      </c>
      <c r="Q2524" t="str">
        <f t="shared" si="237"/>
        <v>music</v>
      </c>
      <c r="R2524" t="str">
        <f t="shared" si="238"/>
        <v>classical music</v>
      </c>
      <c r="S2524" s="20">
        <f t="shared" si="240"/>
        <v>42460.240277777775</v>
      </c>
      <c r="T2524" s="20">
        <f t="shared" si="239"/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13">
        <f t="shared" si="236"/>
        <v>717</v>
      </c>
      <c r="Q2525" t="str">
        <f t="shared" si="237"/>
        <v>music</v>
      </c>
      <c r="R2525" t="str">
        <f t="shared" si="238"/>
        <v>classical music</v>
      </c>
      <c r="S2525" s="20">
        <f t="shared" si="240"/>
        <v>41930.642268518517</v>
      </c>
      <c r="T2525" s="20">
        <f t="shared" si="239"/>
        <v>41960.683935185189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13">
        <f t="shared" si="236"/>
        <v>3831.5</v>
      </c>
      <c r="Q2526" t="str">
        <f t="shared" si="237"/>
        <v>music</v>
      </c>
      <c r="R2526" t="str">
        <f t="shared" si="238"/>
        <v>classical music</v>
      </c>
      <c r="S2526" s="20">
        <f t="shared" si="240"/>
        <v>41961.474039351851</v>
      </c>
      <c r="T2526" s="20">
        <f t="shared" si="239"/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13">
        <f t="shared" si="236"/>
        <v>4053</v>
      </c>
      <c r="Q2527" t="str">
        <f t="shared" si="237"/>
        <v>music</v>
      </c>
      <c r="R2527" t="str">
        <f t="shared" si="238"/>
        <v>classical music</v>
      </c>
      <c r="S2527" s="20">
        <f t="shared" si="240"/>
        <v>41058.511238425926</v>
      </c>
      <c r="T2527" s="20">
        <f t="shared" si="239"/>
        <v>41088.511238425926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13">
        <f t="shared" si="236"/>
        <v>2275.5</v>
      </c>
      <c r="Q2528" t="str">
        <f t="shared" si="237"/>
        <v>music</v>
      </c>
      <c r="R2528" t="str">
        <f t="shared" si="238"/>
        <v>classical music</v>
      </c>
      <c r="S2528" s="20">
        <f t="shared" si="240"/>
        <v>41952.757800925923</v>
      </c>
      <c r="T2528" s="20">
        <f t="shared" si="239"/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ref="O2529:O2592" si="241">E2529/D2529</f>
        <v>1.02125</v>
      </c>
      <c r="P2529" s="13">
        <f t="shared" si="236"/>
        <v>2078</v>
      </c>
      <c r="Q2529" t="str">
        <f t="shared" si="237"/>
        <v>music</v>
      </c>
      <c r="R2529" t="str">
        <f t="shared" si="238"/>
        <v>classical music</v>
      </c>
      <c r="S2529" s="20">
        <f t="shared" si="240"/>
        <v>41546.417719907404</v>
      </c>
      <c r="T2529" s="20">
        <f t="shared" si="239"/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1"/>
        <v>1.0724974999999999</v>
      </c>
      <c r="P2530" s="13">
        <f t="shared" si="236"/>
        <v>2185.4949999999999</v>
      </c>
      <c r="Q2530" t="str">
        <f t="shared" si="237"/>
        <v>music</v>
      </c>
      <c r="R2530" t="str">
        <f t="shared" si="238"/>
        <v>classical music</v>
      </c>
      <c r="S2530" s="20">
        <f t="shared" si="240"/>
        <v>42217.501192129632</v>
      </c>
      <c r="T2530" s="20">
        <f t="shared" si="239"/>
        <v>42236.124999999993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1"/>
        <v>1.0428333333333333</v>
      </c>
      <c r="P2531" s="13">
        <f t="shared" si="236"/>
        <v>3166.5</v>
      </c>
      <c r="Q2531" t="str">
        <f t="shared" si="237"/>
        <v>music</v>
      </c>
      <c r="R2531" t="str">
        <f t="shared" si="238"/>
        <v>classical music</v>
      </c>
      <c r="S2531" s="20">
        <f t="shared" si="240"/>
        <v>40947.747395833328</v>
      </c>
      <c r="T2531" s="20">
        <f t="shared" si="239"/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1"/>
        <v>1</v>
      </c>
      <c r="P2532" s="13">
        <f t="shared" si="236"/>
        <v>3274</v>
      </c>
      <c r="Q2532" t="str">
        <f t="shared" si="237"/>
        <v>music</v>
      </c>
      <c r="R2532" t="str">
        <f t="shared" si="238"/>
        <v>classical music</v>
      </c>
      <c r="S2532" s="20">
        <f t="shared" si="240"/>
        <v>42081.531307870369</v>
      </c>
      <c r="T2532" s="20">
        <f t="shared" si="239"/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1"/>
        <v>1.004</v>
      </c>
      <c r="P2533" s="13">
        <f t="shared" si="236"/>
        <v>2289.5</v>
      </c>
      <c r="Q2533" t="str">
        <f t="shared" si="237"/>
        <v>music</v>
      </c>
      <c r="R2533" t="str">
        <f t="shared" si="238"/>
        <v>classical music</v>
      </c>
      <c r="S2533" s="20">
        <f t="shared" si="240"/>
        <v>42208.346689814811</v>
      </c>
      <c r="T2533" s="20">
        <f t="shared" si="239"/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1"/>
        <v>1.26125</v>
      </c>
      <c r="P2534" s="13">
        <f t="shared" si="236"/>
        <v>2552.5</v>
      </c>
      <c r="Q2534" t="str">
        <f t="shared" si="237"/>
        <v>music</v>
      </c>
      <c r="R2534" t="str">
        <f t="shared" si="238"/>
        <v>classical music</v>
      </c>
      <c r="S2534" s="20">
        <f t="shared" si="240"/>
        <v>41107.515810185185</v>
      </c>
      <c r="T2534" s="20">
        <f t="shared" si="239"/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1"/>
        <v>1.1066666666666667</v>
      </c>
      <c r="P2535" s="13">
        <f t="shared" si="236"/>
        <v>4218</v>
      </c>
      <c r="Q2535" t="str">
        <f t="shared" si="237"/>
        <v>music</v>
      </c>
      <c r="R2535" t="str">
        <f t="shared" si="238"/>
        <v>classical music</v>
      </c>
      <c r="S2535" s="20">
        <f t="shared" si="240"/>
        <v>41304.417951388888</v>
      </c>
      <c r="T2535" s="20">
        <f t="shared" si="239"/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1"/>
        <v>1.05</v>
      </c>
      <c r="P2536" s="13">
        <f t="shared" si="236"/>
        <v>1057</v>
      </c>
      <c r="Q2536" t="str">
        <f t="shared" si="237"/>
        <v>music</v>
      </c>
      <c r="R2536" t="str">
        <f t="shared" si="238"/>
        <v>classical music</v>
      </c>
      <c r="S2536" s="20">
        <f t="shared" si="240"/>
        <v>40127.367037037038</v>
      </c>
      <c r="T2536" s="20">
        <f t="shared" si="239"/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1"/>
        <v>1.03775</v>
      </c>
      <c r="P2537" s="13">
        <f t="shared" si="236"/>
        <v>10416.5</v>
      </c>
      <c r="Q2537" t="str">
        <f t="shared" si="237"/>
        <v>music</v>
      </c>
      <c r="R2537" t="str">
        <f t="shared" si="238"/>
        <v>classical music</v>
      </c>
      <c r="S2537" s="20">
        <f t="shared" si="240"/>
        <v>41943.457696759258</v>
      </c>
      <c r="T2537" s="20">
        <f t="shared" si="239"/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1"/>
        <v>1.1599999999999999</v>
      </c>
      <c r="P2538" s="13">
        <f t="shared" si="236"/>
        <v>16.5</v>
      </c>
      <c r="Q2538" t="str">
        <f t="shared" si="237"/>
        <v>music</v>
      </c>
      <c r="R2538" t="str">
        <f t="shared" si="238"/>
        <v>classical music</v>
      </c>
      <c r="S2538" s="20">
        <f t="shared" si="240"/>
        <v>41463.77275462963</v>
      </c>
      <c r="T2538" s="20">
        <f t="shared" si="239"/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1"/>
        <v>1.1000000000000001</v>
      </c>
      <c r="P2539" s="13">
        <f t="shared" si="236"/>
        <v>555.5</v>
      </c>
      <c r="Q2539" t="str">
        <f t="shared" si="237"/>
        <v>music</v>
      </c>
      <c r="R2539" t="str">
        <f t="shared" si="238"/>
        <v>classical music</v>
      </c>
      <c r="S2539" s="20">
        <f t="shared" si="240"/>
        <v>40696.315451388888</v>
      </c>
      <c r="T2539" s="20">
        <f t="shared" si="239"/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1"/>
        <v>1.130176111111111</v>
      </c>
      <c r="P2540" s="13">
        <f t="shared" si="236"/>
        <v>10264.084999999999</v>
      </c>
      <c r="Q2540" t="str">
        <f t="shared" si="237"/>
        <v>music</v>
      </c>
      <c r="R2540" t="str">
        <f t="shared" si="238"/>
        <v>classical music</v>
      </c>
      <c r="S2540" s="20">
        <f t="shared" si="240"/>
        <v>41298.176631944443</v>
      </c>
      <c r="T2540" s="20">
        <f t="shared" si="239"/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1"/>
        <v>1.0024999999999999</v>
      </c>
      <c r="P2541" s="13">
        <f t="shared" si="236"/>
        <v>5042</v>
      </c>
      <c r="Q2541" t="str">
        <f t="shared" si="237"/>
        <v>music</v>
      </c>
      <c r="R2541" t="str">
        <f t="shared" si="238"/>
        <v>classical music</v>
      </c>
      <c r="S2541" s="20">
        <f t="shared" si="240"/>
        <v>41977.568888888891</v>
      </c>
      <c r="T2541" s="20">
        <f t="shared" si="239"/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1"/>
        <v>1.034</v>
      </c>
      <c r="P2542" s="13">
        <f t="shared" si="236"/>
        <v>1306</v>
      </c>
      <c r="Q2542" t="str">
        <f t="shared" si="237"/>
        <v>music</v>
      </c>
      <c r="R2542" t="str">
        <f t="shared" si="238"/>
        <v>classical music</v>
      </c>
      <c r="S2542" s="20">
        <f t="shared" si="240"/>
        <v>40785.341678240737</v>
      </c>
      <c r="T2542" s="20">
        <f t="shared" si="239"/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1"/>
        <v>1.0702857142857143</v>
      </c>
      <c r="P2543" s="13">
        <f t="shared" si="236"/>
        <v>1904.5</v>
      </c>
      <c r="Q2543" t="str">
        <f t="shared" si="237"/>
        <v>music</v>
      </c>
      <c r="R2543" t="str">
        <f t="shared" si="238"/>
        <v>classical music</v>
      </c>
      <c r="S2543" s="20">
        <f t="shared" si="240"/>
        <v>41483.115949074068</v>
      </c>
      <c r="T2543" s="20">
        <f t="shared" si="239"/>
        <v>41543.115949074068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1"/>
        <v>1.0357142857142858</v>
      </c>
      <c r="P2544" s="13">
        <f t="shared" si="236"/>
        <v>369</v>
      </c>
      <c r="Q2544" t="str">
        <f t="shared" si="237"/>
        <v>music</v>
      </c>
      <c r="R2544" t="str">
        <f t="shared" si="238"/>
        <v>classical music</v>
      </c>
      <c r="S2544" s="20">
        <f t="shared" si="240"/>
        <v>41509.093252314815</v>
      </c>
      <c r="T2544" s="20">
        <f t="shared" si="239"/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1"/>
        <v>1.5640000000000001</v>
      </c>
      <c r="P2545" s="13">
        <f t="shared" si="236"/>
        <v>202</v>
      </c>
      <c r="Q2545" t="str">
        <f t="shared" si="237"/>
        <v>music</v>
      </c>
      <c r="R2545" t="str">
        <f t="shared" si="238"/>
        <v>classical music</v>
      </c>
      <c r="S2545" s="20">
        <f t="shared" si="240"/>
        <v>40513.774282407401</v>
      </c>
      <c r="T2545" s="20">
        <f t="shared" si="239"/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1"/>
        <v>1.0082</v>
      </c>
      <c r="P2546" s="13">
        <f t="shared" si="236"/>
        <v>2549</v>
      </c>
      <c r="Q2546" t="str">
        <f t="shared" si="237"/>
        <v>music</v>
      </c>
      <c r="R2546" t="str">
        <f t="shared" si="238"/>
        <v>classical music</v>
      </c>
      <c r="S2546" s="20">
        <f t="shared" si="240"/>
        <v>41068.1871412037</v>
      </c>
      <c r="T2546" s="20">
        <f t="shared" si="239"/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1"/>
        <v>1.9530000000000001</v>
      </c>
      <c r="P2547" s="13">
        <f t="shared" si="236"/>
        <v>1983.5</v>
      </c>
      <c r="Q2547" t="str">
        <f t="shared" si="237"/>
        <v>music</v>
      </c>
      <c r="R2547" t="str">
        <f t="shared" si="238"/>
        <v>classical music</v>
      </c>
      <c r="S2547" s="20">
        <f t="shared" si="240"/>
        <v>42026.804837962954</v>
      </c>
      <c r="T2547" s="20">
        <f t="shared" si="239"/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1"/>
        <v>1.1171428571428572</v>
      </c>
      <c r="P2548" s="13">
        <f t="shared" si="236"/>
        <v>1987.5</v>
      </c>
      <c r="Q2548" t="str">
        <f t="shared" si="237"/>
        <v>music</v>
      </c>
      <c r="R2548" t="str">
        <f t="shared" si="238"/>
        <v>classical music</v>
      </c>
      <c r="S2548" s="20">
        <f t="shared" si="240"/>
        <v>41524.525219907402</v>
      </c>
      <c r="T2548" s="20">
        <f t="shared" si="239"/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1"/>
        <v>1.1985454545454546</v>
      </c>
      <c r="P2549" s="13">
        <f t="shared" si="236"/>
        <v>3363</v>
      </c>
      <c r="Q2549" t="str">
        <f t="shared" si="237"/>
        <v>music</v>
      </c>
      <c r="R2549" t="str">
        <f t="shared" si="238"/>
        <v>classical music</v>
      </c>
      <c r="S2549" s="20">
        <f t="shared" si="240"/>
        <v>40973.439849537033</v>
      </c>
      <c r="T2549" s="20">
        <f t="shared" si="239"/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1"/>
        <v>1.0185</v>
      </c>
      <c r="P2550" s="13">
        <f t="shared" si="236"/>
        <v>3074</v>
      </c>
      <c r="Q2550" t="str">
        <f t="shared" si="237"/>
        <v>music</v>
      </c>
      <c r="R2550" t="str">
        <f t="shared" si="238"/>
        <v>classical music</v>
      </c>
      <c r="S2550" s="20">
        <f t="shared" si="240"/>
        <v>42618.292094907411</v>
      </c>
      <c r="T2550" s="20">
        <f t="shared" si="239"/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1"/>
        <v>1.0280254777070064</v>
      </c>
      <c r="P2551" s="13">
        <f t="shared" si="236"/>
        <v>825.5</v>
      </c>
      <c r="Q2551" t="str">
        <f t="shared" si="237"/>
        <v>music</v>
      </c>
      <c r="R2551" t="str">
        <f t="shared" si="238"/>
        <v>classical music</v>
      </c>
      <c r="S2551" s="20">
        <f t="shared" si="240"/>
        <v>41390.424421296295</v>
      </c>
      <c r="T2551" s="20">
        <f t="shared" si="239"/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1"/>
        <v>1.0084615384615385</v>
      </c>
      <c r="P2552" s="13">
        <f t="shared" si="236"/>
        <v>3352.5</v>
      </c>
      <c r="Q2552" t="str">
        <f t="shared" si="237"/>
        <v>music</v>
      </c>
      <c r="R2552" t="str">
        <f t="shared" si="238"/>
        <v>classical music</v>
      </c>
      <c r="S2552" s="20">
        <f t="shared" si="240"/>
        <v>42228.300995370366</v>
      </c>
      <c r="T2552" s="20">
        <f t="shared" si="239"/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1"/>
        <v>1.0273469387755103</v>
      </c>
      <c r="P2553" s="13">
        <f t="shared" si="236"/>
        <v>1915.75</v>
      </c>
      <c r="Q2553" t="str">
        <f t="shared" si="237"/>
        <v>music</v>
      </c>
      <c r="R2553" t="str">
        <f t="shared" si="238"/>
        <v>classical music</v>
      </c>
      <c r="S2553" s="20">
        <f t="shared" si="240"/>
        <v>40960.918807870366</v>
      </c>
      <c r="T2553" s="20">
        <f t="shared" si="239"/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1"/>
        <v>1.0649999999999999</v>
      </c>
      <c r="P2554" s="13">
        <f t="shared" si="236"/>
        <v>1606.5</v>
      </c>
      <c r="Q2554" t="str">
        <f t="shared" si="237"/>
        <v>music</v>
      </c>
      <c r="R2554" t="str">
        <f t="shared" si="238"/>
        <v>classical music</v>
      </c>
      <c r="S2554" s="20">
        <f t="shared" si="240"/>
        <v>42769.476631944439</v>
      </c>
      <c r="T2554" s="20">
        <f t="shared" si="239"/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1"/>
        <v>1.5553333333333332</v>
      </c>
      <c r="P2555" s="13">
        <f t="shared" si="236"/>
        <v>1196.5</v>
      </c>
      <c r="Q2555" t="str">
        <f t="shared" si="237"/>
        <v>music</v>
      </c>
      <c r="R2555" t="str">
        <f t="shared" si="238"/>
        <v>classical music</v>
      </c>
      <c r="S2555" s="20">
        <f t="shared" si="240"/>
        <v>41112.86582175926</v>
      </c>
      <c r="T2555" s="20">
        <f t="shared" si="239"/>
        <v>41172.86582175926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1"/>
        <v>1.228</v>
      </c>
      <c r="P2556" s="13">
        <f t="shared" si="236"/>
        <v>1875.5</v>
      </c>
      <c r="Q2556" t="str">
        <f t="shared" si="237"/>
        <v>music</v>
      </c>
      <c r="R2556" t="str">
        <f t="shared" si="238"/>
        <v>classical music</v>
      </c>
      <c r="S2556" s="20">
        <f t="shared" si="240"/>
        <v>42124.744942129626</v>
      </c>
      <c r="T2556" s="20">
        <f t="shared" si="239"/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1"/>
        <v>1.0734999999999999</v>
      </c>
      <c r="P2557" s="13">
        <f t="shared" si="236"/>
        <v>1091</v>
      </c>
      <c r="Q2557" t="str">
        <f t="shared" si="237"/>
        <v>music</v>
      </c>
      <c r="R2557" t="str">
        <f t="shared" si="238"/>
        <v>classical music</v>
      </c>
      <c r="S2557" s="20">
        <f t="shared" si="240"/>
        <v>41026.32167824074</v>
      </c>
      <c r="T2557" s="20">
        <f t="shared" si="239"/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1"/>
        <v>1.0550335570469798</v>
      </c>
      <c r="P2558" s="13">
        <f t="shared" si="236"/>
        <v>410</v>
      </c>
      <c r="Q2558" t="str">
        <f t="shared" si="237"/>
        <v>music</v>
      </c>
      <c r="R2558" t="str">
        <f t="shared" si="238"/>
        <v>classical music</v>
      </c>
      <c r="S2558" s="20">
        <f t="shared" si="240"/>
        <v>41222.658067129625</v>
      </c>
      <c r="T2558" s="20">
        <f t="shared" si="239"/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1"/>
        <v>1.1844444444444444</v>
      </c>
      <c r="P2559" s="13">
        <f t="shared" si="236"/>
        <v>551</v>
      </c>
      <c r="Q2559" t="str">
        <f t="shared" si="237"/>
        <v>music</v>
      </c>
      <c r="R2559" t="str">
        <f t="shared" si="238"/>
        <v>classical music</v>
      </c>
      <c r="S2559" s="20">
        <f t="shared" si="240"/>
        <v>41744.411874999998</v>
      </c>
      <c r="T2559" s="20">
        <f t="shared" si="239"/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1"/>
        <v>1.0888</v>
      </c>
      <c r="P2560" s="13">
        <f t="shared" si="236"/>
        <v>689.5</v>
      </c>
      <c r="Q2560" t="str">
        <f t="shared" si="237"/>
        <v>music</v>
      </c>
      <c r="R2560" t="str">
        <f t="shared" si="238"/>
        <v>classical music</v>
      </c>
      <c r="S2560" s="20">
        <f t="shared" si="240"/>
        <v>42093.526689814818</v>
      </c>
      <c r="T2560" s="20">
        <f t="shared" si="239"/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1"/>
        <v>1.1125</v>
      </c>
      <c r="P2561" s="13">
        <f t="shared" si="236"/>
        <v>457.5</v>
      </c>
      <c r="Q2561" t="str">
        <f t="shared" si="237"/>
        <v>music</v>
      </c>
      <c r="R2561" t="str">
        <f t="shared" si="238"/>
        <v>classical music</v>
      </c>
      <c r="S2561" s="20">
        <f t="shared" si="240"/>
        <v>40829.540324074071</v>
      </c>
      <c r="T2561" s="20">
        <f t="shared" si="239"/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1"/>
        <v>1.0009999999999999</v>
      </c>
      <c r="P2562" s="13">
        <f t="shared" si="236"/>
        <v>1512</v>
      </c>
      <c r="Q2562" t="str">
        <f t="shared" si="237"/>
        <v>music</v>
      </c>
      <c r="R2562" t="str">
        <f t="shared" si="238"/>
        <v>classical music</v>
      </c>
      <c r="S2562" s="20">
        <f t="shared" si="240"/>
        <v>42039.617754629631</v>
      </c>
      <c r="T2562" s="20">
        <f t="shared" si="239"/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1"/>
        <v>0</v>
      </c>
      <c r="P2563" s="13">
        <f t="shared" ref="P2563:P2626" si="242">AVERAGE(E2563,L2563)</f>
        <v>0</v>
      </c>
      <c r="Q2563" t="str">
        <f t="shared" ref="Q2563:Q2626" si="243">LEFT(N2563,FIND("/",N2563)-1)</f>
        <v>food</v>
      </c>
      <c r="R2563" t="str">
        <f t="shared" ref="R2563:R2626" si="244">RIGHT(N2563,LEN(N2563)-FIND("/",N2563))</f>
        <v>food trucks</v>
      </c>
      <c r="S2563" s="20">
        <f t="shared" si="240"/>
        <v>42260.195474537039</v>
      </c>
      <c r="T2563" s="20">
        <f t="shared" ref="T2563:T2626" si="245">(((I2563/60)/60)/24)+DATE(1970,1,1)+(-8/24)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13">
        <f t="shared" si="242"/>
        <v>39</v>
      </c>
      <c r="Q2564" t="str">
        <f t="shared" si="243"/>
        <v>food</v>
      </c>
      <c r="R2564" t="str">
        <f t="shared" si="244"/>
        <v>food trucks</v>
      </c>
      <c r="S2564" s="20">
        <f t="shared" ref="S2564:S2627" si="246">(((J2564/60)/60)/24)+DATE(1970,1,1)+(-8/24)</f>
        <v>42594.191423611112</v>
      </c>
      <c r="T2564" s="20">
        <f t="shared" si="245"/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13">
        <f t="shared" si="242"/>
        <v>0</v>
      </c>
      <c r="Q2565" t="str">
        <f t="shared" si="243"/>
        <v>food</v>
      </c>
      <c r="R2565" t="str">
        <f t="shared" si="244"/>
        <v>food trucks</v>
      </c>
      <c r="S2565" s="20">
        <f t="shared" si="246"/>
        <v>42154.806145833332</v>
      </c>
      <c r="T2565" s="20">
        <f t="shared" si="245"/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13">
        <f t="shared" si="242"/>
        <v>0</v>
      </c>
      <c r="Q2566" t="str">
        <f t="shared" si="243"/>
        <v>food</v>
      </c>
      <c r="R2566" t="str">
        <f t="shared" si="244"/>
        <v>food trucks</v>
      </c>
      <c r="S2566" s="20">
        <f t="shared" si="246"/>
        <v>41821.70716435185</v>
      </c>
      <c r="T2566" s="20">
        <f t="shared" si="245"/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13">
        <f t="shared" si="242"/>
        <v>50.5</v>
      </c>
      <c r="Q2567" t="str">
        <f t="shared" si="243"/>
        <v>food</v>
      </c>
      <c r="R2567" t="str">
        <f t="shared" si="244"/>
        <v>food trucks</v>
      </c>
      <c r="S2567" s="20">
        <f t="shared" si="246"/>
        <v>42440.317002314812</v>
      </c>
      <c r="T2567" s="20">
        <f t="shared" si="245"/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13">
        <f t="shared" si="242"/>
        <v>0</v>
      </c>
      <c r="Q2568" t="str">
        <f t="shared" si="243"/>
        <v>food</v>
      </c>
      <c r="R2568" t="str">
        <f t="shared" si="244"/>
        <v>food trucks</v>
      </c>
      <c r="S2568" s="20">
        <f t="shared" si="246"/>
        <v>41842.647546296292</v>
      </c>
      <c r="T2568" s="20">
        <f t="shared" si="245"/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13">
        <f t="shared" si="242"/>
        <v>61</v>
      </c>
      <c r="Q2569" t="str">
        <f t="shared" si="243"/>
        <v>food</v>
      </c>
      <c r="R2569" t="str">
        <f t="shared" si="244"/>
        <v>food trucks</v>
      </c>
      <c r="S2569" s="20">
        <f t="shared" si="246"/>
        <v>42087.545578703699</v>
      </c>
      <c r="T2569" s="20">
        <f t="shared" si="245"/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13">
        <f t="shared" si="242"/>
        <v>25.5</v>
      </c>
      <c r="Q2570" t="str">
        <f t="shared" si="243"/>
        <v>food</v>
      </c>
      <c r="R2570" t="str">
        <f t="shared" si="244"/>
        <v>food trucks</v>
      </c>
      <c r="S2570" s="20">
        <f t="shared" si="246"/>
        <v>42584.33326388889</v>
      </c>
      <c r="T2570" s="20">
        <f t="shared" si="245"/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13">
        <f t="shared" si="242"/>
        <v>73.5</v>
      </c>
      <c r="Q2571" t="str">
        <f t="shared" si="243"/>
        <v>food</v>
      </c>
      <c r="R2571" t="str">
        <f t="shared" si="244"/>
        <v>food trucks</v>
      </c>
      <c r="S2571" s="20">
        <f t="shared" si="246"/>
        <v>42233.772129629629</v>
      </c>
      <c r="T2571" s="20">
        <f t="shared" si="245"/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13">
        <f t="shared" si="242"/>
        <v>30.5</v>
      </c>
      <c r="Q2572" t="str">
        <f t="shared" si="243"/>
        <v>food</v>
      </c>
      <c r="R2572" t="str">
        <f t="shared" si="244"/>
        <v>food trucks</v>
      </c>
      <c r="S2572" s="20">
        <f t="shared" si="246"/>
        <v>42744.569849537038</v>
      </c>
      <c r="T2572" s="20">
        <f t="shared" si="245"/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13">
        <f t="shared" si="242"/>
        <v>127</v>
      </c>
      <c r="Q2573" t="str">
        <f t="shared" si="243"/>
        <v>food</v>
      </c>
      <c r="R2573" t="str">
        <f t="shared" si="244"/>
        <v>food trucks</v>
      </c>
      <c r="S2573" s="20">
        <f t="shared" si="246"/>
        <v>42449.008344907408</v>
      </c>
      <c r="T2573" s="20">
        <f t="shared" si="245"/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13">
        <f t="shared" si="242"/>
        <v>0</v>
      </c>
      <c r="Q2574" t="str">
        <f t="shared" si="243"/>
        <v>food</v>
      </c>
      <c r="R2574" t="str">
        <f t="shared" si="244"/>
        <v>food trucks</v>
      </c>
      <c r="S2574" s="20">
        <f t="shared" si="246"/>
        <v>42076.786076388882</v>
      </c>
      <c r="T2574" s="20">
        <f t="shared" si="245"/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13">
        <f t="shared" si="242"/>
        <v>0</v>
      </c>
      <c r="Q2575" t="str">
        <f t="shared" si="243"/>
        <v>food</v>
      </c>
      <c r="R2575" t="str">
        <f t="shared" si="244"/>
        <v>food trucks</v>
      </c>
      <c r="S2575" s="20">
        <f t="shared" si="246"/>
        <v>41829.258668981478</v>
      </c>
      <c r="T2575" s="20">
        <f t="shared" si="245"/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13">
        <f t="shared" si="242"/>
        <v>0</v>
      </c>
      <c r="Q2576" t="str">
        <f t="shared" si="243"/>
        <v>food</v>
      </c>
      <c r="R2576" t="str">
        <f t="shared" si="244"/>
        <v>food trucks</v>
      </c>
      <c r="S2576" s="20">
        <f t="shared" si="246"/>
        <v>42487.492418981477</v>
      </c>
      <c r="T2576" s="20">
        <f t="shared" si="245"/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13">
        <f t="shared" si="242"/>
        <v>0</v>
      </c>
      <c r="Q2577" t="str">
        <f t="shared" si="243"/>
        <v>food</v>
      </c>
      <c r="R2577" t="str">
        <f t="shared" si="244"/>
        <v>food trucks</v>
      </c>
      <c r="S2577" s="20">
        <f t="shared" si="246"/>
        <v>41985.77539351851</v>
      </c>
      <c r="T2577" s="20">
        <f t="shared" si="245"/>
        <v>42015.77539351851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13">
        <f t="shared" si="242"/>
        <v>0</v>
      </c>
      <c r="Q2578" t="str">
        <f t="shared" si="243"/>
        <v>food</v>
      </c>
      <c r="R2578" t="str">
        <f t="shared" si="244"/>
        <v>food trucks</v>
      </c>
      <c r="S2578" s="20">
        <f t="shared" si="246"/>
        <v>42059.676469907405</v>
      </c>
      <c r="T2578" s="20">
        <f t="shared" si="245"/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13">
        <f t="shared" si="242"/>
        <v>0</v>
      </c>
      <c r="Q2579" t="str">
        <f t="shared" si="243"/>
        <v>food</v>
      </c>
      <c r="R2579" t="str">
        <f t="shared" si="244"/>
        <v>food trucks</v>
      </c>
      <c r="S2579" s="20">
        <f t="shared" si="246"/>
        <v>41830.487233796295</v>
      </c>
      <c r="T2579" s="20">
        <f t="shared" si="245"/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13">
        <f t="shared" si="242"/>
        <v>0</v>
      </c>
      <c r="Q2580" t="str">
        <f t="shared" si="243"/>
        <v>food</v>
      </c>
      <c r="R2580" t="str">
        <f t="shared" si="244"/>
        <v>food trucks</v>
      </c>
      <c r="S2580" s="20">
        <f t="shared" si="246"/>
        <v>42237.689571759263</v>
      </c>
      <c r="T2580" s="20">
        <f t="shared" si="245"/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13">
        <f t="shared" si="242"/>
        <v>144.5</v>
      </c>
      <c r="Q2581" t="str">
        <f t="shared" si="243"/>
        <v>food</v>
      </c>
      <c r="R2581" t="str">
        <f t="shared" si="244"/>
        <v>food trucks</v>
      </c>
      <c r="S2581" s="20">
        <f t="shared" si="246"/>
        <v>41837.496562499997</v>
      </c>
      <c r="T2581" s="20">
        <f t="shared" si="245"/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13">
        <f t="shared" si="242"/>
        <v>26.5</v>
      </c>
      <c r="Q2582" t="str">
        <f t="shared" si="243"/>
        <v>food</v>
      </c>
      <c r="R2582" t="str">
        <f t="shared" si="244"/>
        <v>food trucks</v>
      </c>
      <c r="S2582" s="20">
        <f t="shared" si="246"/>
        <v>42109.993090277778</v>
      </c>
      <c r="T2582" s="20">
        <f t="shared" si="245"/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13">
        <f t="shared" si="242"/>
        <v>270.5</v>
      </c>
      <c r="Q2583" t="str">
        <f t="shared" si="243"/>
        <v>food</v>
      </c>
      <c r="R2583" t="str">
        <f t="shared" si="244"/>
        <v>food trucks</v>
      </c>
      <c r="S2583" s="20">
        <f t="shared" si="246"/>
        <v>42294.295115740737</v>
      </c>
      <c r="T2583" s="20">
        <f t="shared" si="245"/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13">
        <f t="shared" si="242"/>
        <v>1</v>
      </c>
      <c r="Q2584" t="str">
        <f t="shared" si="243"/>
        <v>food</v>
      </c>
      <c r="R2584" t="str">
        <f t="shared" si="244"/>
        <v>food trucks</v>
      </c>
      <c r="S2584" s="20">
        <f t="shared" si="246"/>
        <v>42642.655486111107</v>
      </c>
      <c r="T2584" s="20">
        <f t="shared" si="245"/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13">
        <f t="shared" si="242"/>
        <v>5</v>
      </c>
      <c r="Q2585" t="str">
        <f t="shared" si="243"/>
        <v>food</v>
      </c>
      <c r="R2585" t="str">
        <f t="shared" si="244"/>
        <v>food trucks</v>
      </c>
      <c r="S2585" s="20">
        <f t="shared" si="246"/>
        <v>42019.436111111114</v>
      </c>
      <c r="T2585" s="20">
        <f t="shared" si="245"/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13">
        <f t="shared" si="242"/>
        <v>0</v>
      </c>
      <c r="Q2586" t="str">
        <f t="shared" si="243"/>
        <v>food</v>
      </c>
      <c r="R2586" t="str">
        <f t="shared" si="244"/>
        <v>food trucks</v>
      </c>
      <c r="S2586" s="20">
        <f t="shared" si="246"/>
        <v>42139.839918981481</v>
      </c>
      <c r="T2586" s="20">
        <f t="shared" si="245"/>
        <v>42169.839918981481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13">
        <f t="shared" si="242"/>
        <v>25.5</v>
      </c>
      <c r="Q2587" t="str">
        <f t="shared" si="243"/>
        <v>food</v>
      </c>
      <c r="R2587" t="str">
        <f t="shared" si="244"/>
        <v>food trucks</v>
      </c>
      <c r="S2587" s="20">
        <f t="shared" si="246"/>
        <v>41795.629999999997</v>
      </c>
      <c r="T2587" s="20">
        <f t="shared" si="245"/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13">
        <f t="shared" si="242"/>
        <v>3</v>
      </c>
      <c r="Q2588" t="str">
        <f t="shared" si="243"/>
        <v>food</v>
      </c>
      <c r="R2588" t="str">
        <f t="shared" si="244"/>
        <v>food trucks</v>
      </c>
      <c r="S2588" s="20">
        <f t="shared" si="246"/>
        <v>42332.996944444443</v>
      </c>
      <c r="T2588" s="20">
        <f t="shared" si="245"/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13">
        <f t="shared" si="242"/>
        <v>611.5</v>
      </c>
      <c r="Q2589" t="str">
        <f t="shared" si="243"/>
        <v>food</v>
      </c>
      <c r="R2589" t="str">
        <f t="shared" si="244"/>
        <v>food trucks</v>
      </c>
      <c r="S2589" s="20">
        <f t="shared" si="246"/>
        <v>42338.342048611106</v>
      </c>
      <c r="T2589" s="20">
        <f t="shared" si="245"/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13">
        <f t="shared" si="242"/>
        <v>120.5</v>
      </c>
      <c r="Q2590" t="str">
        <f t="shared" si="243"/>
        <v>food</v>
      </c>
      <c r="R2590" t="str">
        <f t="shared" si="244"/>
        <v>food trucks</v>
      </c>
      <c r="S2590" s="20">
        <f t="shared" si="246"/>
        <v>42042.342893518515</v>
      </c>
      <c r="T2590" s="20">
        <f t="shared" si="245"/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13">
        <f t="shared" si="242"/>
        <v>3</v>
      </c>
      <c r="Q2591" t="str">
        <f t="shared" si="243"/>
        <v>food</v>
      </c>
      <c r="R2591" t="str">
        <f t="shared" si="244"/>
        <v>food trucks</v>
      </c>
      <c r="S2591" s="20">
        <f t="shared" si="246"/>
        <v>42422.202858796292</v>
      </c>
      <c r="T2591" s="20">
        <f t="shared" si="245"/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13">
        <f t="shared" si="242"/>
        <v>0</v>
      </c>
      <c r="Q2592" t="str">
        <f t="shared" si="243"/>
        <v>food</v>
      </c>
      <c r="R2592" t="str">
        <f t="shared" si="244"/>
        <v>food trucks</v>
      </c>
      <c r="S2592" s="20">
        <f t="shared" si="246"/>
        <v>42388.255752314813</v>
      </c>
      <c r="T2592" s="20">
        <f t="shared" si="245"/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ref="O2593:O2656" si="247">E2593/D2593</f>
        <v>1.7333333333333333E-2</v>
      </c>
      <c r="P2593" s="13">
        <f t="shared" si="242"/>
        <v>14</v>
      </c>
      <c r="Q2593" t="str">
        <f t="shared" si="243"/>
        <v>food</v>
      </c>
      <c r="R2593" t="str">
        <f t="shared" si="244"/>
        <v>food trucks</v>
      </c>
      <c r="S2593" s="20">
        <f t="shared" si="246"/>
        <v>42382.573194444441</v>
      </c>
      <c r="T2593" s="20">
        <f t="shared" si="245"/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7"/>
        <v>1.6666666666666668E-3</v>
      </c>
      <c r="P2594" s="13">
        <f t="shared" si="242"/>
        <v>25.5</v>
      </c>
      <c r="Q2594" t="str">
        <f t="shared" si="243"/>
        <v>food</v>
      </c>
      <c r="R2594" t="str">
        <f t="shared" si="244"/>
        <v>food trucks</v>
      </c>
      <c r="S2594" s="20">
        <f t="shared" si="246"/>
        <v>41887.467835648145</v>
      </c>
      <c r="T2594" s="20">
        <f t="shared" si="245"/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7"/>
        <v>0</v>
      </c>
      <c r="P2595" s="13">
        <f t="shared" si="242"/>
        <v>0</v>
      </c>
      <c r="Q2595" t="str">
        <f t="shared" si="243"/>
        <v>food</v>
      </c>
      <c r="R2595" t="str">
        <f t="shared" si="244"/>
        <v>food trucks</v>
      </c>
      <c r="S2595" s="20">
        <f t="shared" si="246"/>
        <v>42089.511875000004</v>
      </c>
      <c r="T2595" s="20">
        <f t="shared" si="245"/>
        <v>42119.511875000004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7"/>
        <v>1.2500000000000001E-5</v>
      </c>
      <c r="P2596" s="13">
        <f t="shared" si="242"/>
        <v>1</v>
      </c>
      <c r="Q2596" t="str">
        <f t="shared" si="243"/>
        <v>food</v>
      </c>
      <c r="R2596" t="str">
        <f t="shared" si="244"/>
        <v>food trucks</v>
      </c>
      <c r="S2596" s="20">
        <f t="shared" si="246"/>
        <v>41828.634583333333</v>
      </c>
      <c r="T2596" s="20">
        <f t="shared" si="245"/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7"/>
        <v>0.12166666666666667</v>
      </c>
      <c r="P2597" s="13">
        <f t="shared" si="242"/>
        <v>922</v>
      </c>
      <c r="Q2597" t="str">
        <f t="shared" si="243"/>
        <v>food</v>
      </c>
      <c r="R2597" t="str">
        <f t="shared" si="244"/>
        <v>food trucks</v>
      </c>
      <c r="S2597" s="20">
        <f t="shared" si="246"/>
        <v>42759.910879629628</v>
      </c>
      <c r="T2597" s="20">
        <f t="shared" si="245"/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7"/>
        <v>0.23588571428571428</v>
      </c>
      <c r="P2598" s="13">
        <f t="shared" si="242"/>
        <v>4141.5</v>
      </c>
      <c r="Q2598" t="str">
        <f t="shared" si="243"/>
        <v>food</v>
      </c>
      <c r="R2598" t="str">
        <f t="shared" si="244"/>
        <v>food trucks</v>
      </c>
      <c r="S2598" s="20">
        <f t="shared" si="246"/>
        <v>41828.33112268518</v>
      </c>
      <c r="T2598" s="20">
        <f t="shared" si="245"/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7"/>
        <v>5.6666666666666664E-2</v>
      </c>
      <c r="P2599" s="13">
        <f t="shared" si="242"/>
        <v>46</v>
      </c>
      <c r="Q2599" t="str">
        <f t="shared" si="243"/>
        <v>food</v>
      </c>
      <c r="R2599" t="str">
        <f t="shared" si="244"/>
        <v>food trucks</v>
      </c>
      <c r="S2599" s="20">
        <f t="shared" si="246"/>
        <v>42510.008298611108</v>
      </c>
      <c r="T2599" s="20">
        <f t="shared" si="245"/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7"/>
        <v>0.39</v>
      </c>
      <c r="P2600" s="13">
        <f t="shared" si="242"/>
        <v>592</v>
      </c>
      <c r="Q2600" t="str">
        <f t="shared" si="243"/>
        <v>food</v>
      </c>
      <c r="R2600" t="str">
        <f t="shared" si="244"/>
        <v>food trucks</v>
      </c>
      <c r="S2600" s="20">
        <f t="shared" si="246"/>
        <v>42240.506956018515</v>
      </c>
      <c r="T2600" s="20">
        <f t="shared" si="245"/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7"/>
        <v>9.9546510341776348E-3</v>
      </c>
      <c r="P2601" s="13">
        <f t="shared" si="242"/>
        <v>47.5</v>
      </c>
      <c r="Q2601" t="str">
        <f t="shared" si="243"/>
        <v>food</v>
      </c>
      <c r="R2601" t="str">
        <f t="shared" si="244"/>
        <v>food trucks</v>
      </c>
      <c r="S2601" s="20">
        <f t="shared" si="246"/>
        <v>41809.420682870368</v>
      </c>
      <c r="T2601" s="20">
        <f t="shared" si="245"/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7"/>
        <v>6.9320000000000007E-2</v>
      </c>
      <c r="P2602" s="13">
        <f t="shared" si="242"/>
        <v>1748</v>
      </c>
      <c r="Q2602" t="str">
        <f t="shared" si="243"/>
        <v>food</v>
      </c>
      <c r="R2602" t="str">
        <f t="shared" si="244"/>
        <v>food trucks</v>
      </c>
      <c r="S2602" s="20">
        <f t="shared" si="246"/>
        <v>42394.567129629628</v>
      </c>
      <c r="T2602" s="20">
        <f t="shared" si="245"/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7"/>
        <v>6.6139999999999999</v>
      </c>
      <c r="P2603" s="13">
        <f t="shared" si="242"/>
        <v>1729</v>
      </c>
      <c r="Q2603" t="str">
        <f t="shared" si="243"/>
        <v>technology</v>
      </c>
      <c r="R2603" t="str">
        <f t="shared" si="244"/>
        <v>space exploration</v>
      </c>
      <c r="S2603" s="20">
        <f t="shared" si="246"/>
        <v>41150.56885416666</v>
      </c>
      <c r="T2603" s="20">
        <f t="shared" si="245"/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7"/>
        <v>3.2609166666666667</v>
      </c>
      <c r="P2604" s="13">
        <f t="shared" si="242"/>
        <v>19810</v>
      </c>
      <c r="Q2604" t="str">
        <f t="shared" si="243"/>
        <v>technology</v>
      </c>
      <c r="R2604" t="str">
        <f t="shared" si="244"/>
        <v>space exploration</v>
      </c>
      <c r="S2604" s="20">
        <f t="shared" si="246"/>
        <v>41915.413981481477</v>
      </c>
      <c r="T2604" s="20">
        <f t="shared" si="245"/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7"/>
        <v>1.0148571428571429</v>
      </c>
      <c r="P2605" s="13">
        <f t="shared" si="242"/>
        <v>913</v>
      </c>
      <c r="Q2605" t="str">
        <f t="shared" si="243"/>
        <v>technology</v>
      </c>
      <c r="R2605" t="str">
        <f t="shared" si="244"/>
        <v>space exploration</v>
      </c>
      <c r="S2605" s="20">
        <f t="shared" si="246"/>
        <v>41617.579328703701</v>
      </c>
      <c r="T2605" s="20">
        <f t="shared" si="245"/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7"/>
        <v>1.0421799999999999</v>
      </c>
      <c r="P2606" s="13">
        <f t="shared" si="242"/>
        <v>10582.3</v>
      </c>
      <c r="Q2606" t="str">
        <f t="shared" si="243"/>
        <v>technology</v>
      </c>
      <c r="R2606" t="str">
        <f t="shared" si="244"/>
        <v>space exploration</v>
      </c>
      <c r="S2606" s="20">
        <f t="shared" si="246"/>
        <v>40997.717858796292</v>
      </c>
      <c r="T2606" s="20">
        <f t="shared" si="245"/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7"/>
        <v>1.0742157000000001</v>
      </c>
      <c r="P2607" s="13">
        <f t="shared" si="242"/>
        <v>54591.785000000003</v>
      </c>
      <c r="Q2607" t="str">
        <f t="shared" si="243"/>
        <v>technology</v>
      </c>
      <c r="R2607" t="str">
        <f t="shared" si="244"/>
        <v>space exploration</v>
      </c>
      <c r="S2607" s="20">
        <f t="shared" si="246"/>
        <v>42508.20821759259</v>
      </c>
      <c r="T2607" s="20">
        <f t="shared" si="245"/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7"/>
        <v>1.1005454545454545</v>
      </c>
      <c r="P2608" s="13">
        <f t="shared" si="242"/>
        <v>6245.5</v>
      </c>
      <c r="Q2608" t="str">
        <f t="shared" si="243"/>
        <v>technology</v>
      </c>
      <c r="R2608" t="str">
        <f t="shared" si="244"/>
        <v>space exploration</v>
      </c>
      <c r="S2608" s="20">
        <f t="shared" si="246"/>
        <v>41726.379421296297</v>
      </c>
      <c r="T2608" s="20">
        <f t="shared" si="245"/>
        <v>41758.379421296297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7"/>
        <v>4.077</v>
      </c>
      <c r="P2609" s="13">
        <f t="shared" si="242"/>
        <v>16507</v>
      </c>
      <c r="Q2609" t="str">
        <f t="shared" si="243"/>
        <v>technology</v>
      </c>
      <c r="R2609" t="str">
        <f t="shared" si="244"/>
        <v>space exploration</v>
      </c>
      <c r="S2609" s="20">
        <f t="shared" si="246"/>
        <v>42184.541342592587</v>
      </c>
      <c r="T2609" s="20">
        <f t="shared" si="245"/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7"/>
        <v>2.2392500000000002</v>
      </c>
      <c r="P2610" s="13">
        <f t="shared" si="242"/>
        <v>9109</v>
      </c>
      <c r="Q2610" t="str">
        <f t="shared" si="243"/>
        <v>technology</v>
      </c>
      <c r="R2610" t="str">
        <f t="shared" si="244"/>
        <v>space exploration</v>
      </c>
      <c r="S2610" s="20">
        <f t="shared" si="246"/>
        <v>42767.468379629623</v>
      </c>
      <c r="T2610" s="20">
        <f t="shared" si="245"/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7"/>
        <v>3.038011142857143</v>
      </c>
      <c r="P2611" s="13">
        <f t="shared" si="242"/>
        <v>53503.195</v>
      </c>
      <c r="Q2611" t="str">
        <f t="shared" si="243"/>
        <v>technology</v>
      </c>
      <c r="R2611" t="str">
        <f t="shared" si="244"/>
        <v>space exploration</v>
      </c>
      <c r="S2611" s="20">
        <f t="shared" si="246"/>
        <v>41074.90452546296</v>
      </c>
      <c r="T2611" s="20">
        <f t="shared" si="245"/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7"/>
        <v>1.4132510432681749</v>
      </c>
      <c r="P2612" s="13">
        <f t="shared" si="242"/>
        <v>16374.83</v>
      </c>
      <c r="Q2612" t="str">
        <f t="shared" si="243"/>
        <v>technology</v>
      </c>
      <c r="R2612" t="str">
        <f t="shared" si="244"/>
        <v>space exploration</v>
      </c>
      <c r="S2612" s="20">
        <f t="shared" si="246"/>
        <v>42564.547743055555</v>
      </c>
      <c r="T2612" s="20">
        <f t="shared" si="245"/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7"/>
        <v>27.906363636363636</v>
      </c>
      <c r="P2613" s="13">
        <f t="shared" si="242"/>
        <v>155316.5</v>
      </c>
      <c r="Q2613" t="str">
        <f t="shared" si="243"/>
        <v>technology</v>
      </c>
      <c r="R2613" t="str">
        <f t="shared" si="244"/>
        <v>space exploration</v>
      </c>
      <c r="S2613" s="20">
        <f t="shared" si="246"/>
        <v>42704.002476851849</v>
      </c>
      <c r="T2613" s="20">
        <f t="shared" si="245"/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7"/>
        <v>1.7176130000000001</v>
      </c>
      <c r="P2614" s="13">
        <f t="shared" si="242"/>
        <v>8735.0650000000005</v>
      </c>
      <c r="Q2614" t="str">
        <f t="shared" si="243"/>
        <v>technology</v>
      </c>
      <c r="R2614" t="str">
        <f t="shared" si="244"/>
        <v>space exploration</v>
      </c>
      <c r="S2614" s="20">
        <f t="shared" si="246"/>
        <v>41981.809837962959</v>
      </c>
      <c r="T2614" s="20">
        <f t="shared" si="245"/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7"/>
        <v>1.0101333333333333</v>
      </c>
      <c r="P2615" s="13">
        <f t="shared" si="242"/>
        <v>3802</v>
      </c>
      <c r="Q2615" t="str">
        <f t="shared" si="243"/>
        <v>technology</v>
      </c>
      <c r="R2615" t="str">
        <f t="shared" si="244"/>
        <v>space exploration</v>
      </c>
      <c r="S2615" s="20">
        <f t="shared" si="246"/>
        <v>41143.484884259255</v>
      </c>
      <c r="T2615" s="20">
        <f t="shared" si="245"/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7"/>
        <v>1.02</v>
      </c>
      <c r="P2616" s="13">
        <f t="shared" si="242"/>
        <v>5405</v>
      </c>
      <c r="Q2616" t="str">
        <f t="shared" si="243"/>
        <v>technology</v>
      </c>
      <c r="R2616" t="str">
        <f t="shared" si="244"/>
        <v>space exploration</v>
      </c>
      <c r="S2616" s="20">
        <f t="shared" si="246"/>
        <v>41730.375138888885</v>
      </c>
      <c r="T2616" s="20">
        <f t="shared" si="245"/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7"/>
        <v>1.6976511744127936</v>
      </c>
      <c r="P2617" s="13">
        <f t="shared" si="242"/>
        <v>1734.5</v>
      </c>
      <c r="Q2617" t="str">
        <f t="shared" si="243"/>
        <v>technology</v>
      </c>
      <c r="R2617" t="str">
        <f t="shared" si="244"/>
        <v>space exploration</v>
      </c>
      <c r="S2617" s="20">
        <f t="shared" si="246"/>
        <v>42453.163935185185</v>
      </c>
      <c r="T2617" s="20">
        <f t="shared" si="245"/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7"/>
        <v>1.14534</v>
      </c>
      <c r="P2618" s="13">
        <f t="shared" si="242"/>
        <v>14435.75</v>
      </c>
      <c r="Q2618" t="str">
        <f t="shared" si="243"/>
        <v>technology</v>
      </c>
      <c r="R2618" t="str">
        <f t="shared" si="244"/>
        <v>space exploration</v>
      </c>
      <c r="S2618" s="20">
        <f t="shared" si="246"/>
        <v>42211.661215277774</v>
      </c>
      <c r="T2618" s="20">
        <f t="shared" si="245"/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7"/>
        <v>8.7759999999999998</v>
      </c>
      <c r="P2619" s="13">
        <f t="shared" si="242"/>
        <v>2273.5</v>
      </c>
      <c r="Q2619" t="str">
        <f t="shared" si="243"/>
        <v>technology</v>
      </c>
      <c r="R2619" t="str">
        <f t="shared" si="244"/>
        <v>space exploration</v>
      </c>
      <c r="S2619" s="20">
        <f t="shared" si="246"/>
        <v>41902.541099537033</v>
      </c>
      <c r="T2619" s="20">
        <f t="shared" si="245"/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7"/>
        <v>1.0538666666666667</v>
      </c>
      <c r="P2620" s="13">
        <f t="shared" si="242"/>
        <v>7942.5</v>
      </c>
      <c r="Q2620" t="str">
        <f t="shared" si="243"/>
        <v>technology</v>
      </c>
      <c r="R2620" t="str">
        <f t="shared" si="244"/>
        <v>space exploration</v>
      </c>
      <c r="S2620" s="20">
        <f t="shared" si="246"/>
        <v>42279.459039351852</v>
      </c>
      <c r="T2620" s="20">
        <f t="shared" si="245"/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7"/>
        <v>1.8839999999999999</v>
      </c>
      <c r="P2621" s="13">
        <f t="shared" si="242"/>
        <v>968.5</v>
      </c>
      <c r="Q2621" t="str">
        <f t="shared" si="243"/>
        <v>technology</v>
      </c>
      <c r="R2621" t="str">
        <f t="shared" si="244"/>
        <v>space exploration</v>
      </c>
      <c r="S2621" s="20">
        <f t="shared" si="246"/>
        <v>42273.55097222222</v>
      </c>
      <c r="T2621" s="20">
        <f t="shared" si="245"/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7"/>
        <v>1.436523076923077</v>
      </c>
      <c r="P2622" s="13">
        <f t="shared" si="242"/>
        <v>47312.5</v>
      </c>
      <c r="Q2622" t="str">
        <f t="shared" si="243"/>
        <v>technology</v>
      </c>
      <c r="R2622" t="str">
        <f t="shared" si="244"/>
        <v>space exploration</v>
      </c>
      <c r="S2622" s="20">
        <f t="shared" si="246"/>
        <v>42250.833819444444</v>
      </c>
      <c r="T2622" s="20">
        <f t="shared" si="245"/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7"/>
        <v>1.4588000000000001</v>
      </c>
      <c r="P2623" s="13">
        <f t="shared" si="242"/>
        <v>11173.5</v>
      </c>
      <c r="Q2623" t="str">
        <f t="shared" si="243"/>
        <v>technology</v>
      </c>
      <c r="R2623" t="str">
        <f t="shared" si="244"/>
        <v>space exploration</v>
      </c>
      <c r="S2623" s="20">
        <f t="shared" si="246"/>
        <v>42115.414212962954</v>
      </c>
      <c r="T2623" s="20">
        <f t="shared" si="245"/>
        <v>42145.414212962954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7"/>
        <v>1.3118399999999999</v>
      </c>
      <c r="P2624" s="13">
        <f t="shared" si="242"/>
        <v>1020.88</v>
      </c>
      <c r="Q2624" t="str">
        <f t="shared" si="243"/>
        <v>technology</v>
      </c>
      <c r="R2624" t="str">
        <f t="shared" si="244"/>
        <v>space exploration</v>
      </c>
      <c r="S2624" s="20">
        <f t="shared" si="246"/>
        <v>42689.409907407404</v>
      </c>
      <c r="T2624" s="20">
        <f t="shared" si="245"/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7"/>
        <v>1.1399999999999999</v>
      </c>
      <c r="P2625" s="13">
        <f t="shared" si="242"/>
        <v>1171</v>
      </c>
      <c r="Q2625" t="str">
        <f t="shared" si="243"/>
        <v>technology</v>
      </c>
      <c r="R2625" t="str">
        <f t="shared" si="244"/>
        <v>space exploration</v>
      </c>
      <c r="S2625" s="20">
        <f t="shared" si="246"/>
        <v>42691.923217592594</v>
      </c>
      <c r="T2625" s="20">
        <f t="shared" si="245"/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7"/>
        <v>13.794206249999998</v>
      </c>
      <c r="P2626" s="13">
        <f t="shared" si="242"/>
        <v>56910.824999999997</v>
      </c>
      <c r="Q2626" t="str">
        <f t="shared" si="243"/>
        <v>technology</v>
      </c>
      <c r="R2626" t="str">
        <f t="shared" si="244"/>
        <v>space exploration</v>
      </c>
      <c r="S2626" s="20">
        <f t="shared" si="246"/>
        <v>41144.088217592594</v>
      </c>
      <c r="T2626" s="20">
        <f t="shared" si="245"/>
        <v>41165.088217592594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7"/>
        <v>9.56</v>
      </c>
      <c r="P2627" s="13">
        <f t="shared" ref="P2627:P2690" si="248">AVERAGE(E2627,L2627)</f>
        <v>743</v>
      </c>
      <c r="Q2627" t="str">
        <f t="shared" ref="Q2627:Q2690" si="249">LEFT(N2627,FIND("/",N2627)-1)</f>
        <v>technology</v>
      </c>
      <c r="R2627" t="str">
        <f t="shared" ref="R2627:R2690" si="250">RIGHT(N2627,LEN(N2627)-FIND("/",N2627))</f>
        <v>space exploration</v>
      </c>
      <c r="S2627" s="20">
        <f t="shared" si="246"/>
        <v>42658.476944444446</v>
      </c>
      <c r="T2627" s="20">
        <f t="shared" ref="T2627:T2690" si="251">(((I2627/60)/60)/24)+DATE(1970,1,1)+(-8/24)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13">
        <f t="shared" si="248"/>
        <v>1425</v>
      </c>
      <c r="Q2628" t="str">
        <f t="shared" si="249"/>
        <v>technology</v>
      </c>
      <c r="R2628" t="str">
        <f t="shared" si="250"/>
        <v>space exploration</v>
      </c>
      <c r="S2628" s="20">
        <f t="shared" ref="S2628:S2691" si="252">(((J2628/60)/60)/24)+DATE(1970,1,1)+(-8/24)</f>
        <v>42128.29478009259</v>
      </c>
      <c r="T2628" s="20">
        <f t="shared" si="251"/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13">
        <f t="shared" si="248"/>
        <v>507.5</v>
      </c>
      <c r="Q2629" t="str">
        <f t="shared" si="249"/>
        <v>technology</v>
      </c>
      <c r="R2629" t="str">
        <f t="shared" si="250"/>
        <v>space exploration</v>
      </c>
      <c r="S2629" s="20">
        <f t="shared" si="252"/>
        <v>42304.496076388888</v>
      </c>
      <c r="T2629" s="20">
        <f t="shared" si="251"/>
        <v>42334.53774305556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13">
        <f t="shared" si="248"/>
        <v>473.5</v>
      </c>
      <c r="Q2630" t="str">
        <f t="shared" si="249"/>
        <v>technology</v>
      </c>
      <c r="R2630" t="str">
        <f t="shared" si="250"/>
        <v>space exploration</v>
      </c>
      <c r="S2630" s="20">
        <f t="shared" si="252"/>
        <v>41953.632719907408</v>
      </c>
      <c r="T2630" s="20">
        <f t="shared" si="251"/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13">
        <f t="shared" si="248"/>
        <v>3243.5</v>
      </c>
      <c r="Q2631" t="str">
        <f t="shared" si="249"/>
        <v>technology</v>
      </c>
      <c r="R2631" t="str">
        <f t="shared" si="250"/>
        <v>space exploration</v>
      </c>
      <c r="S2631" s="20">
        <f t="shared" si="252"/>
        <v>42108.205115740733</v>
      </c>
      <c r="T2631" s="20">
        <f t="shared" si="251"/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13">
        <f t="shared" si="248"/>
        <v>1619.5</v>
      </c>
      <c r="Q2632" t="str">
        <f t="shared" si="249"/>
        <v>technology</v>
      </c>
      <c r="R2632" t="str">
        <f t="shared" si="250"/>
        <v>space exploration</v>
      </c>
      <c r="S2632" s="20">
        <f t="shared" si="252"/>
        <v>42523.772129629629</v>
      </c>
      <c r="T2632" s="20">
        <f t="shared" si="251"/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13">
        <f t="shared" si="248"/>
        <v>11609.525</v>
      </c>
      <c r="Q2633" t="str">
        <f t="shared" si="249"/>
        <v>technology</v>
      </c>
      <c r="R2633" t="str">
        <f t="shared" si="250"/>
        <v>space exploration</v>
      </c>
      <c r="S2633" s="20">
        <f t="shared" si="252"/>
        <v>42217.835960648146</v>
      </c>
      <c r="T2633" s="20">
        <f t="shared" si="251"/>
        <v>42245.835960648146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13">
        <f t="shared" si="248"/>
        <v>754</v>
      </c>
      <c r="Q2634" t="str">
        <f t="shared" si="249"/>
        <v>technology</v>
      </c>
      <c r="R2634" t="str">
        <f t="shared" si="250"/>
        <v>space exploration</v>
      </c>
      <c r="S2634" s="20">
        <f t="shared" si="252"/>
        <v>42493.728460648148</v>
      </c>
      <c r="T2634" s="20">
        <f t="shared" si="251"/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13">
        <f t="shared" si="248"/>
        <v>8965</v>
      </c>
      <c r="Q2635" t="str">
        <f t="shared" si="249"/>
        <v>technology</v>
      </c>
      <c r="R2635" t="str">
        <f t="shared" si="250"/>
        <v>space exploration</v>
      </c>
      <c r="S2635" s="20">
        <f t="shared" si="252"/>
        <v>41667.489953703705</v>
      </c>
      <c r="T2635" s="20">
        <f t="shared" si="251"/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13">
        <f t="shared" si="248"/>
        <v>505.5</v>
      </c>
      <c r="Q2636" t="str">
        <f t="shared" si="249"/>
        <v>technology</v>
      </c>
      <c r="R2636" t="str">
        <f t="shared" si="250"/>
        <v>space exploration</v>
      </c>
      <c r="S2636" s="20">
        <f t="shared" si="252"/>
        <v>42612.323159722226</v>
      </c>
      <c r="T2636" s="20">
        <f t="shared" si="251"/>
        <v>42642.323159722226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13">
        <f t="shared" si="248"/>
        <v>5792</v>
      </c>
      <c r="Q2637" t="str">
        <f t="shared" si="249"/>
        <v>technology</v>
      </c>
      <c r="R2637" t="str">
        <f t="shared" si="250"/>
        <v>space exploration</v>
      </c>
      <c r="S2637" s="20">
        <f t="shared" si="252"/>
        <v>42037.617604166669</v>
      </c>
      <c r="T2637" s="20">
        <f t="shared" si="251"/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13">
        <f t="shared" si="248"/>
        <v>961.5</v>
      </c>
      <c r="Q2638" t="str">
        <f t="shared" si="249"/>
        <v>technology</v>
      </c>
      <c r="R2638" t="str">
        <f t="shared" si="250"/>
        <v>space exploration</v>
      </c>
      <c r="S2638" s="20">
        <f t="shared" si="252"/>
        <v>42636.281412037039</v>
      </c>
      <c r="T2638" s="20">
        <f t="shared" si="251"/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13">
        <f t="shared" si="248"/>
        <v>428.5</v>
      </c>
      <c r="Q2639" t="str">
        <f t="shared" si="249"/>
        <v>technology</v>
      </c>
      <c r="R2639" t="str">
        <f t="shared" si="250"/>
        <v>space exploration</v>
      </c>
      <c r="S2639" s="20">
        <f t="shared" si="252"/>
        <v>42639.216145833336</v>
      </c>
      <c r="T2639" s="20">
        <f t="shared" si="251"/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13">
        <f t="shared" si="248"/>
        <v>183.5</v>
      </c>
      <c r="Q2640" t="str">
        <f t="shared" si="249"/>
        <v>technology</v>
      </c>
      <c r="R2640" t="str">
        <f t="shared" si="250"/>
        <v>space exploration</v>
      </c>
      <c r="S2640" s="20">
        <f t="shared" si="252"/>
        <v>41989.57980324074</v>
      </c>
      <c r="T2640" s="20">
        <f t="shared" si="251"/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13">
        <f t="shared" si="248"/>
        <v>270.5</v>
      </c>
      <c r="Q2641" t="str">
        <f t="shared" si="249"/>
        <v>technology</v>
      </c>
      <c r="R2641" t="str">
        <f t="shared" si="250"/>
        <v>space exploration</v>
      </c>
      <c r="S2641" s="20">
        <f t="shared" si="252"/>
        <v>42024.531805555554</v>
      </c>
      <c r="T2641" s="20">
        <f t="shared" si="251"/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13">
        <f t="shared" si="248"/>
        <v>1619.5</v>
      </c>
      <c r="Q2642" t="str">
        <f t="shared" si="249"/>
        <v>technology</v>
      </c>
      <c r="R2642" t="str">
        <f t="shared" si="250"/>
        <v>space exploration</v>
      </c>
      <c r="S2642" s="20">
        <f t="shared" si="252"/>
        <v>42102.827245370368</v>
      </c>
      <c r="T2642" s="20">
        <f t="shared" si="251"/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13">
        <f t="shared" si="248"/>
        <v>8</v>
      </c>
      <c r="Q2643" t="str">
        <f t="shared" si="249"/>
        <v>technology</v>
      </c>
      <c r="R2643" t="str">
        <f t="shared" si="250"/>
        <v>space exploration</v>
      </c>
      <c r="S2643" s="20">
        <f t="shared" si="252"/>
        <v>41880.493784722217</v>
      </c>
      <c r="T2643" s="20">
        <f t="shared" si="251"/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13">
        <f t="shared" si="248"/>
        <v>0</v>
      </c>
      <c r="Q2644" t="str">
        <f t="shared" si="249"/>
        <v>technology</v>
      </c>
      <c r="R2644" t="str">
        <f t="shared" si="250"/>
        <v>space exploration</v>
      </c>
      <c r="S2644" s="20">
        <f t="shared" si="252"/>
        <v>42535.91328703703</v>
      </c>
      <c r="T2644" s="20">
        <f t="shared" si="251"/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13">
        <f t="shared" si="248"/>
        <v>168549.155</v>
      </c>
      <c r="Q2645" t="str">
        <f t="shared" si="249"/>
        <v>technology</v>
      </c>
      <c r="R2645" t="str">
        <f t="shared" si="250"/>
        <v>space exploration</v>
      </c>
      <c r="S2645" s="20">
        <f t="shared" si="252"/>
        <v>42689.249016203699</v>
      </c>
      <c r="T2645" s="20">
        <f t="shared" si="251"/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13">
        <f t="shared" si="248"/>
        <v>1052.5</v>
      </c>
      <c r="Q2646" t="str">
        <f t="shared" si="249"/>
        <v>technology</v>
      </c>
      <c r="R2646" t="str">
        <f t="shared" si="250"/>
        <v>space exploration</v>
      </c>
      <c r="S2646" s="20">
        <f t="shared" si="252"/>
        <v>42774.458738425928</v>
      </c>
      <c r="T2646" s="20">
        <f t="shared" si="251"/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13">
        <f t="shared" si="248"/>
        <v>1061.5</v>
      </c>
      <c r="Q2647" t="str">
        <f t="shared" si="249"/>
        <v>technology</v>
      </c>
      <c r="R2647" t="str">
        <f t="shared" si="250"/>
        <v>space exploration</v>
      </c>
      <c r="S2647" s="20">
        <f t="shared" si="252"/>
        <v>41921.509293981479</v>
      </c>
      <c r="T2647" s="20">
        <f t="shared" si="251"/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13">
        <f t="shared" si="248"/>
        <v>21310.71</v>
      </c>
      <c r="Q2648" t="str">
        <f t="shared" si="249"/>
        <v>technology</v>
      </c>
      <c r="R2648" t="str">
        <f t="shared" si="250"/>
        <v>space exploration</v>
      </c>
      <c r="S2648" s="20">
        <f t="shared" si="252"/>
        <v>42225.97996527778</v>
      </c>
      <c r="T2648" s="20">
        <f t="shared" si="251"/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13">
        <f t="shared" si="248"/>
        <v>19.5</v>
      </c>
      <c r="Q2649" t="str">
        <f t="shared" si="249"/>
        <v>technology</v>
      </c>
      <c r="R2649" t="str">
        <f t="shared" si="250"/>
        <v>space exploration</v>
      </c>
      <c r="S2649" s="20">
        <f t="shared" si="252"/>
        <v>42199.928460648145</v>
      </c>
      <c r="T2649" s="20">
        <f t="shared" si="251"/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13">
        <f t="shared" si="248"/>
        <v>56</v>
      </c>
      <c r="Q2650" t="str">
        <f t="shared" si="249"/>
        <v>technology</v>
      </c>
      <c r="R2650" t="str">
        <f t="shared" si="250"/>
        <v>space exploration</v>
      </c>
      <c r="S2650" s="20">
        <f t="shared" si="252"/>
        <v>42408.381481481476</v>
      </c>
      <c r="T2650" s="20">
        <f t="shared" si="251"/>
        <v>42438.381481481476</v>
      </c>
    </row>
    <row r="2651" spans="1:20" ht="3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13">
        <f t="shared" si="248"/>
        <v>63.5</v>
      </c>
      <c r="Q2651" t="str">
        <f t="shared" si="249"/>
        <v>technology</v>
      </c>
      <c r="R2651" t="str">
        <f t="shared" si="250"/>
        <v>space exploration</v>
      </c>
      <c r="S2651" s="20">
        <f t="shared" si="252"/>
        <v>42341.663668981484</v>
      </c>
      <c r="T2651" s="20">
        <f t="shared" si="251"/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13">
        <f t="shared" si="248"/>
        <v>181.5</v>
      </c>
      <c r="Q2652" t="str">
        <f t="shared" si="249"/>
        <v>technology</v>
      </c>
      <c r="R2652" t="str">
        <f t="shared" si="250"/>
        <v>space exploration</v>
      </c>
      <c r="S2652" s="20">
        <f t="shared" si="252"/>
        <v>42695.291006944441</v>
      </c>
      <c r="T2652" s="20">
        <f t="shared" si="251"/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13">
        <f t="shared" si="248"/>
        <v>2625</v>
      </c>
      <c r="Q2653" t="str">
        <f t="shared" si="249"/>
        <v>technology</v>
      </c>
      <c r="R2653" t="str">
        <f t="shared" si="250"/>
        <v>space exploration</v>
      </c>
      <c r="S2653" s="20">
        <f t="shared" si="252"/>
        <v>42327.472326388881</v>
      </c>
      <c r="T2653" s="20">
        <f t="shared" si="251"/>
        <v>42355.472326388881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13">
        <f t="shared" si="248"/>
        <v>448</v>
      </c>
      <c r="Q2654" t="str">
        <f t="shared" si="249"/>
        <v>technology</v>
      </c>
      <c r="R2654" t="str">
        <f t="shared" si="250"/>
        <v>space exploration</v>
      </c>
      <c r="S2654" s="20">
        <f t="shared" si="252"/>
        <v>41952.825520833336</v>
      </c>
      <c r="T2654" s="20">
        <f t="shared" si="251"/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13">
        <f t="shared" si="248"/>
        <v>2973</v>
      </c>
      <c r="Q2655" t="str">
        <f t="shared" si="249"/>
        <v>technology</v>
      </c>
      <c r="R2655" t="str">
        <f t="shared" si="250"/>
        <v>space exploration</v>
      </c>
      <c r="S2655" s="20">
        <f t="shared" si="252"/>
        <v>41771.318599537037</v>
      </c>
      <c r="T2655" s="20">
        <f t="shared" si="251"/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13">
        <f t="shared" si="248"/>
        <v>28.5</v>
      </c>
      <c r="Q2656" t="str">
        <f t="shared" si="249"/>
        <v>technology</v>
      </c>
      <c r="R2656" t="str">
        <f t="shared" si="250"/>
        <v>space exploration</v>
      </c>
      <c r="S2656" s="20">
        <f t="shared" si="252"/>
        <v>42055.26766203704</v>
      </c>
      <c r="T2656" s="20">
        <f t="shared" si="251"/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ref="O2657:O2720" si="253">E2657/D2657</f>
        <v>0.21033333333333334</v>
      </c>
      <c r="P2657" s="13">
        <f t="shared" si="248"/>
        <v>1599</v>
      </c>
      <c r="Q2657" t="str">
        <f t="shared" si="249"/>
        <v>technology</v>
      </c>
      <c r="R2657" t="str">
        <f t="shared" si="250"/>
        <v>space exploration</v>
      </c>
      <c r="S2657" s="20">
        <f t="shared" si="252"/>
        <v>42381.532951388886</v>
      </c>
      <c r="T2657" s="20">
        <f t="shared" si="251"/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3"/>
        <v>0.11436666666666667</v>
      </c>
      <c r="P2658" s="13">
        <f t="shared" si="248"/>
        <v>8653.5</v>
      </c>
      <c r="Q2658" t="str">
        <f t="shared" si="249"/>
        <v>technology</v>
      </c>
      <c r="R2658" t="str">
        <f t="shared" si="250"/>
        <v>space exploration</v>
      </c>
      <c r="S2658" s="20">
        <f t="shared" si="252"/>
        <v>42767.355185185181</v>
      </c>
      <c r="T2658" s="20">
        <f t="shared" si="251"/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3"/>
        <v>0.18737933333333334</v>
      </c>
      <c r="P2659" s="13">
        <f t="shared" si="248"/>
        <v>2840.19</v>
      </c>
      <c r="Q2659" t="str">
        <f t="shared" si="249"/>
        <v>technology</v>
      </c>
      <c r="R2659" t="str">
        <f t="shared" si="250"/>
        <v>space exploration</v>
      </c>
      <c r="S2659" s="20">
        <f t="shared" si="252"/>
        <v>42551.595520833333</v>
      </c>
      <c r="T2659" s="20">
        <f t="shared" si="251"/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3"/>
        <v>9.2857142857142856E-4</v>
      </c>
      <c r="P2660" s="13">
        <f t="shared" si="248"/>
        <v>47.5</v>
      </c>
      <c r="Q2660" t="str">
        <f t="shared" si="249"/>
        <v>technology</v>
      </c>
      <c r="R2660" t="str">
        <f t="shared" si="250"/>
        <v>space exploration</v>
      </c>
      <c r="S2660" s="20">
        <f t="shared" si="252"/>
        <v>42551.550856481481</v>
      </c>
      <c r="T2660" s="20">
        <f t="shared" si="251"/>
        <v>42581.550856481481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3"/>
        <v>2.720408163265306E-2</v>
      </c>
      <c r="P2661" s="13">
        <f t="shared" si="248"/>
        <v>671.5</v>
      </c>
      <c r="Q2661" t="str">
        <f t="shared" si="249"/>
        <v>technology</v>
      </c>
      <c r="R2661" t="str">
        <f t="shared" si="250"/>
        <v>space exploration</v>
      </c>
      <c r="S2661" s="20">
        <f t="shared" si="252"/>
        <v>42081.736226851855</v>
      </c>
      <c r="T2661" s="20">
        <f t="shared" si="251"/>
        <v>42111.736226851855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3"/>
        <v>9.5E-4</v>
      </c>
      <c r="P2662" s="13">
        <f t="shared" si="248"/>
        <v>12</v>
      </c>
      <c r="Q2662" t="str">
        <f t="shared" si="249"/>
        <v>technology</v>
      </c>
      <c r="R2662" t="str">
        <f t="shared" si="250"/>
        <v>space exploration</v>
      </c>
      <c r="S2662" s="20">
        <f t="shared" si="252"/>
        <v>42272.379837962959</v>
      </c>
      <c r="T2662" s="20">
        <f t="shared" si="251"/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3"/>
        <v>1.0289999999999999</v>
      </c>
      <c r="P2663" s="13">
        <f t="shared" si="248"/>
        <v>2602.5</v>
      </c>
      <c r="Q2663" t="str">
        <f t="shared" si="249"/>
        <v>technology</v>
      </c>
      <c r="R2663" t="str">
        <f t="shared" si="250"/>
        <v>makerspaces</v>
      </c>
      <c r="S2663" s="20">
        <f t="shared" si="252"/>
        <v>41542.625115740739</v>
      </c>
      <c r="T2663" s="20">
        <f t="shared" si="251"/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3"/>
        <v>1.0680000000000001</v>
      </c>
      <c r="P2664" s="13">
        <f t="shared" si="248"/>
        <v>10720</v>
      </c>
      <c r="Q2664" t="str">
        <f t="shared" si="249"/>
        <v>technology</v>
      </c>
      <c r="R2664" t="str">
        <f t="shared" si="250"/>
        <v>makerspaces</v>
      </c>
      <c r="S2664" s="20">
        <f t="shared" si="252"/>
        <v>42207.413344907407</v>
      </c>
      <c r="T2664" s="20">
        <f t="shared" si="251"/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3"/>
        <v>1.0459624999999999</v>
      </c>
      <c r="P2665" s="13">
        <f t="shared" si="248"/>
        <v>10487.625</v>
      </c>
      <c r="Q2665" t="str">
        <f t="shared" si="249"/>
        <v>technology</v>
      </c>
      <c r="R2665" t="str">
        <f t="shared" si="250"/>
        <v>makerspaces</v>
      </c>
      <c r="S2665" s="20">
        <f t="shared" si="252"/>
        <v>42222.28943287037</v>
      </c>
      <c r="T2665" s="20">
        <f t="shared" si="251"/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3"/>
        <v>1.0342857142857143</v>
      </c>
      <c r="P2666" s="13">
        <f t="shared" si="248"/>
        <v>9102</v>
      </c>
      <c r="Q2666" t="str">
        <f t="shared" si="249"/>
        <v>technology</v>
      </c>
      <c r="R2666" t="str">
        <f t="shared" si="250"/>
        <v>makerspaces</v>
      </c>
      <c r="S2666" s="20">
        <f t="shared" si="252"/>
        <v>42312.692094907405</v>
      </c>
      <c r="T2666" s="20">
        <f t="shared" si="251"/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3"/>
        <v>1.2314285714285715</v>
      </c>
      <c r="P2667" s="13">
        <f t="shared" si="248"/>
        <v>2178</v>
      </c>
      <c r="Q2667" t="str">
        <f t="shared" si="249"/>
        <v>technology</v>
      </c>
      <c r="R2667" t="str">
        <f t="shared" si="250"/>
        <v>makerspaces</v>
      </c>
      <c r="S2667" s="20">
        <f t="shared" si="252"/>
        <v>42083.562199074069</v>
      </c>
      <c r="T2667" s="20">
        <f t="shared" si="251"/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3"/>
        <v>1.592951</v>
      </c>
      <c r="P2668" s="13">
        <f t="shared" si="248"/>
        <v>8067.7550000000001</v>
      </c>
      <c r="Q2668" t="str">
        <f t="shared" si="249"/>
        <v>technology</v>
      </c>
      <c r="R2668" t="str">
        <f t="shared" si="250"/>
        <v>makerspaces</v>
      </c>
      <c r="S2668" s="20">
        <f t="shared" si="252"/>
        <v>42235.43100694444</v>
      </c>
      <c r="T2668" s="20">
        <f t="shared" si="251"/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3"/>
        <v>1.1066666666666667</v>
      </c>
      <c r="P2669" s="13">
        <f t="shared" si="248"/>
        <v>839</v>
      </c>
      <c r="Q2669" t="str">
        <f t="shared" si="249"/>
        <v>technology</v>
      </c>
      <c r="R2669" t="str">
        <f t="shared" si="250"/>
        <v>makerspaces</v>
      </c>
      <c r="S2669" s="20">
        <f t="shared" si="252"/>
        <v>42380.592777777776</v>
      </c>
      <c r="T2669" s="20">
        <f t="shared" si="251"/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3"/>
        <v>1.7070000000000001</v>
      </c>
      <c r="P2670" s="13">
        <f t="shared" si="248"/>
        <v>867.5</v>
      </c>
      <c r="Q2670" t="str">
        <f t="shared" si="249"/>
        <v>technology</v>
      </c>
      <c r="R2670" t="str">
        <f t="shared" si="250"/>
        <v>makerspaces</v>
      </c>
      <c r="S2670" s="20">
        <f t="shared" si="252"/>
        <v>42275.255381944437</v>
      </c>
      <c r="T2670" s="20">
        <f t="shared" si="251"/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3"/>
        <v>1.25125</v>
      </c>
      <c r="P2671" s="13">
        <f t="shared" si="248"/>
        <v>506</v>
      </c>
      <c r="Q2671" t="str">
        <f t="shared" si="249"/>
        <v>technology</v>
      </c>
      <c r="R2671" t="str">
        <f t="shared" si="250"/>
        <v>makerspaces</v>
      </c>
      <c r="S2671" s="20">
        <f t="shared" si="252"/>
        <v>42318.702499999999</v>
      </c>
      <c r="T2671" s="20">
        <f t="shared" si="251"/>
        <v>42378.702499999999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3"/>
        <v>6.4158609339642042E-2</v>
      </c>
      <c r="P2672" s="13">
        <f t="shared" si="248"/>
        <v>1277.5</v>
      </c>
      <c r="Q2672" t="str">
        <f t="shared" si="249"/>
        <v>technology</v>
      </c>
      <c r="R2672" t="str">
        <f t="shared" si="250"/>
        <v>makerspaces</v>
      </c>
      <c r="S2672" s="20">
        <f t="shared" si="252"/>
        <v>41820.687268518515</v>
      </c>
      <c r="T2672" s="20">
        <f t="shared" si="251"/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3"/>
        <v>0.11344</v>
      </c>
      <c r="P2673" s="13">
        <f t="shared" si="248"/>
        <v>1460</v>
      </c>
      <c r="Q2673" t="str">
        <f t="shared" si="249"/>
        <v>technology</v>
      </c>
      <c r="R2673" t="str">
        <f t="shared" si="250"/>
        <v>makerspaces</v>
      </c>
      <c r="S2673" s="20">
        <f t="shared" si="252"/>
        <v>41962.415694444448</v>
      </c>
      <c r="T2673" s="20">
        <f t="shared" si="251"/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3"/>
        <v>0.33189999999999997</v>
      </c>
      <c r="P2674" s="13">
        <f t="shared" si="248"/>
        <v>1683</v>
      </c>
      <c r="Q2674" t="str">
        <f t="shared" si="249"/>
        <v>technology</v>
      </c>
      <c r="R2674" t="str">
        <f t="shared" si="250"/>
        <v>makerspaces</v>
      </c>
      <c r="S2674" s="20">
        <f t="shared" si="252"/>
        <v>42344.550810185181</v>
      </c>
      <c r="T2674" s="20">
        <f t="shared" si="251"/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3"/>
        <v>0.27579999999999999</v>
      </c>
      <c r="P2675" s="13">
        <f t="shared" si="248"/>
        <v>5549</v>
      </c>
      <c r="Q2675" t="str">
        <f t="shared" si="249"/>
        <v>technology</v>
      </c>
      <c r="R2675" t="str">
        <f t="shared" si="250"/>
        <v>makerspaces</v>
      </c>
      <c r="S2675" s="20">
        <f t="shared" si="252"/>
        <v>41912.208321759259</v>
      </c>
      <c r="T2675" s="20">
        <f t="shared" si="251"/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3"/>
        <v>0.62839999999999996</v>
      </c>
      <c r="P2676" s="13">
        <f t="shared" si="248"/>
        <v>11082.5</v>
      </c>
      <c r="Q2676" t="str">
        <f t="shared" si="249"/>
        <v>technology</v>
      </c>
      <c r="R2676" t="str">
        <f t="shared" si="250"/>
        <v>makerspaces</v>
      </c>
      <c r="S2676" s="20">
        <f t="shared" si="252"/>
        <v>42529.299421296295</v>
      </c>
      <c r="T2676" s="20">
        <f t="shared" si="251"/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3"/>
        <v>7.5880000000000003E-2</v>
      </c>
      <c r="P2677" s="13">
        <f t="shared" si="248"/>
        <v>963</v>
      </c>
      <c r="Q2677" t="str">
        <f t="shared" si="249"/>
        <v>technology</v>
      </c>
      <c r="R2677" t="str">
        <f t="shared" si="250"/>
        <v>makerspaces</v>
      </c>
      <c r="S2677" s="20">
        <f t="shared" si="252"/>
        <v>41923.524178240739</v>
      </c>
      <c r="T2677" s="20">
        <f t="shared" si="251"/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3"/>
        <v>0.50380952380952382</v>
      </c>
      <c r="P2678" s="13">
        <f t="shared" si="248"/>
        <v>533.5</v>
      </c>
      <c r="Q2678" t="str">
        <f t="shared" si="249"/>
        <v>technology</v>
      </c>
      <c r="R2678" t="str">
        <f t="shared" si="250"/>
        <v>makerspaces</v>
      </c>
      <c r="S2678" s="20">
        <f t="shared" si="252"/>
        <v>42482.291365740741</v>
      </c>
      <c r="T2678" s="20">
        <f t="shared" si="251"/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3"/>
        <v>0.17512820512820512</v>
      </c>
      <c r="P2679" s="13">
        <f t="shared" si="248"/>
        <v>1721</v>
      </c>
      <c r="Q2679" t="str">
        <f t="shared" si="249"/>
        <v>technology</v>
      </c>
      <c r="R2679" t="str">
        <f t="shared" si="250"/>
        <v>makerspaces</v>
      </c>
      <c r="S2679" s="20">
        <f t="shared" si="252"/>
        <v>41792.696099537032</v>
      </c>
      <c r="T2679" s="20">
        <f t="shared" si="251"/>
        <v>41822.696099537032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3"/>
        <v>1.3750000000000001E-4</v>
      </c>
      <c r="P2680" s="13">
        <f t="shared" si="248"/>
        <v>551</v>
      </c>
      <c r="Q2680" t="str">
        <f t="shared" si="249"/>
        <v>technology</v>
      </c>
      <c r="R2680" t="str">
        <f t="shared" si="250"/>
        <v>makerspaces</v>
      </c>
      <c r="S2680" s="20">
        <f t="shared" si="252"/>
        <v>42241.464872685181</v>
      </c>
      <c r="T2680" s="20">
        <f t="shared" si="251"/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3"/>
        <v>3.3E-3</v>
      </c>
      <c r="P2681" s="13">
        <f t="shared" si="248"/>
        <v>67.5</v>
      </c>
      <c r="Q2681" t="str">
        <f t="shared" si="249"/>
        <v>technology</v>
      </c>
      <c r="R2681" t="str">
        <f t="shared" si="250"/>
        <v>makerspaces</v>
      </c>
      <c r="S2681" s="20">
        <f t="shared" si="252"/>
        <v>42032.667754629627</v>
      </c>
      <c r="T2681" s="20">
        <f t="shared" si="251"/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3"/>
        <v>8.6250000000000007E-3</v>
      </c>
      <c r="P2682" s="13">
        <f t="shared" si="248"/>
        <v>140</v>
      </c>
      <c r="Q2682" t="str">
        <f t="shared" si="249"/>
        <v>technology</v>
      </c>
      <c r="R2682" t="str">
        <f t="shared" si="250"/>
        <v>makerspaces</v>
      </c>
      <c r="S2682" s="20">
        <f t="shared" si="252"/>
        <v>42435.878368055557</v>
      </c>
      <c r="T2682" s="20">
        <f t="shared" si="251"/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3"/>
        <v>6.875E-3</v>
      </c>
      <c r="P2683" s="13">
        <f t="shared" si="248"/>
        <v>28.5</v>
      </c>
      <c r="Q2683" t="str">
        <f t="shared" si="249"/>
        <v>food</v>
      </c>
      <c r="R2683" t="str">
        <f t="shared" si="250"/>
        <v>food trucks</v>
      </c>
      <c r="S2683" s="20">
        <f t="shared" si="252"/>
        <v>41805.561921296292</v>
      </c>
      <c r="T2683" s="20">
        <f t="shared" si="251"/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3"/>
        <v>0.28299999999999997</v>
      </c>
      <c r="P2684" s="13">
        <f t="shared" si="248"/>
        <v>859</v>
      </c>
      <c r="Q2684" t="str">
        <f t="shared" si="249"/>
        <v>food</v>
      </c>
      <c r="R2684" t="str">
        <f t="shared" si="250"/>
        <v>food trucks</v>
      </c>
      <c r="S2684" s="20">
        <f t="shared" si="252"/>
        <v>41932.538657407407</v>
      </c>
      <c r="T2684" s="20">
        <f t="shared" si="251"/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3"/>
        <v>2.3999999999999998E-3</v>
      </c>
      <c r="P2685" s="13">
        <f t="shared" si="248"/>
        <v>19.5</v>
      </c>
      <c r="Q2685" t="str">
        <f t="shared" si="249"/>
        <v>food</v>
      </c>
      <c r="R2685" t="str">
        <f t="shared" si="250"/>
        <v>food trucks</v>
      </c>
      <c r="S2685" s="20">
        <f t="shared" si="252"/>
        <v>42034.421759259254</v>
      </c>
      <c r="T2685" s="20">
        <f t="shared" si="251"/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3"/>
        <v>1.1428571428571429E-2</v>
      </c>
      <c r="P2686" s="13">
        <f t="shared" si="248"/>
        <v>402</v>
      </c>
      <c r="Q2686" t="str">
        <f t="shared" si="249"/>
        <v>food</v>
      </c>
      <c r="R2686" t="str">
        <f t="shared" si="250"/>
        <v>food trucks</v>
      </c>
      <c r="S2686" s="20">
        <f t="shared" si="252"/>
        <v>41820.581307870365</v>
      </c>
      <c r="T2686" s="20">
        <f t="shared" si="251"/>
        <v>41860.581307870365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3"/>
        <v>2.0000000000000001E-4</v>
      </c>
      <c r="P2687" s="13">
        <f t="shared" si="248"/>
        <v>5.5</v>
      </c>
      <c r="Q2687" t="str">
        <f t="shared" si="249"/>
        <v>food</v>
      </c>
      <c r="R2687" t="str">
        <f t="shared" si="250"/>
        <v>food trucks</v>
      </c>
      <c r="S2687" s="20">
        <f t="shared" si="252"/>
        <v>42061.362615740734</v>
      </c>
      <c r="T2687" s="20">
        <f t="shared" si="251"/>
        <v>42121.320949074077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3"/>
        <v>0</v>
      </c>
      <c r="P2688" s="13">
        <f t="shared" si="248"/>
        <v>0</v>
      </c>
      <c r="Q2688" t="str">
        <f t="shared" si="249"/>
        <v>food</v>
      </c>
      <c r="R2688" t="str">
        <f t="shared" si="250"/>
        <v>food trucks</v>
      </c>
      <c r="S2688" s="20">
        <f t="shared" si="252"/>
        <v>41892.641469907401</v>
      </c>
      <c r="T2688" s="20">
        <f t="shared" si="251"/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3"/>
        <v>0</v>
      </c>
      <c r="P2689" s="13">
        <f t="shared" si="248"/>
        <v>0</v>
      </c>
      <c r="Q2689" t="str">
        <f t="shared" si="249"/>
        <v>food</v>
      </c>
      <c r="R2689" t="str">
        <f t="shared" si="250"/>
        <v>food trucks</v>
      </c>
      <c r="S2689" s="20">
        <f t="shared" si="252"/>
        <v>42154.306921296295</v>
      </c>
      <c r="T2689" s="20">
        <f t="shared" si="251"/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3"/>
        <v>1.48E-3</v>
      </c>
      <c r="P2690" s="13">
        <f t="shared" si="248"/>
        <v>44</v>
      </c>
      <c r="Q2690" t="str">
        <f t="shared" si="249"/>
        <v>food</v>
      </c>
      <c r="R2690" t="str">
        <f t="shared" si="250"/>
        <v>food trucks</v>
      </c>
      <c r="S2690" s="20">
        <f t="shared" si="252"/>
        <v>42027.785532407412</v>
      </c>
      <c r="T2690" s="20">
        <f t="shared" si="251"/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3"/>
        <v>2.8571428571428571E-5</v>
      </c>
      <c r="P2691" s="13">
        <f t="shared" ref="P2691:P2754" si="254">AVERAGE(E2691,L2691)</f>
        <v>1</v>
      </c>
      <c r="Q2691" t="str">
        <f t="shared" ref="Q2691:Q2754" si="255">LEFT(N2691,FIND("/",N2691)-1)</f>
        <v>food</v>
      </c>
      <c r="R2691" t="str">
        <f t="shared" ref="R2691:R2754" si="256">RIGHT(N2691,LEN(N2691)-FIND("/",N2691))</f>
        <v>food trucks</v>
      </c>
      <c r="S2691" s="20">
        <f t="shared" si="252"/>
        <v>42551.628356481473</v>
      </c>
      <c r="T2691" s="20">
        <f t="shared" ref="T2691:T2754" si="257">(((I2691/60)/60)/24)+DATE(1970,1,1)+(-8/24)</f>
        <v>42581.628356481473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13">
        <f t="shared" si="254"/>
        <v>4352</v>
      </c>
      <c r="Q2692" t="str">
        <f t="shared" si="255"/>
        <v>food</v>
      </c>
      <c r="R2692" t="str">
        <f t="shared" si="256"/>
        <v>food trucks</v>
      </c>
      <c r="S2692" s="20">
        <f t="shared" ref="S2692:S2755" si="258">(((J2692/60)/60)/24)+DATE(1970,1,1)+(-8/24)</f>
        <v>42112.77171296296</v>
      </c>
      <c r="T2692" s="20">
        <f t="shared" si="257"/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13">
        <f t="shared" si="254"/>
        <v>18.5</v>
      </c>
      <c r="Q2693" t="str">
        <f t="shared" si="255"/>
        <v>food</v>
      </c>
      <c r="R2693" t="str">
        <f t="shared" si="256"/>
        <v>food trucks</v>
      </c>
      <c r="S2693" s="20">
        <f t="shared" si="258"/>
        <v>42089.390706018516</v>
      </c>
      <c r="T2693" s="20">
        <f t="shared" si="257"/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13">
        <f t="shared" si="254"/>
        <v>13</v>
      </c>
      <c r="Q2694" t="str">
        <f t="shared" si="255"/>
        <v>food</v>
      </c>
      <c r="R2694" t="str">
        <f t="shared" si="256"/>
        <v>food trucks</v>
      </c>
      <c r="S2694" s="20">
        <f t="shared" si="258"/>
        <v>42058.000694444439</v>
      </c>
      <c r="T2694" s="20">
        <f t="shared" si="257"/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13">
        <f t="shared" si="254"/>
        <v>21.5</v>
      </c>
      <c r="Q2695" t="str">
        <f t="shared" si="255"/>
        <v>food</v>
      </c>
      <c r="R2695" t="str">
        <f t="shared" si="256"/>
        <v>food trucks</v>
      </c>
      <c r="S2695" s="20">
        <f t="shared" si="258"/>
        <v>41833.805162037032</v>
      </c>
      <c r="T2695" s="20">
        <f t="shared" si="257"/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13">
        <f t="shared" si="254"/>
        <v>1</v>
      </c>
      <c r="Q2696" t="str">
        <f t="shared" si="255"/>
        <v>food</v>
      </c>
      <c r="R2696" t="str">
        <f t="shared" si="256"/>
        <v>food trucks</v>
      </c>
      <c r="S2696" s="20">
        <f t="shared" si="258"/>
        <v>41877.807164351849</v>
      </c>
      <c r="T2696" s="20">
        <f t="shared" si="257"/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13">
        <f t="shared" si="254"/>
        <v>37</v>
      </c>
      <c r="Q2697" t="str">
        <f t="shared" si="255"/>
        <v>food</v>
      </c>
      <c r="R2697" t="str">
        <f t="shared" si="256"/>
        <v>food trucks</v>
      </c>
      <c r="S2697" s="20">
        <f t="shared" si="258"/>
        <v>42047.848587962959</v>
      </c>
      <c r="T2697" s="20">
        <f t="shared" si="257"/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13">
        <f t="shared" si="254"/>
        <v>1714</v>
      </c>
      <c r="Q2698" t="str">
        <f t="shared" si="255"/>
        <v>food</v>
      </c>
      <c r="R2698" t="str">
        <f t="shared" si="256"/>
        <v>food trucks</v>
      </c>
      <c r="S2698" s="20">
        <f t="shared" si="258"/>
        <v>41964.511111111111</v>
      </c>
      <c r="T2698" s="20">
        <f t="shared" si="257"/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13">
        <f t="shared" si="254"/>
        <v>3056.5</v>
      </c>
      <c r="Q2699" t="str">
        <f t="shared" si="255"/>
        <v>food</v>
      </c>
      <c r="R2699" t="str">
        <f t="shared" si="256"/>
        <v>food trucks</v>
      </c>
      <c r="S2699" s="20">
        <f t="shared" si="258"/>
        <v>42187.606747685182</v>
      </c>
      <c r="T2699" s="20">
        <f t="shared" si="257"/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13">
        <f t="shared" si="254"/>
        <v>14.005000000000001</v>
      </c>
      <c r="Q2700" t="str">
        <f t="shared" si="255"/>
        <v>food</v>
      </c>
      <c r="R2700" t="str">
        <f t="shared" si="256"/>
        <v>food trucks</v>
      </c>
      <c r="S2700" s="20">
        <f t="shared" si="258"/>
        <v>41787.564907407403</v>
      </c>
      <c r="T2700" s="20">
        <f t="shared" si="257"/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13">
        <f t="shared" si="254"/>
        <v>0</v>
      </c>
      <c r="Q2701" t="str">
        <f t="shared" si="255"/>
        <v>food</v>
      </c>
      <c r="R2701" t="str">
        <f t="shared" si="256"/>
        <v>food trucks</v>
      </c>
      <c r="S2701" s="20">
        <f t="shared" si="258"/>
        <v>41829.563229166662</v>
      </c>
      <c r="T2701" s="20">
        <f t="shared" si="257"/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13">
        <f t="shared" si="254"/>
        <v>37</v>
      </c>
      <c r="Q2702" t="str">
        <f t="shared" si="255"/>
        <v>food</v>
      </c>
      <c r="R2702" t="str">
        <f t="shared" si="256"/>
        <v>food trucks</v>
      </c>
      <c r="S2702" s="20">
        <f t="shared" si="258"/>
        <v>41870.541342592594</v>
      </c>
      <c r="T2702" s="20">
        <f t="shared" si="257"/>
        <v>41900.541342592594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13">
        <f t="shared" si="254"/>
        <v>808</v>
      </c>
      <c r="Q2703" t="str">
        <f t="shared" si="255"/>
        <v>theater</v>
      </c>
      <c r="R2703" t="str">
        <f t="shared" si="256"/>
        <v>spaces</v>
      </c>
      <c r="S2703" s="20">
        <f t="shared" si="258"/>
        <v>42801.441365740735</v>
      </c>
      <c r="T2703" s="20">
        <f t="shared" si="257"/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13">
        <f t="shared" si="254"/>
        <v>1733.5</v>
      </c>
      <c r="Q2704" t="str">
        <f t="shared" si="255"/>
        <v>theater</v>
      </c>
      <c r="R2704" t="str">
        <f t="shared" si="256"/>
        <v>spaces</v>
      </c>
      <c r="S2704" s="20">
        <f t="shared" si="258"/>
        <v>42800.468483796292</v>
      </c>
      <c r="T2704" s="20">
        <f t="shared" si="257"/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13">
        <f t="shared" si="254"/>
        <v>20772.5</v>
      </c>
      <c r="Q2705" t="str">
        <f t="shared" si="255"/>
        <v>theater</v>
      </c>
      <c r="R2705" t="str">
        <f t="shared" si="256"/>
        <v>spaces</v>
      </c>
      <c r="S2705" s="20">
        <f t="shared" si="258"/>
        <v>42756.356828703698</v>
      </c>
      <c r="T2705" s="20">
        <f t="shared" si="257"/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13">
        <f t="shared" si="254"/>
        <v>576</v>
      </c>
      <c r="Q2706" t="str">
        <f t="shared" si="255"/>
        <v>theater</v>
      </c>
      <c r="R2706" t="str">
        <f t="shared" si="256"/>
        <v>spaces</v>
      </c>
      <c r="S2706" s="20">
        <f t="shared" si="258"/>
        <v>42787.529097222221</v>
      </c>
      <c r="T2706" s="20">
        <f t="shared" si="257"/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13">
        <f t="shared" si="254"/>
        <v>873.5</v>
      </c>
      <c r="Q2707" t="str">
        <f t="shared" si="255"/>
        <v>theater</v>
      </c>
      <c r="R2707" t="str">
        <f t="shared" si="256"/>
        <v>spaces</v>
      </c>
      <c r="S2707" s="20">
        <f t="shared" si="258"/>
        <v>42773.58284722222</v>
      </c>
      <c r="T2707" s="20">
        <f t="shared" si="257"/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13">
        <f t="shared" si="254"/>
        <v>19783.5</v>
      </c>
      <c r="Q2708" t="str">
        <f t="shared" si="255"/>
        <v>theater</v>
      </c>
      <c r="R2708" t="str">
        <f t="shared" si="256"/>
        <v>spaces</v>
      </c>
      <c r="S2708" s="20">
        <f t="shared" si="258"/>
        <v>41898.961608796293</v>
      </c>
      <c r="T2708" s="20">
        <f t="shared" si="257"/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13">
        <f t="shared" si="254"/>
        <v>14230.785</v>
      </c>
      <c r="Q2709" t="str">
        <f t="shared" si="255"/>
        <v>theater</v>
      </c>
      <c r="R2709" t="str">
        <f t="shared" si="256"/>
        <v>spaces</v>
      </c>
      <c r="S2709" s="20">
        <f t="shared" si="258"/>
        <v>41391.449571759258</v>
      </c>
      <c r="T2709" s="20">
        <f t="shared" si="257"/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13">
        <f t="shared" si="254"/>
        <v>23846.035</v>
      </c>
      <c r="Q2710" t="str">
        <f t="shared" si="255"/>
        <v>theater</v>
      </c>
      <c r="R2710" t="str">
        <f t="shared" si="256"/>
        <v>spaces</v>
      </c>
      <c r="S2710" s="20">
        <f t="shared" si="258"/>
        <v>42512.364884259259</v>
      </c>
      <c r="T2710" s="20">
        <f t="shared" si="257"/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13">
        <f t="shared" si="254"/>
        <v>25555.5</v>
      </c>
      <c r="Q2711" t="str">
        <f t="shared" si="255"/>
        <v>theater</v>
      </c>
      <c r="R2711" t="str">
        <f t="shared" si="256"/>
        <v>spaces</v>
      </c>
      <c r="S2711" s="20">
        <f t="shared" si="258"/>
        <v>42611.816446759258</v>
      </c>
      <c r="T2711" s="20">
        <f t="shared" si="257"/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13">
        <f t="shared" si="254"/>
        <v>46714.105000000003</v>
      </c>
      <c r="Q2712" t="str">
        <f t="shared" si="255"/>
        <v>theater</v>
      </c>
      <c r="R2712" t="str">
        <f t="shared" si="256"/>
        <v>spaces</v>
      </c>
      <c r="S2712" s="20">
        <f t="shared" si="258"/>
        <v>41827.896157407406</v>
      </c>
      <c r="T2712" s="20">
        <f t="shared" si="257"/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13">
        <f t="shared" si="254"/>
        <v>2005.5</v>
      </c>
      <c r="Q2713" t="str">
        <f t="shared" si="255"/>
        <v>theater</v>
      </c>
      <c r="R2713" t="str">
        <f t="shared" si="256"/>
        <v>spaces</v>
      </c>
      <c r="S2713" s="20">
        <f t="shared" si="258"/>
        <v>41780.411921296298</v>
      </c>
      <c r="T2713" s="20">
        <f t="shared" si="257"/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13">
        <f t="shared" si="254"/>
        <v>3684.5</v>
      </c>
      <c r="Q2714" t="str">
        <f t="shared" si="255"/>
        <v>theater</v>
      </c>
      <c r="R2714" t="str">
        <f t="shared" si="256"/>
        <v>spaces</v>
      </c>
      <c r="S2714" s="20">
        <f t="shared" si="258"/>
        <v>41431.728703703702</v>
      </c>
      <c r="T2714" s="20">
        <f t="shared" si="257"/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13">
        <f t="shared" si="254"/>
        <v>77391</v>
      </c>
      <c r="Q2715" t="str">
        <f t="shared" si="255"/>
        <v>theater</v>
      </c>
      <c r="R2715" t="str">
        <f t="shared" si="256"/>
        <v>spaces</v>
      </c>
      <c r="S2715" s="20">
        <f t="shared" si="258"/>
        <v>42322.320416666662</v>
      </c>
      <c r="T2715" s="20">
        <f t="shared" si="257"/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13">
        <f t="shared" si="254"/>
        <v>14697</v>
      </c>
      <c r="Q2716" t="str">
        <f t="shared" si="255"/>
        <v>theater</v>
      </c>
      <c r="R2716" t="str">
        <f t="shared" si="256"/>
        <v>spaces</v>
      </c>
      <c r="S2716" s="20">
        <f t="shared" si="258"/>
        <v>42629.321712962956</v>
      </c>
      <c r="T2716" s="20">
        <f t="shared" si="257"/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13">
        <f t="shared" si="254"/>
        <v>16152.844999999999</v>
      </c>
      <c r="Q2717" t="str">
        <f t="shared" si="255"/>
        <v>theater</v>
      </c>
      <c r="R2717" t="str">
        <f t="shared" si="256"/>
        <v>spaces</v>
      </c>
      <c r="S2717" s="20">
        <f t="shared" si="258"/>
        <v>42387.065138888887</v>
      </c>
      <c r="T2717" s="20">
        <f t="shared" si="257"/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13">
        <f t="shared" si="254"/>
        <v>6092.5050000000001</v>
      </c>
      <c r="Q2718" t="str">
        <f t="shared" si="255"/>
        <v>theater</v>
      </c>
      <c r="R2718" t="str">
        <f t="shared" si="256"/>
        <v>spaces</v>
      </c>
      <c r="S2718" s="20">
        <f t="shared" si="258"/>
        <v>42254.999918981477</v>
      </c>
      <c r="T2718" s="20">
        <f t="shared" si="257"/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13">
        <f t="shared" si="254"/>
        <v>15175.5</v>
      </c>
      <c r="Q2719" t="str">
        <f t="shared" si="255"/>
        <v>theater</v>
      </c>
      <c r="R2719" t="str">
        <f t="shared" si="256"/>
        <v>spaces</v>
      </c>
      <c r="S2719" s="20">
        <f t="shared" si="258"/>
        <v>41934.581585648149</v>
      </c>
      <c r="T2719" s="20">
        <f t="shared" si="257"/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13">
        <f t="shared" si="254"/>
        <v>9396.5</v>
      </c>
      <c r="Q2720" t="str">
        <f t="shared" si="255"/>
        <v>theater</v>
      </c>
      <c r="R2720" t="str">
        <f t="shared" si="256"/>
        <v>spaces</v>
      </c>
      <c r="S2720" s="20">
        <f t="shared" si="258"/>
        <v>42465.263252314813</v>
      </c>
      <c r="T2720" s="20">
        <f t="shared" si="257"/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ref="O2721:O2784" si="259">E2721/D2721</f>
        <v>1.0883333333333334</v>
      </c>
      <c r="P2721" s="13">
        <f t="shared" si="254"/>
        <v>3299.5</v>
      </c>
      <c r="Q2721" t="str">
        <f t="shared" si="255"/>
        <v>theater</v>
      </c>
      <c r="R2721" t="str">
        <f t="shared" si="256"/>
        <v>spaces</v>
      </c>
      <c r="S2721" s="20">
        <f t="shared" si="258"/>
        <v>42417.697847222218</v>
      </c>
      <c r="T2721" s="20">
        <f t="shared" si="257"/>
        <v>42477.656180555547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9"/>
        <v>1.1812400000000001</v>
      </c>
      <c r="P2722" s="13">
        <f t="shared" si="254"/>
        <v>14852</v>
      </c>
      <c r="Q2722" t="str">
        <f t="shared" si="255"/>
        <v>theater</v>
      </c>
      <c r="R2722" t="str">
        <f t="shared" si="256"/>
        <v>spaces</v>
      </c>
      <c r="S2722" s="20">
        <f t="shared" si="258"/>
        <v>42655.132557870362</v>
      </c>
      <c r="T2722" s="20">
        <f t="shared" si="257"/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9"/>
        <v>14.62</v>
      </c>
      <c r="P2723" s="13">
        <f t="shared" si="254"/>
        <v>5617</v>
      </c>
      <c r="Q2723" t="str">
        <f t="shared" si="255"/>
        <v>technology</v>
      </c>
      <c r="R2723" t="str">
        <f t="shared" si="256"/>
        <v>hardware</v>
      </c>
      <c r="S2723" s="20">
        <f t="shared" si="258"/>
        <v>41493.210625</v>
      </c>
      <c r="T2723" s="20">
        <f t="shared" si="257"/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9"/>
        <v>2.5253999999999999</v>
      </c>
      <c r="P2724" s="13">
        <f t="shared" si="254"/>
        <v>6406</v>
      </c>
      <c r="Q2724" t="str">
        <f t="shared" si="255"/>
        <v>technology</v>
      </c>
      <c r="R2724" t="str">
        <f t="shared" si="256"/>
        <v>hardware</v>
      </c>
      <c r="S2724" s="20">
        <f t="shared" si="258"/>
        <v>42704.52376157407</v>
      </c>
      <c r="T2724" s="20">
        <f t="shared" si="257"/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9"/>
        <v>1.4005000000000001</v>
      </c>
      <c r="P2725" s="13">
        <f t="shared" si="254"/>
        <v>8491</v>
      </c>
      <c r="Q2725" t="str">
        <f t="shared" si="255"/>
        <v>technology</v>
      </c>
      <c r="R2725" t="str">
        <f t="shared" si="256"/>
        <v>hardware</v>
      </c>
      <c r="S2725" s="20">
        <f t="shared" si="258"/>
        <v>41944.505648148144</v>
      </c>
      <c r="T2725" s="20">
        <f t="shared" si="257"/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9"/>
        <v>2.9687520259319289</v>
      </c>
      <c r="P2726" s="13">
        <f t="shared" si="254"/>
        <v>4172.9400000000005</v>
      </c>
      <c r="Q2726" t="str">
        <f t="shared" si="255"/>
        <v>technology</v>
      </c>
      <c r="R2726" t="str">
        <f t="shared" si="256"/>
        <v>hardware</v>
      </c>
      <c r="S2726" s="20">
        <f t="shared" si="258"/>
        <v>42198.993738425925</v>
      </c>
      <c r="T2726" s="20">
        <f t="shared" si="257"/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9"/>
        <v>1.445425</v>
      </c>
      <c r="P2727" s="13">
        <f t="shared" si="254"/>
        <v>28965</v>
      </c>
      <c r="Q2727" t="str">
        <f t="shared" si="255"/>
        <v>technology</v>
      </c>
      <c r="R2727" t="str">
        <f t="shared" si="256"/>
        <v>hardware</v>
      </c>
      <c r="S2727" s="20">
        <f t="shared" si="258"/>
        <v>42745.41128472222</v>
      </c>
      <c r="T2727" s="20">
        <f t="shared" si="257"/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9"/>
        <v>1.05745</v>
      </c>
      <c r="P2728" s="13">
        <f t="shared" si="254"/>
        <v>53074.5</v>
      </c>
      <c r="Q2728" t="str">
        <f t="shared" si="255"/>
        <v>technology</v>
      </c>
      <c r="R2728" t="str">
        <f t="shared" si="256"/>
        <v>hardware</v>
      </c>
      <c r="S2728" s="20">
        <f t="shared" si="258"/>
        <v>42452.246655092589</v>
      </c>
      <c r="T2728" s="20">
        <f t="shared" si="257"/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9"/>
        <v>4.9321000000000002</v>
      </c>
      <c r="P2729" s="13">
        <f t="shared" si="254"/>
        <v>25014</v>
      </c>
      <c r="Q2729" t="str">
        <f t="shared" si="255"/>
        <v>technology</v>
      </c>
      <c r="R2729" t="str">
        <f t="shared" si="256"/>
        <v>hardware</v>
      </c>
      <c r="S2729" s="20">
        <f t="shared" si="258"/>
        <v>42198.343321759261</v>
      </c>
      <c r="T2729" s="20">
        <f t="shared" si="257"/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9"/>
        <v>2.0182666666666669</v>
      </c>
      <c r="P2730" s="13">
        <f t="shared" si="254"/>
        <v>15333</v>
      </c>
      <c r="Q2730" t="str">
        <f t="shared" si="255"/>
        <v>technology</v>
      </c>
      <c r="R2730" t="str">
        <f t="shared" si="256"/>
        <v>hardware</v>
      </c>
      <c r="S2730" s="20">
        <f t="shared" si="258"/>
        <v>42333.266597222224</v>
      </c>
      <c r="T2730" s="20">
        <f t="shared" si="257"/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9"/>
        <v>1.0444</v>
      </c>
      <c r="P2731" s="13">
        <f t="shared" si="254"/>
        <v>3928</v>
      </c>
      <c r="Q2731" t="str">
        <f t="shared" si="255"/>
        <v>technology</v>
      </c>
      <c r="R2731" t="str">
        <f t="shared" si="256"/>
        <v>hardware</v>
      </c>
      <c r="S2731" s="20">
        <f t="shared" si="258"/>
        <v>42094.907372685186</v>
      </c>
      <c r="T2731" s="20">
        <f t="shared" si="257"/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9"/>
        <v>1.7029262962962963</v>
      </c>
      <c r="P2732" s="13">
        <f t="shared" si="254"/>
        <v>23330.505000000001</v>
      </c>
      <c r="Q2732" t="str">
        <f t="shared" si="255"/>
        <v>technology</v>
      </c>
      <c r="R2732" t="str">
        <f t="shared" si="256"/>
        <v>hardware</v>
      </c>
      <c r="S2732" s="20">
        <f t="shared" si="258"/>
        <v>41351.208043981482</v>
      </c>
      <c r="T2732" s="20">
        <f t="shared" si="257"/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9"/>
        <v>1.0430333333333333</v>
      </c>
      <c r="P2733" s="13">
        <f t="shared" si="254"/>
        <v>15664</v>
      </c>
      <c r="Q2733" t="str">
        <f t="shared" si="255"/>
        <v>technology</v>
      </c>
      <c r="R2733" t="str">
        <f t="shared" si="256"/>
        <v>hardware</v>
      </c>
      <c r="S2733" s="20">
        <f t="shared" si="258"/>
        <v>41872.192384259259</v>
      </c>
      <c r="T2733" s="20">
        <f t="shared" si="257"/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9"/>
        <v>1.1825000000000001</v>
      </c>
      <c r="P2734" s="13">
        <f t="shared" si="254"/>
        <v>7168</v>
      </c>
      <c r="Q2734" t="str">
        <f t="shared" si="255"/>
        <v>technology</v>
      </c>
      <c r="R2734" t="str">
        <f t="shared" si="256"/>
        <v>hardware</v>
      </c>
      <c r="S2734" s="20">
        <f t="shared" si="258"/>
        <v>41389.474861111106</v>
      </c>
      <c r="T2734" s="20">
        <f t="shared" si="257"/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9"/>
        <v>1.07538</v>
      </c>
      <c r="P2735" s="13">
        <f t="shared" si="254"/>
        <v>26944</v>
      </c>
      <c r="Q2735" t="str">
        <f t="shared" si="255"/>
        <v>technology</v>
      </c>
      <c r="R2735" t="str">
        <f t="shared" si="256"/>
        <v>hardware</v>
      </c>
      <c r="S2735" s="20">
        <f t="shared" si="258"/>
        <v>42043.939513888887</v>
      </c>
      <c r="T2735" s="20">
        <f t="shared" si="257"/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9"/>
        <v>22603</v>
      </c>
      <c r="P2736" s="13">
        <f t="shared" si="254"/>
        <v>11383</v>
      </c>
      <c r="Q2736" t="str">
        <f t="shared" si="255"/>
        <v>technology</v>
      </c>
      <c r="R2736" t="str">
        <f t="shared" si="256"/>
        <v>hardware</v>
      </c>
      <c r="S2736" s="20">
        <f t="shared" si="258"/>
        <v>42626.335555555554</v>
      </c>
      <c r="T2736" s="20">
        <f t="shared" si="257"/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9"/>
        <v>9.7813466666666677</v>
      </c>
      <c r="P2737" s="13">
        <f t="shared" si="254"/>
        <v>3837.5050000000001</v>
      </c>
      <c r="Q2737" t="str">
        <f t="shared" si="255"/>
        <v>technology</v>
      </c>
      <c r="R2737" t="str">
        <f t="shared" si="256"/>
        <v>hardware</v>
      </c>
      <c r="S2737" s="20">
        <f t="shared" si="258"/>
        <v>41315.787615740737</v>
      </c>
      <c r="T2737" s="20">
        <f t="shared" si="257"/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9"/>
        <v>1.2290000000000001</v>
      </c>
      <c r="P2738" s="13">
        <f t="shared" si="254"/>
        <v>4945</v>
      </c>
      <c r="Q2738" t="str">
        <f t="shared" si="255"/>
        <v>technology</v>
      </c>
      <c r="R2738" t="str">
        <f t="shared" si="256"/>
        <v>hardware</v>
      </c>
      <c r="S2738" s="20">
        <f t="shared" si="258"/>
        <v>41722.333020833328</v>
      </c>
      <c r="T2738" s="20">
        <f t="shared" si="257"/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9"/>
        <v>2.4606080000000001</v>
      </c>
      <c r="P2739" s="13">
        <f t="shared" si="254"/>
        <v>37137.120000000003</v>
      </c>
      <c r="Q2739" t="str">
        <f t="shared" si="255"/>
        <v>technology</v>
      </c>
      <c r="R2739" t="str">
        <f t="shared" si="256"/>
        <v>hardware</v>
      </c>
      <c r="S2739" s="20">
        <f t="shared" si="258"/>
        <v>41611.584340277775</v>
      </c>
      <c r="T2739" s="20">
        <f t="shared" si="257"/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9"/>
        <v>1.4794</v>
      </c>
      <c r="P2740" s="13">
        <f t="shared" si="254"/>
        <v>3706</v>
      </c>
      <c r="Q2740" t="str">
        <f t="shared" si="255"/>
        <v>technology</v>
      </c>
      <c r="R2740" t="str">
        <f t="shared" si="256"/>
        <v>hardware</v>
      </c>
      <c r="S2740" s="20">
        <f t="shared" si="258"/>
        <v>42619.810231481482</v>
      </c>
      <c r="T2740" s="20">
        <f t="shared" si="257"/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9"/>
        <v>3.8409090909090908</v>
      </c>
      <c r="P2741" s="13">
        <f t="shared" si="254"/>
        <v>2208</v>
      </c>
      <c r="Q2741" t="str">
        <f t="shared" si="255"/>
        <v>technology</v>
      </c>
      <c r="R2741" t="str">
        <f t="shared" si="256"/>
        <v>hardware</v>
      </c>
      <c r="S2741" s="20">
        <f t="shared" si="258"/>
        <v>41719.554594907408</v>
      </c>
      <c r="T2741" s="20">
        <f t="shared" si="257"/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9"/>
        <v>1.0333333333333334</v>
      </c>
      <c r="P2742" s="13">
        <f t="shared" si="254"/>
        <v>163.5</v>
      </c>
      <c r="Q2742" t="str">
        <f t="shared" si="255"/>
        <v>technology</v>
      </c>
      <c r="R2742" t="str">
        <f t="shared" si="256"/>
        <v>hardware</v>
      </c>
      <c r="S2742" s="20">
        <f t="shared" si="258"/>
        <v>42044.698518518511</v>
      </c>
      <c r="T2742" s="20">
        <f t="shared" si="257"/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9"/>
        <v>4.3750000000000004E-3</v>
      </c>
      <c r="P2743" s="13">
        <f t="shared" si="254"/>
        <v>19.5</v>
      </c>
      <c r="Q2743" t="str">
        <f t="shared" si="255"/>
        <v>publishing</v>
      </c>
      <c r="R2743" t="str">
        <f t="shared" si="256"/>
        <v>children's books</v>
      </c>
      <c r="S2743" s="20">
        <f t="shared" si="258"/>
        <v>41911.324097222219</v>
      </c>
      <c r="T2743" s="20">
        <f t="shared" si="257"/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9"/>
        <v>0.29239999999999999</v>
      </c>
      <c r="P2744" s="13">
        <f t="shared" si="254"/>
        <v>374.5</v>
      </c>
      <c r="Q2744" t="str">
        <f t="shared" si="255"/>
        <v>publishing</v>
      </c>
      <c r="R2744" t="str">
        <f t="shared" si="256"/>
        <v>children's books</v>
      </c>
      <c r="S2744" s="20">
        <f t="shared" si="258"/>
        <v>41030.386423611111</v>
      </c>
      <c r="T2744" s="20">
        <f t="shared" si="257"/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9"/>
        <v>0</v>
      </c>
      <c r="P2745" s="13">
        <f t="shared" si="254"/>
        <v>0</v>
      </c>
      <c r="Q2745" t="str">
        <f t="shared" si="255"/>
        <v>publishing</v>
      </c>
      <c r="R2745" t="str">
        <f t="shared" si="256"/>
        <v>children's books</v>
      </c>
      <c r="S2745" s="20">
        <f t="shared" si="258"/>
        <v>42631.995451388888</v>
      </c>
      <c r="T2745" s="20">
        <f t="shared" si="257"/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9"/>
        <v>5.2187499999999998E-2</v>
      </c>
      <c r="P2746" s="13">
        <f t="shared" si="254"/>
        <v>428.5</v>
      </c>
      <c r="Q2746" t="str">
        <f t="shared" si="255"/>
        <v>publishing</v>
      </c>
      <c r="R2746" t="str">
        <f t="shared" si="256"/>
        <v>children's books</v>
      </c>
      <c r="S2746" s="20">
        <f t="shared" si="258"/>
        <v>40937.729143518518</v>
      </c>
      <c r="T2746" s="20">
        <f t="shared" si="257"/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9"/>
        <v>0.21887499999999999</v>
      </c>
      <c r="P2747" s="13">
        <f t="shared" si="254"/>
        <v>900</v>
      </c>
      <c r="Q2747" t="str">
        <f t="shared" si="255"/>
        <v>publishing</v>
      </c>
      <c r="R2747" t="str">
        <f t="shared" si="256"/>
        <v>children's books</v>
      </c>
      <c r="S2747" s="20">
        <f t="shared" si="258"/>
        <v>41044.654722222222</v>
      </c>
      <c r="T2747" s="20">
        <f t="shared" si="257"/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9"/>
        <v>0.26700000000000002</v>
      </c>
      <c r="P2748" s="13">
        <f t="shared" si="254"/>
        <v>410</v>
      </c>
      <c r="Q2748" t="str">
        <f t="shared" si="255"/>
        <v>publishing</v>
      </c>
      <c r="R2748" t="str">
        <f t="shared" si="256"/>
        <v>children's books</v>
      </c>
      <c r="S2748" s="20">
        <f t="shared" si="258"/>
        <v>41850.44804398148</v>
      </c>
      <c r="T2748" s="20">
        <f t="shared" si="257"/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9"/>
        <v>0.28000000000000003</v>
      </c>
      <c r="P2749" s="13">
        <f t="shared" si="254"/>
        <v>72</v>
      </c>
      <c r="Q2749" t="str">
        <f t="shared" si="255"/>
        <v>publishing</v>
      </c>
      <c r="R2749" t="str">
        <f t="shared" si="256"/>
        <v>children's books</v>
      </c>
      <c r="S2749" s="20">
        <f t="shared" si="258"/>
        <v>41044.314780092594</v>
      </c>
      <c r="T2749" s="20">
        <f t="shared" si="257"/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9"/>
        <v>1.06E-2</v>
      </c>
      <c r="P2750" s="13">
        <f t="shared" si="254"/>
        <v>28.5</v>
      </c>
      <c r="Q2750" t="str">
        <f t="shared" si="255"/>
        <v>publishing</v>
      </c>
      <c r="R2750" t="str">
        <f t="shared" si="256"/>
        <v>children's books</v>
      </c>
      <c r="S2750" s="20">
        <f t="shared" si="258"/>
        <v>42585.377337962964</v>
      </c>
      <c r="T2750" s="20">
        <f t="shared" si="257"/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9"/>
        <v>1.0999999999999999E-2</v>
      </c>
      <c r="P2751" s="13">
        <f t="shared" si="254"/>
        <v>56</v>
      </c>
      <c r="Q2751" t="str">
        <f t="shared" si="255"/>
        <v>publishing</v>
      </c>
      <c r="R2751" t="str">
        <f t="shared" si="256"/>
        <v>children's books</v>
      </c>
      <c r="S2751" s="20">
        <f t="shared" si="258"/>
        <v>42068.46570601852</v>
      </c>
      <c r="T2751" s="20">
        <f t="shared" si="257"/>
        <v>42098.424039351848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9"/>
        <v>0</v>
      </c>
      <c r="P2752" s="13">
        <f t="shared" si="254"/>
        <v>0</v>
      </c>
      <c r="Q2752" t="str">
        <f t="shared" si="255"/>
        <v>publishing</v>
      </c>
      <c r="R2752" t="str">
        <f t="shared" si="256"/>
        <v>children's books</v>
      </c>
      <c r="S2752" s="20">
        <f t="shared" si="258"/>
        <v>41078.56649305555</v>
      </c>
      <c r="T2752" s="20">
        <f t="shared" si="257"/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9"/>
        <v>0</v>
      </c>
      <c r="P2753" s="13">
        <f t="shared" si="254"/>
        <v>0</v>
      </c>
      <c r="Q2753" t="str">
        <f t="shared" si="255"/>
        <v>publishing</v>
      </c>
      <c r="R2753" t="str">
        <f t="shared" si="256"/>
        <v>children's books</v>
      </c>
      <c r="S2753" s="20">
        <f t="shared" si="258"/>
        <v>41747.553726851853</v>
      </c>
      <c r="T2753" s="20">
        <f t="shared" si="257"/>
        <v>41807.553726851853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9"/>
        <v>0.11458333333333333</v>
      </c>
      <c r="P2754" s="13">
        <f t="shared" si="254"/>
        <v>282</v>
      </c>
      <c r="Q2754" t="str">
        <f t="shared" si="255"/>
        <v>publishing</v>
      </c>
      <c r="R2754" t="str">
        <f t="shared" si="256"/>
        <v>children's books</v>
      </c>
      <c r="S2754" s="20">
        <f t="shared" si="258"/>
        <v>40855.431759259256</v>
      </c>
      <c r="T2754" s="20">
        <f t="shared" si="257"/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9"/>
        <v>0.19</v>
      </c>
      <c r="P2755" s="13">
        <f t="shared" ref="P2755:P2818" si="260">AVERAGE(E2755,L2755)</f>
        <v>194</v>
      </c>
      <c r="Q2755" t="str">
        <f t="shared" ref="Q2755:Q2818" si="261">LEFT(N2755,FIND("/",N2755)-1)</f>
        <v>publishing</v>
      </c>
      <c r="R2755" t="str">
        <f t="shared" ref="R2755:R2818" si="262">RIGHT(N2755,LEN(N2755)-FIND("/",N2755))</f>
        <v>children's books</v>
      </c>
      <c r="S2755" s="20">
        <f t="shared" si="258"/>
        <v>41117.567395833328</v>
      </c>
      <c r="T2755" s="20">
        <f t="shared" ref="T2755:T2818" si="263">(((I2755/60)/60)/24)+DATE(1970,1,1)+(-8/24)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13">
        <f t="shared" si="260"/>
        <v>0</v>
      </c>
      <c r="Q2756" t="str">
        <f t="shared" si="261"/>
        <v>publishing</v>
      </c>
      <c r="R2756" t="str">
        <f t="shared" si="262"/>
        <v>children's books</v>
      </c>
      <c r="S2756" s="20">
        <f t="shared" ref="S2756:S2819" si="264">(((J2756/60)/60)/24)+DATE(1970,1,1)+(-8/24)</f>
        <v>41863.302673611113</v>
      </c>
      <c r="T2756" s="20">
        <f t="shared" si="263"/>
        <v>41893.302673611113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13">
        <f t="shared" si="260"/>
        <v>137.5</v>
      </c>
      <c r="Q2757" t="str">
        <f t="shared" si="261"/>
        <v>publishing</v>
      </c>
      <c r="R2757" t="str">
        <f t="shared" si="262"/>
        <v>children's books</v>
      </c>
      <c r="S2757" s="20">
        <f t="shared" si="264"/>
        <v>42072.457488425927</v>
      </c>
      <c r="T2757" s="20">
        <f t="shared" si="263"/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13">
        <f t="shared" si="260"/>
        <v>540.5</v>
      </c>
      <c r="Q2758" t="str">
        <f t="shared" si="261"/>
        <v>publishing</v>
      </c>
      <c r="R2758" t="str">
        <f t="shared" si="262"/>
        <v>children's books</v>
      </c>
      <c r="S2758" s="20">
        <f t="shared" si="264"/>
        <v>41620.567141203705</v>
      </c>
      <c r="T2758" s="20">
        <f t="shared" si="263"/>
        <v>41650.567141203705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13">
        <f t="shared" si="260"/>
        <v>6</v>
      </c>
      <c r="Q2759" t="str">
        <f t="shared" si="261"/>
        <v>publishing</v>
      </c>
      <c r="R2759" t="str">
        <f t="shared" si="262"/>
        <v>children's books</v>
      </c>
      <c r="S2759" s="20">
        <f t="shared" si="264"/>
        <v>42573.323287037034</v>
      </c>
      <c r="T2759" s="20">
        <f t="shared" si="263"/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13">
        <f t="shared" si="260"/>
        <v>120</v>
      </c>
      <c r="Q2760" t="str">
        <f t="shared" si="261"/>
        <v>publishing</v>
      </c>
      <c r="R2760" t="str">
        <f t="shared" si="262"/>
        <v>children's books</v>
      </c>
      <c r="S2760" s="20">
        <f t="shared" si="264"/>
        <v>42639.10859953703</v>
      </c>
      <c r="T2760" s="20">
        <f t="shared" si="263"/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13">
        <f t="shared" si="260"/>
        <v>53.5</v>
      </c>
      <c r="Q2761" t="str">
        <f t="shared" si="261"/>
        <v>publishing</v>
      </c>
      <c r="R2761" t="str">
        <f t="shared" si="262"/>
        <v>children's books</v>
      </c>
      <c r="S2761" s="20">
        <f t="shared" si="264"/>
        <v>42524.033171296294</v>
      </c>
      <c r="T2761" s="20">
        <f t="shared" si="263"/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13">
        <f t="shared" si="260"/>
        <v>0</v>
      </c>
      <c r="Q2762" t="str">
        <f t="shared" si="261"/>
        <v>publishing</v>
      </c>
      <c r="R2762" t="str">
        <f t="shared" si="262"/>
        <v>children's books</v>
      </c>
      <c r="S2762" s="20">
        <f t="shared" si="264"/>
        <v>41415.127986111111</v>
      </c>
      <c r="T2762" s="20">
        <f t="shared" si="263"/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13">
        <f t="shared" si="260"/>
        <v>20</v>
      </c>
      <c r="Q2763" t="str">
        <f t="shared" si="261"/>
        <v>publishing</v>
      </c>
      <c r="R2763" t="str">
        <f t="shared" si="262"/>
        <v>children's books</v>
      </c>
      <c r="S2763" s="20">
        <f t="shared" si="264"/>
        <v>41246.73024305555</v>
      </c>
      <c r="T2763" s="20">
        <f t="shared" si="263"/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13">
        <f t="shared" si="260"/>
        <v>13</v>
      </c>
      <c r="Q2764" t="str">
        <f t="shared" si="261"/>
        <v>publishing</v>
      </c>
      <c r="R2764" t="str">
        <f t="shared" si="262"/>
        <v>children's books</v>
      </c>
      <c r="S2764" s="20">
        <f t="shared" si="264"/>
        <v>40926.703645833331</v>
      </c>
      <c r="T2764" s="20">
        <f t="shared" si="263"/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13">
        <f t="shared" si="260"/>
        <v>46.5</v>
      </c>
      <c r="Q2765" t="str">
        <f t="shared" si="261"/>
        <v>publishing</v>
      </c>
      <c r="R2765" t="str">
        <f t="shared" si="262"/>
        <v>children's books</v>
      </c>
      <c r="S2765" s="20">
        <f t="shared" si="264"/>
        <v>41373.246342592589</v>
      </c>
      <c r="T2765" s="20">
        <f t="shared" si="263"/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13">
        <f t="shared" si="260"/>
        <v>24.5</v>
      </c>
      <c r="Q2766" t="str">
        <f t="shared" si="261"/>
        <v>publishing</v>
      </c>
      <c r="R2766" t="str">
        <f t="shared" si="262"/>
        <v>children's books</v>
      </c>
      <c r="S2766" s="20">
        <f t="shared" si="264"/>
        <v>41029.958692129629</v>
      </c>
      <c r="T2766" s="20">
        <f t="shared" si="263"/>
        <v>41059.458333333328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13">
        <f t="shared" si="260"/>
        <v>0</v>
      </c>
      <c r="Q2767" t="str">
        <f t="shared" si="261"/>
        <v>publishing</v>
      </c>
      <c r="R2767" t="str">
        <f t="shared" si="262"/>
        <v>children's books</v>
      </c>
      <c r="S2767" s="20">
        <f t="shared" si="264"/>
        <v>41194.245694444442</v>
      </c>
      <c r="T2767" s="20">
        <f t="shared" si="263"/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13">
        <f t="shared" si="260"/>
        <v>52</v>
      </c>
      <c r="Q2768" t="str">
        <f t="shared" si="261"/>
        <v>publishing</v>
      </c>
      <c r="R2768" t="str">
        <f t="shared" si="262"/>
        <v>children's books</v>
      </c>
      <c r="S2768" s="20">
        <f t="shared" si="264"/>
        <v>40736.334699074068</v>
      </c>
      <c r="T2768" s="20">
        <f t="shared" si="263"/>
        <v>40766.334699074068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13">
        <f t="shared" si="260"/>
        <v>18.5</v>
      </c>
      <c r="Q2769" t="str">
        <f t="shared" si="261"/>
        <v>publishing</v>
      </c>
      <c r="R2769" t="str">
        <f t="shared" si="262"/>
        <v>children's books</v>
      </c>
      <c r="S2769" s="20">
        <f t="shared" si="264"/>
        <v>42172.625578703701</v>
      </c>
      <c r="T2769" s="20">
        <f t="shared" si="263"/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13">
        <f t="shared" si="260"/>
        <v>518</v>
      </c>
      <c r="Q2770" t="str">
        <f t="shared" si="261"/>
        <v>publishing</v>
      </c>
      <c r="R2770" t="str">
        <f t="shared" si="262"/>
        <v>children's books</v>
      </c>
      <c r="S2770" s="20">
        <f t="shared" si="264"/>
        <v>40967.2815162037</v>
      </c>
      <c r="T2770" s="20">
        <f t="shared" si="263"/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13">
        <f t="shared" si="260"/>
        <v>2</v>
      </c>
      <c r="Q2771" t="str">
        <f t="shared" si="261"/>
        <v>publishing</v>
      </c>
      <c r="R2771" t="str">
        <f t="shared" si="262"/>
        <v>children's books</v>
      </c>
      <c r="S2771" s="20">
        <f t="shared" si="264"/>
        <v>41745.492939814809</v>
      </c>
      <c r="T2771" s="20">
        <f t="shared" si="263"/>
        <v>41795.492939814809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13">
        <f t="shared" si="260"/>
        <v>1057.625</v>
      </c>
      <c r="Q2772" t="str">
        <f t="shared" si="261"/>
        <v>publishing</v>
      </c>
      <c r="R2772" t="str">
        <f t="shared" si="262"/>
        <v>children's books</v>
      </c>
      <c r="S2772" s="20">
        <f t="shared" si="264"/>
        <v>41686.371874999997</v>
      </c>
      <c r="T2772" s="20">
        <f t="shared" si="263"/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13">
        <f t="shared" si="260"/>
        <v>0</v>
      </c>
      <c r="Q2773" t="str">
        <f t="shared" si="261"/>
        <v>publishing</v>
      </c>
      <c r="R2773" t="str">
        <f t="shared" si="262"/>
        <v>children's books</v>
      </c>
      <c r="S2773" s="20">
        <f t="shared" si="264"/>
        <v>41257.198379629626</v>
      </c>
      <c r="T2773" s="20">
        <f t="shared" si="263"/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13">
        <f t="shared" si="260"/>
        <v>0</v>
      </c>
      <c r="Q2774" t="str">
        <f t="shared" si="261"/>
        <v>publishing</v>
      </c>
      <c r="R2774" t="str">
        <f t="shared" si="262"/>
        <v>children's books</v>
      </c>
      <c r="S2774" s="20">
        <f t="shared" si="264"/>
        <v>41537.535810185182</v>
      </c>
      <c r="T2774" s="20">
        <f t="shared" si="263"/>
        <v>41552.535810185182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13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20">
        <f t="shared" si="264"/>
        <v>42474.531493055554</v>
      </c>
      <c r="T2775" s="20">
        <f t="shared" si="263"/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13">
        <f t="shared" si="260"/>
        <v>291.5</v>
      </c>
      <c r="Q2776" t="str">
        <f t="shared" si="261"/>
        <v>publishing</v>
      </c>
      <c r="R2776" t="str">
        <f t="shared" si="262"/>
        <v>children's books</v>
      </c>
      <c r="S2776" s="20">
        <f t="shared" si="264"/>
        <v>41310.793148148143</v>
      </c>
      <c r="T2776" s="20">
        <f t="shared" si="263"/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13">
        <f t="shared" si="260"/>
        <v>76</v>
      </c>
      <c r="Q2777" t="str">
        <f t="shared" si="261"/>
        <v>publishing</v>
      </c>
      <c r="R2777" t="str">
        <f t="shared" si="262"/>
        <v>children's books</v>
      </c>
      <c r="S2777" s="20">
        <f t="shared" si="264"/>
        <v>40862.680023148147</v>
      </c>
      <c r="T2777" s="20">
        <f t="shared" si="263"/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13">
        <f t="shared" si="260"/>
        <v>845.5</v>
      </c>
      <c r="Q2778" t="str">
        <f t="shared" si="261"/>
        <v>publishing</v>
      </c>
      <c r="R2778" t="str">
        <f t="shared" si="262"/>
        <v>children's books</v>
      </c>
      <c r="S2778" s="20">
        <f t="shared" si="264"/>
        <v>42135.963842592588</v>
      </c>
      <c r="T2778" s="20">
        <f t="shared" si="263"/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13">
        <f t="shared" si="260"/>
        <v>5.5</v>
      </c>
      <c r="Q2779" t="str">
        <f t="shared" si="261"/>
        <v>publishing</v>
      </c>
      <c r="R2779" t="str">
        <f t="shared" si="262"/>
        <v>children's books</v>
      </c>
      <c r="S2779" s="20">
        <f t="shared" si="264"/>
        <v>42172.335694444446</v>
      </c>
      <c r="T2779" s="20">
        <f t="shared" si="263"/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13">
        <f t="shared" si="260"/>
        <v>710</v>
      </c>
      <c r="Q2780" t="str">
        <f t="shared" si="261"/>
        <v>publishing</v>
      </c>
      <c r="R2780" t="str">
        <f t="shared" si="262"/>
        <v>children's books</v>
      </c>
      <c r="S2780" s="20">
        <f t="shared" si="264"/>
        <v>41846.644745370366</v>
      </c>
      <c r="T2780" s="20">
        <f t="shared" si="263"/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13">
        <f t="shared" si="260"/>
        <v>27</v>
      </c>
      <c r="Q2781" t="str">
        <f t="shared" si="261"/>
        <v>publishing</v>
      </c>
      <c r="R2781" t="str">
        <f t="shared" si="262"/>
        <v>children's books</v>
      </c>
      <c r="S2781" s="20">
        <f t="shared" si="264"/>
        <v>42300.252557870372</v>
      </c>
      <c r="T2781" s="20">
        <f t="shared" si="263"/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13">
        <f t="shared" si="260"/>
        <v>0</v>
      </c>
      <c r="Q2782" t="str">
        <f t="shared" si="261"/>
        <v>publishing</v>
      </c>
      <c r="R2782" t="str">
        <f t="shared" si="262"/>
        <v>children's books</v>
      </c>
      <c r="S2782" s="20">
        <f t="shared" si="264"/>
        <v>42774.114444444444</v>
      </c>
      <c r="T2782" s="20">
        <f t="shared" si="263"/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13">
        <f t="shared" si="260"/>
        <v>672</v>
      </c>
      <c r="Q2783" t="str">
        <f t="shared" si="261"/>
        <v>theater</v>
      </c>
      <c r="R2783" t="str">
        <f t="shared" si="262"/>
        <v>plays</v>
      </c>
      <c r="S2783" s="20">
        <f t="shared" si="264"/>
        <v>42018.608263888884</v>
      </c>
      <c r="T2783" s="20">
        <f t="shared" si="263"/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13">
        <f t="shared" si="260"/>
        <v>609</v>
      </c>
      <c r="Q2784" t="str">
        <f t="shared" si="261"/>
        <v>theater</v>
      </c>
      <c r="R2784" t="str">
        <f t="shared" si="262"/>
        <v>plays</v>
      </c>
      <c r="S2784" s="20">
        <f t="shared" si="264"/>
        <v>42026.591643518514</v>
      </c>
      <c r="T2784" s="20">
        <f t="shared" si="263"/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ref="O2785:O2848" si="265">E2785/D2785</f>
        <v>1.145</v>
      </c>
      <c r="P2785" s="13">
        <f t="shared" si="260"/>
        <v>603</v>
      </c>
      <c r="Q2785" t="str">
        <f t="shared" si="261"/>
        <v>theater</v>
      </c>
      <c r="R2785" t="str">
        <f t="shared" si="262"/>
        <v>plays</v>
      </c>
      <c r="S2785" s="20">
        <f t="shared" si="264"/>
        <v>42103.201921296299</v>
      </c>
      <c r="T2785" s="20">
        <f t="shared" si="263"/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5"/>
        <v>1.19</v>
      </c>
      <c r="P2786" s="13">
        <f t="shared" si="260"/>
        <v>3624</v>
      </c>
      <c r="Q2786" t="str">
        <f t="shared" si="261"/>
        <v>theater</v>
      </c>
      <c r="R2786" t="str">
        <f t="shared" si="262"/>
        <v>plays</v>
      </c>
      <c r="S2786" s="20">
        <f t="shared" si="264"/>
        <v>41920.454201388886</v>
      </c>
      <c r="T2786" s="20">
        <f t="shared" si="263"/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5"/>
        <v>1.0468</v>
      </c>
      <c r="P2787" s="13">
        <f t="shared" si="260"/>
        <v>2688</v>
      </c>
      <c r="Q2787" t="str">
        <f t="shared" si="261"/>
        <v>theater</v>
      </c>
      <c r="R2787" t="str">
        <f t="shared" si="262"/>
        <v>plays</v>
      </c>
      <c r="S2787" s="20">
        <f t="shared" si="264"/>
        <v>42557.856099537035</v>
      </c>
      <c r="T2787" s="20">
        <f t="shared" si="263"/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5"/>
        <v>1.1783999999999999</v>
      </c>
      <c r="P2788" s="13">
        <f t="shared" si="260"/>
        <v>1510</v>
      </c>
      <c r="Q2788" t="str">
        <f t="shared" si="261"/>
        <v>theater</v>
      </c>
      <c r="R2788" t="str">
        <f t="shared" si="262"/>
        <v>plays</v>
      </c>
      <c r="S2788" s="20">
        <f t="shared" si="264"/>
        <v>41815.235879629625</v>
      </c>
      <c r="T2788" s="20">
        <f t="shared" si="263"/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5"/>
        <v>1.1970000000000001</v>
      </c>
      <c r="P2789" s="13">
        <f t="shared" si="260"/>
        <v>617.5</v>
      </c>
      <c r="Q2789" t="str">
        <f t="shared" si="261"/>
        <v>theater</v>
      </c>
      <c r="R2789" t="str">
        <f t="shared" si="262"/>
        <v>plays</v>
      </c>
      <c r="S2789" s="20">
        <f t="shared" si="264"/>
        <v>41807.865185185183</v>
      </c>
      <c r="T2789" s="20">
        <f t="shared" si="263"/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5"/>
        <v>1.0249999999999999</v>
      </c>
      <c r="P2790" s="13">
        <f t="shared" si="260"/>
        <v>1035</v>
      </c>
      <c r="Q2790" t="str">
        <f t="shared" si="261"/>
        <v>theater</v>
      </c>
      <c r="R2790" t="str">
        <f t="shared" si="262"/>
        <v>plays</v>
      </c>
      <c r="S2790" s="20">
        <f t="shared" si="264"/>
        <v>42550.368553240733</v>
      </c>
      <c r="T2790" s="20">
        <f t="shared" si="263"/>
        <v>42580.368553240733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5"/>
        <v>1.0116666666666667</v>
      </c>
      <c r="P2791" s="13">
        <f t="shared" si="260"/>
        <v>1529.5</v>
      </c>
      <c r="Q2791" t="str">
        <f t="shared" si="261"/>
        <v>theater</v>
      </c>
      <c r="R2791" t="str">
        <f t="shared" si="262"/>
        <v>plays</v>
      </c>
      <c r="S2791" s="20">
        <f t="shared" si="264"/>
        <v>42055.679791666662</v>
      </c>
      <c r="T2791" s="20">
        <f t="shared" si="263"/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5"/>
        <v>1.0533333333333332</v>
      </c>
      <c r="P2792" s="13">
        <f t="shared" si="260"/>
        <v>1613</v>
      </c>
      <c r="Q2792" t="str">
        <f t="shared" si="261"/>
        <v>theater</v>
      </c>
      <c r="R2792" t="str">
        <f t="shared" si="262"/>
        <v>plays</v>
      </c>
      <c r="S2792" s="20">
        <f t="shared" si="264"/>
        <v>42016.605358796289</v>
      </c>
      <c r="T2792" s="20">
        <f t="shared" si="263"/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5"/>
        <v>1.0249999999999999</v>
      </c>
      <c r="P2793" s="13">
        <f t="shared" si="260"/>
        <v>1039</v>
      </c>
      <c r="Q2793" t="str">
        <f t="shared" si="261"/>
        <v>theater</v>
      </c>
      <c r="R2793" t="str">
        <f t="shared" si="262"/>
        <v>plays</v>
      </c>
      <c r="S2793" s="20">
        <f t="shared" si="264"/>
        <v>42591.566655092589</v>
      </c>
      <c r="T2793" s="20">
        <f t="shared" si="263"/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5"/>
        <v>1.0760000000000001</v>
      </c>
      <c r="P2794" s="13">
        <f t="shared" si="260"/>
        <v>1088</v>
      </c>
      <c r="Q2794" t="str">
        <f t="shared" si="261"/>
        <v>theater</v>
      </c>
      <c r="R2794" t="str">
        <f t="shared" si="262"/>
        <v>plays</v>
      </c>
      <c r="S2794" s="20">
        <f t="shared" si="264"/>
        <v>42182.897673611107</v>
      </c>
      <c r="T2794" s="20">
        <f t="shared" si="263"/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5"/>
        <v>1.105675</v>
      </c>
      <c r="P2795" s="13">
        <f t="shared" si="260"/>
        <v>5564.875</v>
      </c>
      <c r="Q2795" t="str">
        <f t="shared" si="261"/>
        <v>theater</v>
      </c>
      <c r="R2795" t="str">
        <f t="shared" si="262"/>
        <v>plays</v>
      </c>
      <c r="S2795" s="20">
        <f t="shared" si="264"/>
        <v>42176.085706018515</v>
      </c>
      <c r="T2795" s="20">
        <f t="shared" si="263"/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5"/>
        <v>1.5</v>
      </c>
      <c r="P2796" s="13">
        <f t="shared" si="260"/>
        <v>39</v>
      </c>
      <c r="Q2796" t="str">
        <f t="shared" si="261"/>
        <v>theater</v>
      </c>
      <c r="R2796" t="str">
        <f t="shared" si="262"/>
        <v>plays</v>
      </c>
      <c r="S2796" s="20">
        <f t="shared" si="264"/>
        <v>42416.35832175926</v>
      </c>
      <c r="T2796" s="20">
        <f t="shared" si="263"/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5"/>
        <v>1.0428571428571429</v>
      </c>
      <c r="P2797" s="13">
        <f t="shared" si="260"/>
        <v>375</v>
      </c>
      <c r="Q2797" t="str">
        <f t="shared" si="261"/>
        <v>theater</v>
      </c>
      <c r="R2797" t="str">
        <f t="shared" si="262"/>
        <v>plays</v>
      </c>
      <c r="S2797" s="20">
        <f t="shared" si="264"/>
        <v>41780.192604166667</v>
      </c>
      <c r="T2797" s="20">
        <f t="shared" si="263"/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5"/>
        <v>1.155</v>
      </c>
      <c r="P2798" s="13">
        <f t="shared" si="260"/>
        <v>472.5</v>
      </c>
      <c r="Q2798" t="str">
        <f t="shared" si="261"/>
        <v>theater</v>
      </c>
      <c r="R2798" t="str">
        <f t="shared" si="262"/>
        <v>plays</v>
      </c>
      <c r="S2798" s="20">
        <f t="shared" si="264"/>
        <v>41795.194768518515</v>
      </c>
      <c r="T2798" s="20">
        <f t="shared" si="263"/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5"/>
        <v>1.02645125</v>
      </c>
      <c r="P2799" s="13">
        <f t="shared" si="260"/>
        <v>4152.8050000000003</v>
      </c>
      <c r="Q2799" t="str">
        <f t="shared" si="261"/>
        <v>theater</v>
      </c>
      <c r="R2799" t="str">
        <f t="shared" si="262"/>
        <v>plays</v>
      </c>
      <c r="S2799" s="20">
        <f t="shared" si="264"/>
        <v>41798.606944444444</v>
      </c>
      <c r="T2799" s="20">
        <f t="shared" si="263"/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5"/>
        <v>1.014</v>
      </c>
      <c r="P2800" s="13">
        <f t="shared" si="260"/>
        <v>2604.5</v>
      </c>
      <c r="Q2800" t="str">
        <f t="shared" si="261"/>
        <v>theater</v>
      </c>
      <c r="R2800" t="str">
        <f t="shared" si="262"/>
        <v>plays</v>
      </c>
      <c r="S2800" s="20">
        <f t="shared" si="264"/>
        <v>42201.341678240737</v>
      </c>
      <c r="T2800" s="20">
        <f t="shared" si="263"/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5"/>
        <v>1.1663479999999999</v>
      </c>
      <c r="P2801" s="13">
        <f t="shared" si="260"/>
        <v>2980.87</v>
      </c>
      <c r="Q2801" t="str">
        <f t="shared" si="261"/>
        <v>theater</v>
      </c>
      <c r="R2801" t="str">
        <f t="shared" si="262"/>
        <v>plays</v>
      </c>
      <c r="S2801" s="20">
        <f t="shared" si="264"/>
        <v>42506.93136574074</v>
      </c>
      <c r="T2801" s="20">
        <f t="shared" si="263"/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5"/>
        <v>1.33</v>
      </c>
      <c r="P2802" s="13">
        <f t="shared" si="260"/>
        <v>680.5</v>
      </c>
      <c r="Q2802" t="str">
        <f t="shared" si="261"/>
        <v>theater</v>
      </c>
      <c r="R2802" t="str">
        <f t="shared" si="262"/>
        <v>plays</v>
      </c>
      <c r="S2802" s="20">
        <f t="shared" si="264"/>
        <v>41948.219513888886</v>
      </c>
      <c r="T2802" s="20">
        <f t="shared" si="263"/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5"/>
        <v>1.3320000000000001</v>
      </c>
      <c r="P2803" s="13">
        <f t="shared" si="260"/>
        <v>339.5</v>
      </c>
      <c r="Q2803" t="str">
        <f t="shared" si="261"/>
        <v>theater</v>
      </c>
      <c r="R2803" t="str">
        <f t="shared" si="262"/>
        <v>plays</v>
      </c>
      <c r="S2803" s="20">
        <f t="shared" si="264"/>
        <v>41899.909826388888</v>
      </c>
      <c r="T2803" s="20">
        <f t="shared" si="263"/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5"/>
        <v>1.0183333333333333</v>
      </c>
      <c r="P2804" s="13">
        <f t="shared" si="260"/>
        <v>1572.5</v>
      </c>
      <c r="Q2804" t="str">
        <f t="shared" si="261"/>
        <v>theater</v>
      </c>
      <c r="R2804" t="str">
        <f t="shared" si="262"/>
        <v>plays</v>
      </c>
      <c r="S2804" s="20">
        <f t="shared" si="264"/>
        <v>42192.313738425924</v>
      </c>
      <c r="T2804" s="20">
        <f t="shared" si="263"/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5"/>
        <v>1.2795000000000001</v>
      </c>
      <c r="P2805" s="13">
        <f t="shared" si="260"/>
        <v>6468</v>
      </c>
      <c r="Q2805" t="str">
        <f t="shared" si="261"/>
        <v>theater</v>
      </c>
      <c r="R2805" t="str">
        <f t="shared" si="262"/>
        <v>plays</v>
      </c>
      <c r="S2805" s="20">
        <f t="shared" si="264"/>
        <v>42157.732361111113</v>
      </c>
      <c r="T2805" s="20">
        <f t="shared" si="263"/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5"/>
        <v>1.1499999999999999</v>
      </c>
      <c r="P2806" s="13">
        <f t="shared" si="260"/>
        <v>586.5</v>
      </c>
      <c r="Q2806" t="str">
        <f t="shared" si="261"/>
        <v>theater</v>
      </c>
      <c r="R2806" t="str">
        <f t="shared" si="262"/>
        <v>plays</v>
      </c>
      <c r="S2806" s="20">
        <f t="shared" si="264"/>
        <v>41881.120254629626</v>
      </c>
      <c r="T2806" s="20">
        <f t="shared" si="263"/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5"/>
        <v>1.1000000000000001</v>
      </c>
      <c r="P2807" s="13">
        <f t="shared" si="260"/>
        <v>229</v>
      </c>
      <c r="Q2807" t="str">
        <f t="shared" si="261"/>
        <v>theater</v>
      </c>
      <c r="R2807" t="str">
        <f t="shared" si="262"/>
        <v>plays</v>
      </c>
      <c r="S2807" s="20">
        <f t="shared" si="264"/>
        <v>42213.1721412037</v>
      </c>
      <c r="T2807" s="20">
        <f t="shared" si="263"/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5"/>
        <v>1.121</v>
      </c>
      <c r="P2808" s="13">
        <f t="shared" si="260"/>
        <v>1719.5</v>
      </c>
      <c r="Q2808" t="str">
        <f t="shared" si="261"/>
        <v>theater</v>
      </c>
      <c r="R2808" t="str">
        <f t="shared" si="262"/>
        <v>plays</v>
      </c>
      <c r="S2808" s="20">
        <f t="shared" si="264"/>
        <v>42184.933912037035</v>
      </c>
      <c r="T2808" s="20">
        <f t="shared" si="263"/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5"/>
        <v>1.26</v>
      </c>
      <c r="P2809" s="13">
        <f t="shared" si="260"/>
        <v>3196.5</v>
      </c>
      <c r="Q2809" t="str">
        <f t="shared" si="261"/>
        <v>theater</v>
      </c>
      <c r="R2809" t="str">
        <f t="shared" si="262"/>
        <v>plays</v>
      </c>
      <c r="S2809" s="20">
        <f t="shared" si="264"/>
        <v>42154.539791666662</v>
      </c>
      <c r="T2809" s="20">
        <f t="shared" si="263"/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5"/>
        <v>1.0024444444444445</v>
      </c>
      <c r="P2810" s="13">
        <f t="shared" si="260"/>
        <v>2290</v>
      </c>
      <c r="Q2810" t="str">
        <f t="shared" si="261"/>
        <v>theater</v>
      </c>
      <c r="R2810" t="str">
        <f t="shared" si="262"/>
        <v>plays</v>
      </c>
      <c r="S2810" s="20">
        <f t="shared" si="264"/>
        <v>42208.513136574074</v>
      </c>
      <c r="T2810" s="20">
        <f t="shared" si="263"/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5"/>
        <v>1.024</v>
      </c>
      <c r="P2811" s="13">
        <f t="shared" si="260"/>
        <v>1290.5</v>
      </c>
      <c r="Q2811" t="str">
        <f t="shared" si="261"/>
        <v>theater</v>
      </c>
      <c r="R2811" t="str">
        <f t="shared" si="262"/>
        <v>plays</v>
      </c>
      <c r="S2811" s="20">
        <f t="shared" si="264"/>
        <v>42451.163483796299</v>
      </c>
      <c r="T2811" s="20">
        <f t="shared" si="263"/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5"/>
        <v>1.0820000000000001</v>
      </c>
      <c r="P2812" s="13">
        <f t="shared" si="260"/>
        <v>1381</v>
      </c>
      <c r="Q2812" t="str">
        <f t="shared" si="261"/>
        <v>theater</v>
      </c>
      <c r="R2812" t="str">
        <f t="shared" si="262"/>
        <v>plays</v>
      </c>
      <c r="S2812" s="20">
        <f t="shared" si="264"/>
        <v>41758.806296296294</v>
      </c>
      <c r="T2812" s="20">
        <f t="shared" si="263"/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5"/>
        <v>1.0026999999999999</v>
      </c>
      <c r="P2813" s="13">
        <f t="shared" si="260"/>
        <v>5067.5</v>
      </c>
      <c r="Q2813" t="str">
        <f t="shared" si="261"/>
        <v>theater</v>
      </c>
      <c r="R2813" t="str">
        <f t="shared" si="262"/>
        <v>plays</v>
      </c>
      <c r="S2813" s="20">
        <f t="shared" si="264"/>
        <v>42028.163229166668</v>
      </c>
      <c r="T2813" s="20">
        <f t="shared" si="263"/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5"/>
        <v>1.133</v>
      </c>
      <c r="P2814" s="13">
        <f t="shared" si="260"/>
        <v>2874</v>
      </c>
      <c r="Q2814" t="str">
        <f t="shared" si="261"/>
        <v>theater</v>
      </c>
      <c r="R2814" t="str">
        <f t="shared" si="262"/>
        <v>plays</v>
      </c>
      <c r="S2814" s="20">
        <f t="shared" si="264"/>
        <v>42054.410856481474</v>
      </c>
      <c r="T2814" s="20">
        <f t="shared" si="263"/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5"/>
        <v>1.2757571428571428</v>
      </c>
      <c r="P2815" s="13">
        <f t="shared" si="260"/>
        <v>1834.06</v>
      </c>
      <c r="Q2815" t="str">
        <f t="shared" si="261"/>
        <v>theater</v>
      </c>
      <c r="R2815" t="str">
        <f t="shared" si="262"/>
        <v>plays</v>
      </c>
      <c r="S2815" s="20">
        <f t="shared" si="264"/>
        <v>42693.409270833326</v>
      </c>
      <c r="T2815" s="20">
        <f t="shared" si="263"/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5"/>
        <v>1.0773333333333333</v>
      </c>
      <c r="P2816" s="13">
        <f t="shared" si="260"/>
        <v>840</v>
      </c>
      <c r="Q2816" t="str">
        <f t="shared" si="261"/>
        <v>theater</v>
      </c>
      <c r="R2816" t="str">
        <f t="shared" si="262"/>
        <v>plays</v>
      </c>
      <c r="S2816" s="20">
        <f t="shared" si="264"/>
        <v>42103.066145833327</v>
      </c>
      <c r="T2816" s="20">
        <f t="shared" si="263"/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5"/>
        <v>2.42</v>
      </c>
      <c r="P2817" s="13">
        <f t="shared" si="260"/>
        <v>309.5</v>
      </c>
      <c r="Q2817" t="str">
        <f t="shared" si="261"/>
        <v>theater</v>
      </c>
      <c r="R2817" t="str">
        <f t="shared" si="262"/>
        <v>plays</v>
      </c>
      <c r="S2817" s="20">
        <f t="shared" si="264"/>
        <v>42559.443391203698</v>
      </c>
      <c r="T2817" s="20">
        <f t="shared" si="263"/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5"/>
        <v>1.4156666666666666</v>
      </c>
      <c r="P2818" s="13">
        <f t="shared" si="260"/>
        <v>2208</v>
      </c>
      <c r="Q2818" t="str">
        <f t="shared" si="261"/>
        <v>theater</v>
      </c>
      <c r="R2818" t="str">
        <f t="shared" si="262"/>
        <v>plays</v>
      </c>
      <c r="S2818" s="20">
        <f t="shared" si="264"/>
        <v>42188.134166666663</v>
      </c>
      <c r="T2818" s="20">
        <f t="shared" si="263"/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5"/>
        <v>1.3</v>
      </c>
      <c r="P2819" s="13">
        <f t="shared" ref="P2819:P2882" si="266">AVERAGE(E2819,L2819)</f>
        <v>406.5</v>
      </c>
      <c r="Q2819" t="str">
        <f t="shared" ref="Q2819:Q2882" si="267">LEFT(N2819,FIND("/",N2819)-1)</f>
        <v>theater</v>
      </c>
      <c r="R2819" t="str">
        <f t="shared" ref="R2819:R2882" si="268">RIGHT(N2819,LEN(N2819)-FIND("/",N2819))</f>
        <v>plays</v>
      </c>
      <c r="S2819" s="20">
        <f t="shared" si="264"/>
        <v>42023.30164351852</v>
      </c>
      <c r="T2819" s="20">
        <f t="shared" ref="T2819:T2882" si="269">(((I2819/60)/60)/24)+DATE(1970,1,1)+(-8/24)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13">
        <f t="shared" si="266"/>
        <v>5352.5</v>
      </c>
      <c r="Q2820" t="str">
        <f t="shared" si="267"/>
        <v>theater</v>
      </c>
      <c r="R2820" t="str">
        <f t="shared" si="268"/>
        <v>plays</v>
      </c>
      <c r="S2820" s="20">
        <f t="shared" ref="S2820:S2883" si="270">(((J2820/60)/60)/24)+DATE(1970,1,1)+(-8/24)</f>
        <v>42250.264884259253</v>
      </c>
      <c r="T2820" s="20">
        <f t="shared" si="269"/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13">
        <f t="shared" si="266"/>
        <v>2672</v>
      </c>
      <c r="Q2821" t="str">
        <f t="shared" si="267"/>
        <v>theater</v>
      </c>
      <c r="R2821" t="str">
        <f t="shared" si="268"/>
        <v>plays</v>
      </c>
      <c r="S2821" s="20">
        <f t="shared" si="270"/>
        <v>42139.192233796297</v>
      </c>
      <c r="T2821" s="20">
        <f t="shared" si="269"/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13">
        <f t="shared" si="266"/>
        <v>146</v>
      </c>
      <c r="Q2822" t="str">
        <f t="shared" si="267"/>
        <v>theater</v>
      </c>
      <c r="R2822" t="str">
        <f t="shared" si="268"/>
        <v>plays</v>
      </c>
      <c r="S2822" s="20">
        <f t="shared" si="270"/>
        <v>42401.277650462966</v>
      </c>
      <c r="T2822" s="20">
        <f t="shared" si="269"/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13">
        <f t="shared" si="266"/>
        <v>517.5</v>
      </c>
      <c r="Q2823" t="str">
        <f t="shared" si="267"/>
        <v>theater</v>
      </c>
      <c r="R2823" t="str">
        <f t="shared" si="268"/>
        <v>plays</v>
      </c>
      <c r="S2823" s="20">
        <f t="shared" si="270"/>
        <v>41875.589525462965</v>
      </c>
      <c r="T2823" s="20">
        <f t="shared" si="269"/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13">
        <f t="shared" si="266"/>
        <v>3047</v>
      </c>
      <c r="Q2824" t="str">
        <f t="shared" si="267"/>
        <v>theater</v>
      </c>
      <c r="R2824" t="str">
        <f t="shared" si="268"/>
        <v>plays</v>
      </c>
      <c r="S2824" s="20">
        <f t="shared" si="270"/>
        <v>42060.350601851846</v>
      </c>
      <c r="T2824" s="20">
        <f t="shared" si="269"/>
        <v>42090.308935185189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13">
        <f t="shared" si="266"/>
        <v>69</v>
      </c>
      <c r="Q2825" t="str">
        <f t="shared" si="267"/>
        <v>theater</v>
      </c>
      <c r="R2825" t="str">
        <f t="shared" si="268"/>
        <v>plays</v>
      </c>
      <c r="S2825" s="20">
        <f t="shared" si="270"/>
        <v>42066.678310185183</v>
      </c>
      <c r="T2825" s="20">
        <f t="shared" si="269"/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13">
        <f t="shared" si="266"/>
        <v>387.5</v>
      </c>
      <c r="Q2826" t="str">
        <f t="shared" si="267"/>
        <v>theater</v>
      </c>
      <c r="R2826" t="str">
        <f t="shared" si="268"/>
        <v>plays</v>
      </c>
      <c r="S2826" s="20">
        <f t="shared" si="270"/>
        <v>42135.9374537037</v>
      </c>
      <c r="T2826" s="20">
        <f t="shared" si="269"/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13">
        <f t="shared" si="266"/>
        <v>1575.5</v>
      </c>
      <c r="Q2827" t="str">
        <f t="shared" si="267"/>
        <v>theater</v>
      </c>
      <c r="R2827" t="str">
        <f t="shared" si="268"/>
        <v>plays</v>
      </c>
      <c r="S2827" s="20">
        <f t="shared" si="270"/>
        <v>42312.459328703706</v>
      </c>
      <c r="T2827" s="20">
        <f t="shared" si="269"/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13">
        <f t="shared" si="266"/>
        <v>1087</v>
      </c>
      <c r="Q2828" t="str">
        <f t="shared" si="267"/>
        <v>theater</v>
      </c>
      <c r="R2828" t="str">
        <f t="shared" si="268"/>
        <v>plays</v>
      </c>
      <c r="S2828" s="20">
        <f t="shared" si="270"/>
        <v>42170.701527777775</v>
      </c>
      <c r="T2828" s="20">
        <f t="shared" si="269"/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13">
        <f t="shared" si="266"/>
        <v>1214</v>
      </c>
      <c r="Q2829" t="str">
        <f t="shared" si="267"/>
        <v>theater</v>
      </c>
      <c r="R2829" t="str">
        <f t="shared" si="268"/>
        <v>plays</v>
      </c>
      <c r="S2829" s="20">
        <f t="shared" si="270"/>
        <v>42494.350300925922</v>
      </c>
      <c r="T2829" s="20">
        <f t="shared" si="269"/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13">
        <f t="shared" si="266"/>
        <v>4816.5</v>
      </c>
      <c r="Q2830" t="str">
        <f t="shared" si="267"/>
        <v>theater</v>
      </c>
      <c r="R2830" t="str">
        <f t="shared" si="268"/>
        <v>plays</v>
      </c>
      <c r="S2830" s="20">
        <f t="shared" si="270"/>
        <v>42253.931354166663</v>
      </c>
      <c r="T2830" s="20">
        <f t="shared" si="269"/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13">
        <f t="shared" si="266"/>
        <v>1369.5</v>
      </c>
      <c r="Q2831" t="str">
        <f t="shared" si="267"/>
        <v>theater</v>
      </c>
      <c r="R2831" t="str">
        <f t="shared" si="268"/>
        <v>plays</v>
      </c>
      <c r="S2831" s="20">
        <f t="shared" si="270"/>
        <v>42495.100902777776</v>
      </c>
      <c r="T2831" s="20">
        <f t="shared" si="269"/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13">
        <f t="shared" si="266"/>
        <v>1505.5</v>
      </c>
      <c r="Q2832" t="str">
        <f t="shared" si="267"/>
        <v>theater</v>
      </c>
      <c r="R2832" t="str">
        <f t="shared" si="268"/>
        <v>plays</v>
      </c>
      <c r="S2832" s="20">
        <f t="shared" si="270"/>
        <v>41758.506342592591</v>
      </c>
      <c r="T2832" s="20">
        <f t="shared" si="269"/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13">
        <f t="shared" si="266"/>
        <v>1686</v>
      </c>
      <c r="Q2833" t="str">
        <f t="shared" si="267"/>
        <v>theater</v>
      </c>
      <c r="R2833" t="str">
        <f t="shared" si="268"/>
        <v>plays</v>
      </c>
      <c r="S2833" s="20">
        <f t="shared" si="270"/>
        <v>42171.491550925923</v>
      </c>
      <c r="T2833" s="20">
        <f t="shared" si="269"/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13">
        <f t="shared" si="266"/>
        <v>1481.4949999999999</v>
      </c>
      <c r="Q2834" t="str">
        <f t="shared" si="267"/>
        <v>theater</v>
      </c>
      <c r="R2834" t="str">
        <f t="shared" si="268"/>
        <v>plays</v>
      </c>
      <c r="S2834" s="20">
        <f t="shared" si="270"/>
        <v>41938.376087962963</v>
      </c>
      <c r="T2834" s="20">
        <f t="shared" si="269"/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13">
        <f t="shared" si="266"/>
        <v>1479</v>
      </c>
      <c r="Q2835" t="str">
        <f t="shared" si="267"/>
        <v>theater</v>
      </c>
      <c r="R2835" t="str">
        <f t="shared" si="268"/>
        <v>plays</v>
      </c>
      <c r="S2835" s="20">
        <f t="shared" si="270"/>
        <v>42267.794363425921</v>
      </c>
      <c r="T2835" s="20">
        <f t="shared" si="269"/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13">
        <f t="shared" si="266"/>
        <v>690.5</v>
      </c>
      <c r="Q2836" t="str">
        <f t="shared" si="267"/>
        <v>theater</v>
      </c>
      <c r="R2836" t="str">
        <f t="shared" si="268"/>
        <v>plays</v>
      </c>
      <c r="S2836" s="20">
        <f t="shared" si="270"/>
        <v>42019.626504629625</v>
      </c>
      <c r="T2836" s="20">
        <f t="shared" si="269"/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13">
        <f t="shared" si="266"/>
        <v>981.995</v>
      </c>
      <c r="Q2837" t="str">
        <f t="shared" si="267"/>
        <v>theater</v>
      </c>
      <c r="R2837" t="str">
        <f t="shared" si="268"/>
        <v>plays</v>
      </c>
      <c r="S2837" s="20">
        <f t="shared" si="270"/>
        <v>42313.370567129627</v>
      </c>
      <c r="T2837" s="20">
        <f t="shared" si="269"/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13">
        <f t="shared" si="266"/>
        <v>248</v>
      </c>
      <c r="Q2838" t="str">
        <f t="shared" si="267"/>
        <v>theater</v>
      </c>
      <c r="R2838" t="str">
        <f t="shared" si="268"/>
        <v>plays</v>
      </c>
      <c r="S2838" s="20">
        <f t="shared" si="270"/>
        <v>42745.928449074076</v>
      </c>
      <c r="T2838" s="20">
        <f t="shared" si="269"/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13">
        <f t="shared" si="266"/>
        <v>435.5</v>
      </c>
      <c r="Q2839" t="str">
        <f t="shared" si="267"/>
        <v>theater</v>
      </c>
      <c r="R2839" t="str">
        <f t="shared" si="268"/>
        <v>plays</v>
      </c>
      <c r="S2839" s="20">
        <f t="shared" si="270"/>
        <v>42307.575046296297</v>
      </c>
      <c r="T2839" s="20">
        <f t="shared" si="269"/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13">
        <f t="shared" si="266"/>
        <v>1229.5</v>
      </c>
      <c r="Q2840" t="str">
        <f t="shared" si="267"/>
        <v>theater</v>
      </c>
      <c r="R2840" t="str">
        <f t="shared" si="268"/>
        <v>plays</v>
      </c>
      <c r="S2840" s="20">
        <f t="shared" si="270"/>
        <v>41842.274259259255</v>
      </c>
      <c r="T2840" s="20">
        <f t="shared" si="269"/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13">
        <f t="shared" si="266"/>
        <v>1965.5</v>
      </c>
      <c r="Q2841" t="str">
        <f t="shared" si="267"/>
        <v>theater</v>
      </c>
      <c r="R2841" t="str">
        <f t="shared" si="268"/>
        <v>plays</v>
      </c>
      <c r="S2841" s="20">
        <f t="shared" si="270"/>
        <v>41852.906874999993</v>
      </c>
      <c r="T2841" s="20">
        <f t="shared" si="269"/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13">
        <f t="shared" si="266"/>
        <v>1366</v>
      </c>
      <c r="Q2842" t="str">
        <f t="shared" si="267"/>
        <v>theater</v>
      </c>
      <c r="R2842" t="str">
        <f t="shared" si="268"/>
        <v>plays</v>
      </c>
      <c r="S2842" s="20">
        <f t="shared" si="270"/>
        <v>42059.702303240738</v>
      </c>
      <c r="T2842" s="20">
        <f t="shared" si="269"/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13">
        <f t="shared" si="266"/>
        <v>5.5</v>
      </c>
      <c r="Q2843" t="str">
        <f t="shared" si="267"/>
        <v>theater</v>
      </c>
      <c r="R2843" t="str">
        <f t="shared" si="268"/>
        <v>plays</v>
      </c>
      <c r="S2843" s="20">
        <f t="shared" si="270"/>
        <v>42291.40621527777</v>
      </c>
      <c r="T2843" s="20">
        <f t="shared" si="269"/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13">
        <f t="shared" si="266"/>
        <v>0</v>
      </c>
      <c r="Q2844" t="str">
        <f t="shared" si="267"/>
        <v>theater</v>
      </c>
      <c r="R2844" t="str">
        <f t="shared" si="268"/>
        <v>plays</v>
      </c>
      <c r="S2844" s="20">
        <f t="shared" si="270"/>
        <v>41784.619155092587</v>
      </c>
      <c r="T2844" s="20">
        <f t="shared" si="269"/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13">
        <f t="shared" si="266"/>
        <v>0</v>
      </c>
      <c r="Q2845" t="str">
        <f t="shared" si="267"/>
        <v>theater</v>
      </c>
      <c r="R2845" t="str">
        <f t="shared" si="268"/>
        <v>plays</v>
      </c>
      <c r="S2845" s="20">
        <f t="shared" si="270"/>
        <v>42492.404513888883</v>
      </c>
      <c r="T2845" s="20">
        <f t="shared" si="269"/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13">
        <f t="shared" si="266"/>
        <v>15.5</v>
      </c>
      <c r="Q2846" t="str">
        <f t="shared" si="267"/>
        <v>theater</v>
      </c>
      <c r="R2846" t="str">
        <f t="shared" si="268"/>
        <v>plays</v>
      </c>
      <c r="S2846" s="20">
        <f t="shared" si="270"/>
        <v>42709.212731481479</v>
      </c>
      <c r="T2846" s="20">
        <f t="shared" si="269"/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13">
        <f t="shared" si="266"/>
        <v>1202.5</v>
      </c>
      <c r="Q2847" t="str">
        <f t="shared" si="267"/>
        <v>theater</v>
      </c>
      <c r="R2847" t="str">
        <f t="shared" si="268"/>
        <v>plays</v>
      </c>
      <c r="S2847" s="20">
        <f t="shared" si="270"/>
        <v>42102.683252314811</v>
      </c>
      <c r="T2847" s="20">
        <f t="shared" si="269"/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13">
        <f t="shared" si="266"/>
        <v>0</v>
      </c>
      <c r="Q2848" t="str">
        <f t="shared" si="267"/>
        <v>theater</v>
      </c>
      <c r="R2848" t="str">
        <f t="shared" si="268"/>
        <v>plays</v>
      </c>
      <c r="S2848" s="20">
        <f t="shared" si="270"/>
        <v>42108.358726851853</v>
      </c>
      <c r="T2848" s="20">
        <f t="shared" si="269"/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ref="O2849:O2912" si="271">E2849/D2849</f>
        <v>0</v>
      </c>
      <c r="P2849" s="13">
        <f t="shared" si="266"/>
        <v>0</v>
      </c>
      <c r="Q2849" t="str">
        <f t="shared" si="267"/>
        <v>theater</v>
      </c>
      <c r="R2849" t="str">
        <f t="shared" si="268"/>
        <v>plays</v>
      </c>
      <c r="S2849" s="20">
        <f t="shared" si="270"/>
        <v>42453.472974537035</v>
      </c>
      <c r="T2849" s="20">
        <f t="shared" si="269"/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1"/>
        <v>2E-3</v>
      </c>
      <c r="P2850" s="13">
        <f t="shared" si="266"/>
        <v>36.5</v>
      </c>
      <c r="Q2850" t="str">
        <f t="shared" si="267"/>
        <v>theater</v>
      </c>
      <c r="R2850" t="str">
        <f t="shared" si="268"/>
        <v>plays</v>
      </c>
      <c r="S2850" s="20">
        <f t="shared" si="270"/>
        <v>42123.315497685187</v>
      </c>
      <c r="T2850" s="20">
        <f t="shared" si="269"/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1"/>
        <v>0.01</v>
      </c>
      <c r="P2851" s="13">
        <f t="shared" si="266"/>
        <v>3</v>
      </c>
      <c r="Q2851" t="str">
        <f t="shared" si="267"/>
        <v>theater</v>
      </c>
      <c r="R2851" t="str">
        <f t="shared" si="268"/>
        <v>plays</v>
      </c>
      <c r="S2851" s="20">
        <f t="shared" si="270"/>
        <v>42453.094907407409</v>
      </c>
      <c r="T2851" s="20">
        <f t="shared" si="269"/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1"/>
        <v>3.8875E-2</v>
      </c>
      <c r="P2852" s="13">
        <f t="shared" si="266"/>
        <v>162</v>
      </c>
      <c r="Q2852" t="str">
        <f t="shared" si="267"/>
        <v>theater</v>
      </c>
      <c r="R2852" t="str">
        <f t="shared" si="268"/>
        <v>plays</v>
      </c>
      <c r="S2852" s="20">
        <f t="shared" si="270"/>
        <v>41857.673738425925</v>
      </c>
      <c r="T2852" s="20">
        <f t="shared" si="269"/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1"/>
        <v>0</v>
      </c>
      <c r="P2853" s="13">
        <f t="shared" si="266"/>
        <v>0</v>
      </c>
      <c r="Q2853" t="str">
        <f t="shared" si="267"/>
        <v>theater</v>
      </c>
      <c r="R2853" t="str">
        <f t="shared" si="268"/>
        <v>plays</v>
      </c>
      <c r="S2853" s="20">
        <f t="shared" si="270"/>
        <v>42389.669317129628</v>
      </c>
      <c r="T2853" s="20">
        <f t="shared" si="269"/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1"/>
        <v>1.9E-2</v>
      </c>
      <c r="P2854" s="13">
        <f t="shared" si="266"/>
        <v>50.5</v>
      </c>
      <c r="Q2854" t="str">
        <f t="shared" si="267"/>
        <v>theater</v>
      </c>
      <c r="R2854" t="str">
        <f t="shared" si="268"/>
        <v>plays</v>
      </c>
      <c r="S2854" s="20">
        <f t="shared" si="270"/>
        <v>41780.711840277778</v>
      </c>
      <c r="T2854" s="20">
        <f t="shared" si="269"/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1"/>
        <v>0</v>
      </c>
      <c r="P2855" s="13">
        <f t="shared" si="266"/>
        <v>0</v>
      </c>
      <c r="Q2855" t="str">
        <f t="shared" si="267"/>
        <v>theater</v>
      </c>
      <c r="R2855" t="str">
        <f t="shared" si="268"/>
        <v>plays</v>
      </c>
      <c r="S2855" s="20">
        <f t="shared" si="270"/>
        <v>41835.85760416666</v>
      </c>
      <c r="T2855" s="20">
        <f t="shared" si="269"/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1"/>
        <v>0.41699999999999998</v>
      </c>
      <c r="P2856" s="13">
        <f t="shared" si="266"/>
        <v>215.5</v>
      </c>
      <c r="Q2856" t="str">
        <f t="shared" si="267"/>
        <v>theater</v>
      </c>
      <c r="R2856" t="str">
        <f t="shared" si="268"/>
        <v>plays</v>
      </c>
      <c r="S2856" s="20">
        <f t="shared" si="270"/>
        <v>42111.383321759255</v>
      </c>
      <c r="T2856" s="20">
        <f t="shared" si="269"/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1"/>
        <v>0.5</v>
      </c>
      <c r="P2857" s="13">
        <f t="shared" si="266"/>
        <v>152.5</v>
      </c>
      <c r="Q2857" t="str">
        <f t="shared" si="267"/>
        <v>theater</v>
      </c>
      <c r="R2857" t="str">
        <f t="shared" si="268"/>
        <v>plays</v>
      </c>
      <c r="S2857" s="20">
        <f t="shared" si="270"/>
        <v>42369.674432870372</v>
      </c>
      <c r="T2857" s="20">
        <f t="shared" si="269"/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1"/>
        <v>4.8666666666666664E-2</v>
      </c>
      <c r="P2858" s="13">
        <f t="shared" si="266"/>
        <v>76</v>
      </c>
      <c r="Q2858" t="str">
        <f t="shared" si="267"/>
        <v>theater</v>
      </c>
      <c r="R2858" t="str">
        <f t="shared" si="268"/>
        <v>plays</v>
      </c>
      <c r="S2858" s="20">
        <f t="shared" si="270"/>
        <v>42164.704247685186</v>
      </c>
      <c r="T2858" s="20">
        <f t="shared" si="269"/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1"/>
        <v>0.19736842105263158</v>
      </c>
      <c r="P2859" s="13">
        <f t="shared" si="266"/>
        <v>3757.5</v>
      </c>
      <c r="Q2859" t="str">
        <f t="shared" si="267"/>
        <v>theater</v>
      </c>
      <c r="R2859" t="str">
        <f t="shared" si="268"/>
        <v>plays</v>
      </c>
      <c r="S2859" s="20">
        <f t="shared" si="270"/>
        <v>42726.586747685178</v>
      </c>
      <c r="T2859" s="20">
        <f t="shared" si="269"/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1"/>
        <v>0</v>
      </c>
      <c r="P2860" s="13">
        <f t="shared" si="266"/>
        <v>0</v>
      </c>
      <c r="Q2860" t="str">
        <f t="shared" si="267"/>
        <v>theater</v>
      </c>
      <c r="R2860" t="str">
        <f t="shared" si="268"/>
        <v>plays</v>
      </c>
      <c r="S2860" s="20">
        <f t="shared" si="270"/>
        <v>41954.211747685178</v>
      </c>
      <c r="T2860" s="20">
        <f t="shared" si="269"/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1"/>
        <v>1.7500000000000002E-2</v>
      </c>
      <c r="P2861" s="13">
        <f t="shared" si="266"/>
        <v>18</v>
      </c>
      <c r="Q2861" t="str">
        <f t="shared" si="267"/>
        <v>theater</v>
      </c>
      <c r="R2861" t="str">
        <f t="shared" si="268"/>
        <v>plays</v>
      </c>
      <c r="S2861" s="20">
        <f t="shared" si="270"/>
        <v>42233.028981481482</v>
      </c>
      <c r="T2861" s="20">
        <f t="shared" si="269"/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1"/>
        <v>6.6500000000000004E-2</v>
      </c>
      <c r="P2862" s="13">
        <f t="shared" si="266"/>
        <v>137.5</v>
      </c>
      <c r="Q2862" t="str">
        <f t="shared" si="267"/>
        <v>theater</v>
      </c>
      <c r="R2862" t="str">
        <f t="shared" si="268"/>
        <v>plays</v>
      </c>
      <c r="S2862" s="20">
        <f t="shared" si="270"/>
        <v>42480.467314814807</v>
      </c>
      <c r="T2862" s="20">
        <f t="shared" si="269"/>
        <v>42540.467314814807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1"/>
        <v>0.32</v>
      </c>
      <c r="P2863" s="13">
        <f t="shared" si="266"/>
        <v>41.5</v>
      </c>
      <c r="Q2863" t="str">
        <f t="shared" si="267"/>
        <v>theater</v>
      </c>
      <c r="R2863" t="str">
        <f t="shared" si="268"/>
        <v>plays</v>
      </c>
      <c r="S2863" s="20">
        <f t="shared" si="270"/>
        <v>42257.2575</v>
      </c>
      <c r="T2863" s="20">
        <f t="shared" si="269"/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1"/>
        <v>4.3307086614173228E-3</v>
      </c>
      <c r="P2864" s="13">
        <f t="shared" si="266"/>
        <v>29</v>
      </c>
      <c r="Q2864" t="str">
        <f t="shared" si="267"/>
        <v>theater</v>
      </c>
      <c r="R2864" t="str">
        <f t="shared" si="268"/>
        <v>plays</v>
      </c>
      <c r="S2864" s="20">
        <f t="shared" si="270"/>
        <v>41784.456354166665</v>
      </c>
      <c r="T2864" s="20">
        <f t="shared" si="269"/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1"/>
        <v>4.0000000000000002E-4</v>
      </c>
      <c r="P2865" s="13">
        <f t="shared" si="266"/>
        <v>10.5</v>
      </c>
      <c r="Q2865" t="str">
        <f t="shared" si="267"/>
        <v>theater</v>
      </c>
      <c r="R2865" t="str">
        <f t="shared" si="268"/>
        <v>plays</v>
      </c>
      <c r="S2865" s="20">
        <f t="shared" si="270"/>
        <v>41831.34170138889</v>
      </c>
      <c r="T2865" s="20">
        <f t="shared" si="269"/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1"/>
        <v>1.6E-2</v>
      </c>
      <c r="P2866" s="13">
        <f t="shared" si="266"/>
        <v>21.5</v>
      </c>
      <c r="Q2866" t="str">
        <f t="shared" si="267"/>
        <v>theater</v>
      </c>
      <c r="R2866" t="str">
        <f t="shared" si="268"/>
        <v>plays</v>
      </c>
      <c r="S2866" s="20">
        <f t="shared" si="270"/>
        <v>42172.280173611107</v>
      </c>
      <c r="T2866" s="20">
        <f t="shared" si="269"/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1"/>
        <v>0</v>
      </c>
      <c r="P2867" s="13">
        <f t="shared" si="266"/>
        <v>0</v>
      </c>
      <c r="Q2867" t="str">
        <f t="shared" si="267"/>
        <v>theater</v>
      </c>
      <c r="R2867" t="str">
        <f t="shared" si="268"/>
        <v>plays</v>
      </c>
      <c r="S2867" s="20">
        <f t="shared" si="270"/>
        <v>41949.780775462961</v>
      </c>
      <c r="T2867" s="20">
        <f t="shared" si="269"/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1"/>
        <v>8.9999999999999993E-3</v>
      </c>
      <c r="P2868" s="13">
        <f t="shared" si="266"/>
        <v>23.5</v>
      </c>
      <c r="Q2868" t="str">
        <f t="shared" si="267"/>
        <v>theater</v>
      </c>
      <c r="R2868" t="str">
        <f t="shared" si="268"/>
        <v>plays</v>
      </c>
      <c r="S2868" s="20">
        <f t="shared" si="270"/>
        <v>42627.621770833335</v>
      </c>
      <c r="T2868" s="20">
        <f t="shared" si="269"/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1"/>
        <v>0.2016</v>
      </c>
      <c r="P2869" s="13">
        <f t="shared" si="266"/>
        <v>257</v>
      </c>
      <c r="Q2869" t="str">
        <f t="shared" si="267"/>
        <v>theater</v>
      </c>
      <c r="R2869" t="str">
        <f t="shared" si="268"/>
        <v>plays</v>
      </c>
      <c r="S2869" s="20">
        <f t="shared" si="270"/>
        <v>42530.861944444441</v>
      </c>
      <c r="T2869" s="20">
        <f t="shared" si="269"/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1"/>
        <v>0.42011733333333334</v>
      </c>
      <c r="P2870" s="13">
        <f t="shared" si="266"/>
        <v>3180.88</v>
      </c>
      <c r="Q2870" t="str">
        <f t="shared" si="267"/>
        <v>theater</v>
      </c>
      <c r="R2870" t="str">
        <f t="shared" si="268"/>
        <v>plays</v>
      </c>
      <c r="S2870" s="20">
        <f t="shared" si="270"/>
        <v>42618.493680555555</v>
      </c>
      <c r="T2870" s="20">
        <f t="shared" si="269"/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1"/>
        <v>8.8500000000000002E-3</v>
      </c>
      <c r="P2871" s="13">
        <f t="shared" si="266"/>
        <v>91</v>
      </c>
      <c r="Q2871" t="str">
        <f t="shared" si="267"/>
        <v>theater</v>
      </c>
      <c r="R2871" t="str">
        <f t="shared" si="268"/>
        <v>plays</v>
      </c>
      <c r="S2871" s="20">
        <f t="shared" si="270"/>
        <v>42540.260196759256</v>
      </c>
      <c r="T2871" s="20">
        <f t="shared" si="269"/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1"/>
        <v>0.15</v>
      </c>
      <c r="P2872" s="13">
        <f t="shared" si="266"/>
        <v>379.5</v>
      </c>
      <c r="Q2872" t="str">
        <f t="shared" si="267"/>
        <v>theater</v>
      </c>
      <c r="R2872" t="str">
        <f t="shared" si="268"/>
        <v>plays</v>
      </c>
      <c r="S2872" s="20">
        <f t="shared" si="270"/>
        <v>41745.856076388889</v>
      </c>
      <c r="T2872" s="20">
        <f t="shared" si="269"/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1"/>
        <v>4.6699999999999998E-2</v>
      </c>
      <c r="P2873" s="13">
        <f t="shared" si="266"/>
        <v>240</v>
      </c>
      <c r="Q2873" t="str">
        <f t="shared" si="267"/>
        <v>theater</v>
      </c>
      <c r="R2873" t="str">
        <f t="shared" si="268"/>
        <v>plays</v>
      </c>
      <c r="S2873" s="20">
        <f t="shared" si="270"/>
        <v>41974.405243055553</v>
      </c>
      <c r="T2873" s="20">
        <f t="shared" si="269"/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1"/>
        <v>0</v>
      </c>
      <c r="P2874" s="13">
        <f t="shared" si="266"/>
        <v>0</v>
      </c>
      <c r="Q2874" t="str">
        <f t="shared" si="267"/>
        <v>theater</v>
      </c>
      <c r="R2874" t="str">
        <f t="shared" si="268"/>
        <v>plays</v>
      </c>
      <c r="S2874" s="20">
        <f t="shared" si="270"/>
        <v>42114.782847222225</v>
      </c>
      <c r="T2874" s="20">
        <f t="shared" si="269"/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1"/>
        <v>0.38119999999999998</v>
      </c>
      <c r="P2875" s="13">
        <f t="shared" si="266"/>
        <v>480.5</v>
      </c>
      <c r="Q2875" t="str">
        <f t="shared" si="267"/>
        <v>theater</v>
      </c>
      <c r="R2875" t="str">
        <f t="shared" si="268"/>
        <v>plays</v>
      </c>
      <c r="S2875" s="20">
        <f t="shared" si="270"/>
        <v>42002.484155092585</v>
      </c>
      <c r="T2875" s="20">
        <f t="shared" si="269"/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1"/>
        <v>5.4199999999999998E-2</v>
      </c>
      <c r="P2876" s="13">
        <f t="shared" si="266"/>
        <v>137</v>
      </c>
      <c r="Q2876" t="str">
        <f t="shared" si="267"/>
        <v>theater</v>
      </c>
      <c r="R2876" t="str">
        <f t="shared" si="268"/>
        <v>plays</v>
      </c>
      <c r="S2876" s="20">
        <f t="shared" si="270"/>
        <v>42722.511412037034</v>
      </c>
      <c r="T2876" s="20">
        <f t="shared" si="269"/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1"/>
        <v>3.5E-4</v>
      </c>
      <c r="P2877" s="13">
        <f t="shared" si="266"/>
        <v>5</v>
      </c>
      <c r="Q2877" t="str">
        <f t="shared" si="267"/>
        <v>theater</v>
      </c>
      <c r="R2877" t="str">
        <f t="shared" si="268"/>
        <v>plays</v>
      </c>
      <c r="S2877" s="20">
        <f t="shared" si="270"/>
        <v>42464.795057870368</v>
      </c>
      <c r="T2877" s="20">
        <f t="shared" si="269"/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1"/>
        <v>0</v>
      </c>
      <c r="P2878" s="13">
        <f t="shared" si="266"/>
        <v>0</v>
      </c>
      <c r="Q2878" t="str">
        <f t="shared" si="267"/>
        <v>theater</v>
      </c>
      <c r="R2878" t="str">
        <f t="shared" si="268"/>
        <v>plays</v>
      </c>
      <c r="S2878" s="20">
        <f t="shared" si="270"/>
        <v>42171.410636574066</v>
      </c>
      <c r="T2878" s="20">
        <f t="shared" si="269"/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1"/>
        <v>0.10833333333333334</v>
      </c>
      <c r="P2879" s="13">
        <f t="shared" si="266"/>
        <v>328</v>
      </c>
      <c r="Q2879" t="str">
        <f t="shared" si="267"/>
        <v>theater</v>
      </c>
      <c r="R2879" t="str">
        <f t="shared" si="268"/>
        <v>plays</v>
      </c>
      <c r="S2879" s="20">
        <f t="shared" si="270"/>
        <v>42672.621805555551</v>
      </c>
      <c r="T2879" s="20">
        <f t="shared" si="269"/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1"/>
        <v>2.1000000000000001E-2</v>
      </c>
      <c r="P2880" s="13">
        <f t="shared" si="266"/>
        <v>33.5</v>
      </c>
      <c r="Q2880" t="str">
        <f t="shared" si="267"/>
        <v>theater</v>
      </c>
      <c r="R2880" t="str">
        <f t="shared" si="268"/>
        <v>plays</v>
      </c>
      <c r="S2880" s="20">
        <f t="shared" si="270"/>
        <v>42128.282349537032</v>
      </c>
      <c r="T2880" s="20">
        <f t="shared" si="269"/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1"/>
        <v>2.5892857142857141E-3</v>
      </c>
      <c r="P2881" s="13">
        <f t="shared" si="266"/>
        <v>15</v>
      </c>
      <c r="Q2881" t="str">
        <f t="shared" si="267"/>
        <v>theater</v>
      </c>
      <c r="R2881" t="str">
        <f t="shared" si="268"/>
        <v>plays</v>
      </c>
      <c r="S2881" s="20">
        <f t="shared" si="270"/>
        <v>42359.391909722217</v>
      </c>
      <c r="T2881" s="20">
        <f t="shared" si="269"/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1"/>
        <v>0.23333333333333334</v>
      </c>
      <c r="P2882" s="13">
        <f t="shared" si="266"/>
        <v>1414.5</v>
      </c>
      <c r="Q2882" t="str">
        <f t="shared" si="267"/>
        <v>theater</v>
      </c>
      <c r="R2882" t="str">
        <f t="shared" si="268"/>
        <v>plays</v>
      </c>
      <c r="S2882" s="20">
        <f t="shared" si="270"/>
        <v>42192.57236111111</v>
      </c>
      <c r="T2882" s="20">
        <f t="shared" si="269"/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1"/>
        <v>0</v>
      </c>
      <c r="P2883" s="13">
        <f t="shared" ref="P2883:P2946" si="272">AVERAGE(E2883,L2883)</f>
        <v>0</v>
      </c>
      <c r="Q2883" t="str">
        <f t="shared" ref="Q2883:Q2946" si="273">LEFT(N2883,FIND("/",N2883)-1)</f>
        <v>theater</v>
      </c>
      <c r="R2883" t="str">
        <f t="shared" ref="R2883:R2946" si="274">RIGHT(N2883,LEN(N2883)-FIND("/",N2883))</f>
        <v>plays</v>
      </c>
      <c r="S2883" s="20">
        <f t="shared" si="270"/>
        <v>41916.264305555553</v>
      </c>
      <c r="T2883" s="20">
        <f t="shared" ref="T2883:T2946" si="275">(((I2883/60)/60)/24)+DATE(1970,1,1)+(-8/24)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13">
        <f t="shared" si="272"/>
        <v>128</v>
      </c>
      <c r="Q2884" t="str">
        <f t="shared" si="273"/>
        <v>theater</v>
      </c>
      <c r="R2884" t="str">
        <f t="shared" si="274"/>
        <v>plays</v>
      </c>
      <c r="S2884" s="20">
        <f t="shared" ref="S2884:S2947" si="276">(((J2884/60)/60)/24)+DATE(1970,1,1)+(-8/24)</f>
        <v>42461.262939814813</v>
      </c>
      <c r="T2884" s="20">
        <f t="shared" si="275"/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13">
        <f t="shared" si="272"/>
        <v>956.5</v>
      </c>
      <c r="Q2885" t="str">
        <f t="shared" si="273"/>
        <v>theater</v>
      </c>
      <c r="R2885" t="str">
        <f t="shared" si="274"/>
        <v>plays</v>
      </c>
      <c r="S2885" s="20">
        <f t="shared" si="276"/>
        <v>42370.569872685184</v>
      </c>
      <c r="T2885" s="20">
        <f t="shared" si="275"/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13">
        <f t="shared" si="272"/>
        <v>94.5</v>
      </c>
      <c r="Q2886" t="str">
        <f t="shared" si="273"/>
        <v>theater</v>
      </c>
      <c r="R2886" t="str">
        <f t="shared" si="274"/>
        <v>plays</v>
      </c>
      <c r="S2886" s="20">
        <f t="shared" si="276"/>
        <v>41948.393923611111</v>
      </c>
      <c r="T2886" s="20">
        <f t="shared" si="275"/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13">
        <f t="shared" si="272"/>
        <v>67.5</v>
      </c>
      <c r="Q2887" t="str">
        <f t="shared" si="273"/>
        <v>theater</v>
      </c>
      <c r="R2887" t="str">
        <f t="shared" si="274"/>
        <v>plays</v>
      </c>
      <c r="S2887" s="20">
        <f t="shared" si="276"/>
        <v>42046.743067129624</v>
      </c>
      <c r="T2887" s="20">
        <f t="shared" si="275"/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13">
        <f t="shared" si="272"/>
        <v>5.5</v>
      </c>
      <c r="Q2888" t="str">
        <f t="shared" si="273"/>
        <v>theater</v>
      </c>
      <c r="R2888" t="str">
        <f t="shared" si="274"/>
        <v>plays</v>
      </c>
      <c r="S2888" s="20">
        <f t="shared" si="276"/>
        <v>42261.299583333333</v>
      </c>
      <c r="T2888" s="20">
        <f t="shared" si="275"/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13">
        <f t="shared" si="272"/>
        <v>3</v>
      </c>
      <c r="Q2889" t="str">
        <f t="shared" si="273"/>
        <v>theater</v>
      </c>
      <c r="R2889" t="str">
        <f t="shared" si="274"/>
        <v>plays</v>
      </c>
      <c r="S2889" s="20">
        <f t="shared" si="276"/>
        <v>41985.094027777777</v>
      </c>
      <c r="T2889" s="20">
        <f t="shared" si="275"/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13">
        <f t="shared" si="272"/>
        <v>0</v>
      </c>
      <c r="Q2890" t="str">
        <f t="shared" si="273"/>
        <v>theater</v>
      </c>
      <c r="R2890" t="str">
        <f t="shared" si="274"/>
        <v>plays</v>
      </c>
      <c r="S2890" s="20">
        <f t="shared" si="276"/>
        <v>41922.201851851853</v>
      </c>
      <c r="T2890" s="20">
        <f t="shared" si="275"/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13">
        <f t="shared" si="272"/>
        <v>578</v>
      </c>
      <c r="Q2891" t="str">
        <f t="shared" si="273"/>
        <v>theater</v>
      </c>
      <c r="R2891" t="str">
        <f t="shared" si="274"/>
        <v>plays</v>
      </c>
      <c r="S2891" s="20">
        <f t="shared" si="276"/>
        <v>41850.529918981476</v>
      </c>
      <c r="T2891" s="20">
        <f t="shared" si="275"/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13">
        <f t="shared" si="272"/>
        <v>12</v>
      </c>
      <c r="Q2892" t="str">
        <f t="shared" si="273"/>
        <v>theater</v>
      </c>
      <c r="R2892" t="str">
        <f t="shared" si="274"/>
        <v>plays</v>
      </c>
      <c r="S2892" s="20">
        <f t="shared" si="276"/>
        <v>41831.409629629627</v>
      </c>
      <c r="T2892" s="20">
        <f t="shared" si="275"/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13">
        <f t="shared" si="272"/>
        <v>141.5</v>
      </c>
      <c r="Q2893" t="str">
        <f t="shared" si="273"/>
        <v>theater</v>
      </c>
      <c r="R2893" t="str">
        <f t="shared" si="274"/>
        <v>plays</v>
      </c>
      <c r="S2893" s="20">
        <f t="shared" si="276"/>
        <v>42415.550092592595</v>
      </c>
      <c r="T2893" s="20">
        <f t="shared" si="275"/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13">
        <f t="shared" si="272"/>
        <v>258.5</v>
      </c>
      <c r="Q2894" t="str">
        <f t="shared" si="273"/>
        <v>theater</v>
      </c>
      <c r="R2894" t="str">
        <f t="shared" si="274"/>
        <v>plays</v>
      </c>
      <c r="S2894" s="20">
        <f t="shared" si="276"/>
        <v>41869.380833333329</v>
      </c>
      <c r="T2894" s="20">
        <f t="shared" si="275"/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13">
        <f t="shared" si="272"/>
        <v>13.5</v>
      </c>
      <c r="Q2895" t="str">
        <f t="shared" si="273"/>
        <v>theater</v>
      </c>
      <c r="R2895" t="str">
        <f t="shared" si="274"/>
        <v>plays</v>
      </c>
      <c r="S2895" s="20">
        <f t="shared" si="276"/>
        <v>41953.439756944441</v>
      </c>
      <c r="T2895" s="20">
        <f t="shared" si="275"/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13">
        <f t="shared" si="272"/>
        <v>0</v>
      </c>
      <c r="Q2896" t="str">
        <f t="shared" si="273"/>
        <v>theater</v>
      </c>
      <c r="R2896" t="str">
        <f t="shared" si="274"/>
        <v>plays</v>
      </c>
      <c r="S2896" s="20">
        <f t="shared" si="276"/>
        <v>42037.652951388889</v>
      </c>
      <c r="T2896" s="20">
        <f t="shared" si="275"/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13">
        <f t="shared" si="272"/>
        <v>13.5</v>
      </c>
      <c r="Q2897" t="str">
        <f t="shared" si="273"/>
        <v>theater</v>
      </c>
      <c r="R2897" t="str">
        <f t="shared" si="274"/>
        <v>plays</v>
      </c>
      <c r="S2897" s="20">
        <f t="shared" si="276"/>
        <v>41811.222129629627</v>
      </c>
      <c r="T2897" s="20">
        <f t="shared" si="275"/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13">
        <f t="shared" si="272"/>
        <v>318.5</v>
      </c>
      <c r="Q2898" t="str">
        <f t="shared" si="273"/>
        <v>theater</v>
      </c>
      <c r="R2898" t="str">
        <f t="shared" si="274"/>
        <v>plays</v>
      </c>
      <c r="S2898" s="20">
        <f t="shared" si="276"/>
        <v>42701.575474537036</v>
      </c>
      <c r="T2898" s="20">
        <f t="shared" si="275"/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13">
        <f t="shared" si="272"/>
        <v>276.5</v>
      </c>
      <c r="Q2899" t="str">
        <f t="shared" si="273"/>
        <v>theater</v>
      </c>
      <c r="R2899" t="str">
        <f t="shared" si="274"/>
        <v>plays</v>
      </c>
      <c r="S2899" s="20">
        <f t="shared" si="276"/>
        <v>42258.313171296293</v>
      </c>
      <c r="T2899" s="20">
        <f t="shared" si="275"/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13">
        <f t="shared" si="272"/>
        <v>164</v>
      </c>
      <c r="Q2900" t="str">
        <f t="shared" si="273"/>
        <v>theater</v>
      </c>
      <c r="R2900" t="str">
        <f t="shared" si="274"/>
        <v>plays</v>
      </c>
      <c r="S2900" s="20">
        <f t="shared" si="276"/>
        <v>42278.331631944442</v>
      </c>
      <c r="T2900" s="20">
        <f t="shared" si="275"/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13">
        <f t="shared" si="272"/>
        <v>0</v>
      </c>
      <c r="Q2901" t="str">
        <f t="shared" si="273"/>
        <v>theater</v>
      </c>
      <c r="R2901" t="str">
        <f t="shared" si="274"/>
        <v>plays</v>
      </c>
      <c r="S2901" s="20">
        <f t="shared" si="276"/>
        <v>42514.744884259257</v>
      </c>
      <c r="T2901" s="20">
        <f t="shared" si="275"/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13">
        <f t="shared" si="272"/>
        <v>1706</v>
      </c>
      <c r="Q2902" t="str">
        <f t="shared" si="273"/>
        <v>theater</v>
      </c>
      <c r="R2902" t="str">
        <f t="shared" si="274"/>
        <v>plays</v>
      </c>
      <c r="S2902" s="20">
        <f t="shared" si="276"/>
        <v>41829.900833333333</v>
      </c>
      <c r="T2902" s="20">
        <f t="shared" si="275"/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13">
        <f t="shared" si="272"/>
        <v>4</v>
      </c>
      <c r="Q2903" t="str">
        <f t="shared" si="273"/>
        <v>theater</v>
      </c>
      <c r="R2903" t="str">
        <f t="shared" si="274"/>
        <v>plays</v>
      </c>
      <c r="S2903" s="20">
        <f t="shared" si="276"/>
        <v>41982.571053240739</v>
      </c>
      <c r="T2903" s="20">
        <f t="shared" si="275"/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13">
        <f t="shared" si="272"/>
        <v>13</v>
      </c>
      <c r="Q2904" t="str">
        <f t="shared" si="273"/>
        <v>theater</v>
      </c>
      <c r="R2904" t="str">
        <f t="shared" si="274"/>
        <v>plays</v>
      </c>
      <c r="S2904" s="20">
        <f t="shared" si="276"/>
        <v>42210.106435185182</v>
      </c>
      <c r="T2904" s="20">
        <f t="shared" si="275"/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13">
        <f t="shared" si="272"/>
        <v>21.5</v>
      </c>
      <c r="Q2905" t="str">
        <f t="shared" si="273"/>
        <v>theater</v>
      </c>
      <c r="R2905" t="str">
        <f t="shared" si="274"/>
        <v>plays</v>
      </c>
      <c r="S2905" s="20">
        <f t="shared" si="276"/>
        <v>42195.83354166666</v>
      </c>
      <c r="T2905" s="20">
        <f t="shared" si="275"/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13">
        <f t="shared" si="272"/>
        <v>39.5</v>
      </c>
      <c r="Q2906" t="str">
        <f t="shared" si="273"/>
        <v>theater</v>
      </c>
      <c r="R2906" t="str">
        <f t="shared" si="274"/>
        <v>plays</v>
      </c>
      <c r="S2906" s="20">
        <f t="shared" si="276"/>
        <v>41940.634618055556</v>
      </c>
      <c r="T2906" s="20">
        <f t="shared" si="275"/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13">
        <f t="shared" si="272"/>
        <v>319.5</v>
      </c>
      <c r="Q2907" t="str">
        <f t="shared" si="273"/>
        <v>theater</v>
      </c>
      <c r="R2907" t="str">
        <f t="shared" si="274"/>
        <v>plays</v>
      </c>
      <c r="S2907" s="20">
        <f t="shared" si="276"/>
        <v>42605.723530092589</v>
      </c>
      <c r="T2907" s="20">
        <f t="shared" si="275"/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13">
        <f t="shared" si="272"/>
        <v>286</v>
      </c>
      <c r="Q2908" t="str">
        <f t="shared" si="273"/>
        <v>theater</v>
      </c>
      <c r="R2908" t="str">
        <f t="shared" si="274"/>
        <v>plays</v>
      </c>
      <c r="S2908" s="20">
        <f t="shared" si="276"/>
        <v>42199.315578703703</v>
      </c>
      <c r="T2908" s="20">
        <f t="shared" si="275"/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13">
        <f t="shared" si="272"/>
        <v>2</v>
      </c>
      <c r="Q2909" t="str">
        <f t="shared" si="273"/>
        <v>theater</v>
      </c>
      <c r="R2909" t="str">
        <f t="shared" si="274"/>
        <v>plays</v>
      </c>
      <c r="S2909" s="20">
        <f t="shared" si="276"/>
        <v>42444.544409722213</v>
      </c>
      <c r="T2909" s="20">
        <f t="shared" si="275"/>
        <v>42504.544409722213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13">
        <f t="shared" si="272"/>
        <v>134.5</v>
      </c>
      <c r="Q2910" t="str">
        <f t="shared" si="273"/>
        <v>theater</v>
      </c>
      <c r="R2910" t="str">
        <f t="shared" si="274"/>
        <v>plays</v>
      </c>
      <c r="S2910" s="20">
        <f t="shared" si="276"/>
        <v>42499.398368055547</v>
      </c>
      <c r="T2910" s="20">
        <f t="shared" si="275"/>
        <v>42529.398368055547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13">
        <f t="shared" si="272"/>
        <v>10.5</v>
      </c>
      <c r="Q2911" t="str">
        <f t="shared" si="273"/>
        <v>theater</v>
      </c>
      <c r="R2911" t="str">
        <f t="shared" si="274"/>
        <v>plays</v>
      </c>
      <c r="S2911" s="20">
        <f t="shared" si="276"/>
        <v>41928.932881944442</v>
      </c>
      <c r="T2911" s="20">
        <f t="shared" si="275"/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13">
        <f t="shared" si="272"/>
        <v>1</v>
      </c>
      <c r="Q2912" t="str">
        <f t="shared" si="273"/>
        <v>theater</v>
      </c>
      <c r="R2912" t="str">
        <f t="shared" si="274"/>
        <v>plays</v>
      </c>
      <c r="S2912" s="20">
        <f t="shared" si="276"/>
        <v>42107.507951388885</v>
      </c>
      <c r="T2912" s="20">
        <f t="shared" si="275"/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ref="O2913:O2976" si="277">E2913/D2913</f>
        <v>0.36499999999999999</v>
      </c>
      <c r="P2913" s="13">
        <f t="shared" si="272"/>
        <v>335.5</v>
      </c>
      <c r="Q2913" t="str">
        <f t="shared" si="273"/>
        <v>theater</v>
      </c>
      <c r="R2913" t="str">
        <f t="shared" si="274"/>
        <v>plays</v>
      </c>
      <c r="S2913" s="20">
        <f t="shared" si="276"/>
        <v>42142.435486111113</v>
      </c>
      <c r="T2913" s="20">
        <f t="shared" si="275"/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7"/>
        <v>0.14058171745152354</v>
      </c>
      <c r="P2914" s="13">
        <f t="shared" si="272"/>
        <v>1028</v>
      </c>
      <c r="Q2914" t="str">
        <f t="shared" si="273"/>
        <v>theater</v>
      </c>
      <c r="R2914" t="str">
        <f t="shared" si="274"/>
        <v>plays</v>
      </c>
      <c r="S2914" s="20">
        <f t="shared" si="276"/>
        <v>42353.798310185179</v>
      </c>
      <c r="T2914" s="20">
        <f t="shared" si="275"/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7"/>
        <v>2.0000000000000001E-4</v>
      </c>
      <c r="P2915" s="13">
        <f t="shared" si="272"/>
        <v>2</v>
      </c>
      <c r="Q2915" t="str">
        <f t="shared" si="273"/>
        <v>theater</v>
      </c>
      <c r="R2915" t="str">
        <f t="shared" si="274"/>
        <v>plays</v>
      </c>
      <c r="S2915" s="20">
        <f t="shared" si="276"/>
        <v>41828.589571759258</v>
      </c>
      <c r="T2915" s="20">
        <f t="shared" si="275"/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7"/>
        <v>4.0000000000000003E-5</v>
      </c>
      <c r="P2916" s="13">
        <f t="shared" si="272"/>
        <v>1</v>
      </c>
      <c r="Q2916" t="str">
        <f t="shared" si="273"/>
        <v>theater</v>
      </c>
      <c r="R2916" t="str">
        <f t="shared" si="274"/>
        <v>plays</v>
      </c>
      <c r="S2916" s="20">
        <f t="shared" si="276"/>
        <v>42017.574004629627</v>
      </c>
      <c r="T2916" s="20">
        <f t="shared" si="275"/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7"/>
        <v>0.61099999999999999</v>
      </c>
      <c r="P2917" s="13">
        <f t="shared" si="272"/>
        <v>307</v>
      </c>
      <c r="Q2917" t="str">
        <f t="shared" si="273"/>
        <v>theater</v>
      </c>
      <c r="R2917" t="str">
        <f t="shared" si="274"/>
        <v>plays</v>
      </c>
      <c r="S2917" s="20">
        <f t="shared" si="276"/>
        <v>42415.064699074072</v>
      </c>
      <c r="T2917" s="20">
        <f t="shared" si="275"/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7"/>
        <v>7.8378378378378383E-2</v>
      </c>
      <c r="P2918" s="13">
        <f t="shared" si="272"/>
        <v>76</v>
      </c>
      <c r="Q2918" t="str">
        <f t="shared" si="273"/>
        <v>theater</v>
      </c>
      <c r="R2918" t="str">
        <f t="shared" si="274"/>
        <v>plays</v>
      </c>
      <c r="S2918" s="20">
        <f t="shared" si="276"/>
        <v>41755.143391203703</v>
      </c>
      <c r="T2918" s="20">
        <f t="shared" si="275"/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7"/>
        <v>0.2185</v>
      </c>
      <c r="P2919" s="13">
        <f t="shared" si="272"/>
        <v>223</v>
      </c>
      <c r="Q2919" t="str">
        <f t="shared" si="273"/>
        <v>theater</v>
      </c>
      <c r="R2919" t="str">
        <f t="shared" si="274"/>
        <v>plays</v>
      </c>
      <c r="S2919" s="20">
        <f t="shared" si="276"/>
        <v>42244.901006944441</v>
      </c>
      <c r="T2919" s="20">
        <f t="shared" si="275"/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7"/>
        <v>0.27239999999999998</v>
      </c>
      <c r="P2920" s="13">
        <f t="shared" si="272"/>
        <v>691</v>
      </c>
      <c r="Q2920" t="str">
        <f t="shared" si="273"/>
        <v>theater</v>
      </c>
      <c r="R2920" t="str">
        <f t="shared" si="274"/>
        <v>plays</v>
      </c>
      <c r="S2920" s="20">
        <f t="shared" si="276"/>
        <v>42278.296377314815</v>
      </c>
      <c r="T2920" s="20">
        <f t="shared" si="275"/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7"/>
        <v>8.5000000000000006E-2</v>
      </c>
      <c r="P2921" s="13">
        <f t="shared" si="272"/>
        <v>28.5</v>
      </c>
      <c r="Q2921" t="str">
        <f t="shared" si="273"/>
        <v>theater</v>
      </c>
      <c r="R2921" t="str">
        <f t="shared" si="274"/>
        <v>plays</v>
      </c>
      <c r="S2921" s="20">
        <f t="shared" si="276"/>
        <v>41826.286215277774</v>
      </c>
      <c r="T2921" s="20">
        <f t="shared" si="275"/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7"/>
        <v>0.26840000000000003</v>
      </c>
      <c r="P2922" s="13">
        <f t="shared" si="272"/>
        <v>342</v>
      </c>
      <c r="Q2922" t="str">
        <f t="shared" si="273"/>
        <v>theater</v>
      </c>
      <c r="R2922" t="str">
        <f t="shared" si="274"/>
        <v>plays</v>
      </c>
      <c r="S2922" s="20">
        <f t="shared" si="276"/>
        <v>42058.459143518521</v>
      </c>
      <c r="T2922" s="20">
        <f t="shared" si="275"/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7"/>
        <v>1.29</v>
      </c>
      <c r="P2923" s="13">
        <f t="shared" si="272"/>
        <v>66</v>
      </c>
      <c r="Q2923" t="str">
        <f t="shared" si="273"/>
        <v>theater</v>
      </c>
      <c r="R2923" t="str">
        <f t="shared" si="274"/>
        <v>musical</v>
      </c>
      <c r="S2923" s="20">
        <f t="shared" si="276"/>
        <v>41877.553287037037</v>
      </c>
      <c r="T2923" s="20">
        <f t="shared" si="275"/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7"/>
        <v>1</v>
      </c>
      <c r="P2924" s="13">
        <f t="shared" si="272"/>
        <v>253</v>
      </c>
      <c r="Q2924" t="str">
        <f t="shared" si="273"/>
        <v>theater</v>
      </c>
      <c r="R2924" t="str">
        <f t="shared" si="274"/>
        <v>musical</v>
      </c>
      <c r="S2924" s="20">
        <f t="shared" si="276"/>
        <v>42097.540821759256</v>
      </c>
      <c r="T2924" s="20">
        <f t="shared" si="275"/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7"/>
        <v>1</v>
      </c>
      <c r="P2925" s="13">
        <f t="shared" si="272"/>
        <v>155</v>
      </c>
      <c r="Q2925" t="str">
        <f t="shared" si="273"/>
        <v>theater</v>
      </c>
      <c r="R2925" t="str">
        <f t="shared" si="274"/>
        <v>musical</v>
      </c>
      <c r="S2925" s="20">
        <f t="shared" si="276"/>
        <v>42012.819201388884</v>
      </c>
      <c r="T2925" s="20">
        <f t="shared" si="275"/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7"/>
        <v>1.032</v>
      </c>
      <c r="P2926" s="13">
        <f t="shared" si="272"/>
        <v>12973.5</v>
      </c>
      <c r="Q2926" t="str">
        <f t="shared" si="273"/>
        <v>theater</v>
      </c>
      <c r="R2926" t="str">
        <f t="shared" si="274"/>
        <v>musical</v>
      </c>
      <c r="S2926" s="20">
        <f t="shared" si="276"/>
        <v>42103.223495370366</v>
      </c>
      <c r="T2926" s="20">
        <f t="shared" si="275"/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7"/>
        <v>1.0244597777777777</v>
      </c>
      <c r="P2927" s="13">
        <f t="shared" si="272"/>
        <v>23149.845000000001</v>
      </c>
      <c r="Q2927" t="str">
        <f t="shared" si="273"/>
        <v>theater</v>
      </c>
      <c r="R2927" t="str">
        <f t="shared" si="274"/>
        <v>musical</v>
      </c>
      <c r="S2927" s="20">
        <f t="shared" si="276"/>
        <v>41863.250787037032</v>
      </c>
      <c r="T2927" s="20">
        <f t="shared" si="275"/>
        <v>41893.250787037032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7"/>
        <v>1.25</v>
      </c>
      <c r="P2928" s="13">
        <f t="shared" si="272"/>
        <v>1900</v>
      </c>
      <c r="Q2928" t="str">
        <f t="shared" si="273"/>
        <v>theater</v>
      </c>
      <c r="R2928" t="str">
        <f t="shared" si="274"/>
        <v>musical</v>
      </c>
      <c r="S2928" s="20">
        <f t="shared" si="276"/>
        <v>42044.432627314811</v>
      </c>
      <c r="T2928" s="20">
        <f t="shared" si="275"/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7"/>
        <v>1.3083333333333333</v>
      </c>
      <c r="P2929" s="13">
        <f t="shared" si="272"/>
        <v>1188</v>
      </c>
      <c r="Q2929" t="str">
        <f t="shared" si="273"/>
        <v>theater</v>
      </c>
      <c r="R2929" t="str">
        <f t="shared" si="274"/>
        <v>musical</v>
      </c>
      <c r="S2929" s="20">
        <f t="shared" si="276"/>
        <v>41806.335983796293</v>
      </c>
      <c r="T2929" s="20">
        <f t="shared" si="275"/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7"/>
        <v>1</v>
      </c>
      <c r="P2930" s="13">
        <f t="shared" si="272"/>
        <v>512</v>
      </c>
      <c r="Q2930" t="str">
        <f t="shared" si="273"/>
        <v>theater</v>
      </c>
      <c r="R2930" t="str">
        <f t="shared" si="274"/>
        <v>musical</v>
      </c>
      <c r="S2930" s="20">
        <f t="shared" si="276"/>
        <v>42403.664884259262</v>
      </c>
      <c r="T2930" s="20">
        <f t="shared" si="275"/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7"/>
        <v>1.02069375</v>
      </c>
      <c r="P2931" s="13">
        <f t="shared" si="272"/>
        <v>4098.7749999999996</v>
      </c>
      <c r="Q2931" t="str">
        <f t="shared" si="273"/>
        <v>theater</v>
      </c>
      <c r="R2931" t="str">
        <f t="shared" si="274"/>
        <v>musical</v>
      </c>
      <c r="S2931" s="20">
        <f t="shared" si="276"/>
        <v>41754.230995370366</v>
      </c>
      <c r="T2931" s="20">
        <f t="shared" si="275"/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7"/>
        <v>1.0092000000000001</v>
      </c>
      <c r="P2932" s="13">
        <f t="shared" si="272"/>
        <v>5077</v>
      </c>
      <c r="Q2932" t="str">
        <f t="shared" si="273"/>
        <v>theater</v>
      </c>
      <c r="R2932" t="str">
        <f t="shared" si="274"/>
        <v>musical</v>
      </c>
      <c r="S2932" s="20">
        <f t="shared" si="276"/>
        <v>42101.250740740739</v>
      </c>
      <c r="T2932" s="20">
        <f t="shared" si="275"/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7"/>
        <v>1.06</v>
      </c>
      <c r="P2933" s="13">
        <f t="shared" si="272"/>
        <v>402</v>
      </c>
      <c r="Q2933" t="str">
        <f t="shared" si="273"/>
        <v>theater</v>
      </c>
      <c r="R2933" t="str">
        <f t="shared" si="274"/>
        <v>musical</v>
      </c>
      <c r="S2933" s="20">
        <f t="shared" si="276"/>
        <v>41871.957905092589</v>
      </c>
      <c r="T2933" s="20">
        <f t="shared" si="275"/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7"/>
        <v>1.0509677419354839</v>
      </c>
      <c r="P2934" s="13">
        <f t="shared" si="272"/>
        <v>1648</v>
      </c>
      <c r="Q2934" t="str">
        <f t="shared" si="273"/>
        <v>theater</v>
      </c>
      <c r="R2934" t="str">
        <f t="shared" si="274"/>
        <v>musical</v>
      </c>
      <c r="S2934" s="20">
        <f t="shared" si="276"/>
        <v>42024.831446759257</v>
      </c>
      <c r="T2934" s="20">
        <f t="shared" si="275"/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7"/>
        <v>1.0276000000000001</v>
      </c>
      <c r="P2935" s="13">
        <f t="shared" si="272"/>
        <v>1311.5</v>
      </c>
      <c r="Q2935" t="str">
        <f t="shared" si="273"/>
        <v>theater</v>
      </c>
      <c r="R2935" t="str">
        <f t="shared" si="274"/>
        <v>musical</v>
      </c>
      <c r="S2935" s="20">
        <f t="shared" si="276"/>
        <v>42495.623298611106</v>
      </c>
      <c r="T2935" s="20">
        <f t="shared" si="275"/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7"/>
        <v>1.08</v>
      </c>
      <c r="P2936" s="13">
        <f t="shared" si="272"/>
        <v>1368.5</v>
      </c>
      <c r="Q2936" t="str">
        <f t="shared" si="273"/>
        <v>theater</v>
      </c>
      <c r="R2936" t="str">
        <f t="shared" si="274"/>
        <v>musical</v>
      </c>
      <c r="S2936" s="20">
        <f t="shared" si="276"/>
        <v>41775.302824074075</v>
      </c>
      <c r="T2936" s="20">
        <f t="shared" si="275"/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7"/>
        <v>1.0088571428571429</v>
      </c>
      <c r="P2937" s="13">
        <f t="shared" si="272"/>
        <v>1785</v>
      </c>
      <c r="Q2937" t="str">
        <f t="shared" si="273"/>
        <v>theater</v>
      </c>
      <c r="R2937" t="str">
        <f t="shared" si="274"/>
        <v>musical</v>
      </c>
      <c r="S2937" s="20">
        <f t="shared" si="276"/>
        <v>42553.250092592592</v>
      </c>
      <c r="T2937" s="20">
        <f t="shared" si="275"/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7"/>
        <v>1.28</v>
      </c>
      <c r="P2938" s="13">
        <f t="shared" si="272"/>
        <v>657</v>
      </c>
      <c r="Q2938" t="str">
        <f t="shared" si="273"/>
        <v>theater</v>
      </c>
      <c r="R2938" t="str">
        <f t="shared" si="274"/>
        <v>musical</v>
      </c>
      <c r="S2938" s="20">
        <f t="shared" si="276"/>
        <v>41912.317395833328</v>
      </c>
      <c r="T2938" s="20">
        <f t="shared" si="275"/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7"/>
        <v>1.3333333333333333</v>
      </c>
      <c r="P2939" s="13">
        <f t="shared" si="272"/>
        <v>1027.5</v>
      </c>
      <c r="Q2939" t="str">
        <f t="shared" si="273"/>
        <v>theater</v>
      </c>
      <c r="R2939" t="str">
        <f t="shared" si="274"/>
        <v>musical</v>
      </c>
      <c r="S2939" s="20">
        <f t="shared" si="276"/>
        <v>41803.123993055553</v>
      </c>
      <c r="T2939" s="20">
        <f t="shared" si="275"/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7"/>
        <v>1.0137499999999999</v>
      </c>
      <c r="P2940" s="13">
        <f t="shared" si="272"/>
        <v>2043.5</v>
      </c>
      <c r="Q2940" t="str">
        <f t="shared" si="273"/>
        <v>theater</v>
      </c>
      <c r="R2940" t="str">
        <f t="shared" si="274"/>
        <v>musical</v>
      </c>
      <c r="S2940" s="20">
        <f t="shared" si="276"/>
        <v>42004.370532407404</v>
      </c>
      <c r="T2940" s="20">
        <f t="shared" si="275"/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7"/>
        <v>1.0287500000000001</v>
      </c>
      <c r="P2941" s="13">
        <f t="shared" si="272"/>
        <v>4127.5</v>
      </c>
      <c r="Q2941" t="str">
        <f t="shared" si="273"/>
        <v>theater</v>
      </c>
      <c r="R2941" t="str">
        <f t="shared" si="274"/>
        <v>musical</v>
      </c>
      <c r="S2941" s="20">
        <f t="shared" si="276"/>
        <v>41845.47583333333</v>
      </c>
      <c r="T2941" s="20">
        <f t="shared" si="275"/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7"/>
        <v>1.0724</v>
      </c>
      <c r="P2942" s="13">
        <f t="shared" si="272"/>
        <v>1357</v>
      </c>
      <c r="Q2942" t="str">
        <f t="shared" si="273"/>
        <v>theater</v>
      </c>
      <c r="R2942" t="str">
        <f t="shared" si="274"/>
        <v>musical</v>
      </c>
      <c r="S2942" s="20">
        <f t="shared" si="276"/>
        <v>41982.440023148149</v>
      </c>
      <c r="T2942" s="20">
        <f t="shared" si="275"/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7"/>
        <v>4.0000000000000003E-5</v>
      </c>
      <c r="P2943" s="13">
        <f t="shared" si="272"/>
        <v>1</v>
      </c>
      <c r="Q2943" t="str">
        <f t="shared" si="273"/>
        <v>theater</v>
      </c>
      <c r="R2943" t="str">
        <f t="shared" si="274"/>
        <v>spaces</v>
      </c>
      <c r="S2943" s="20">
        <f t="shared" si="276"/>
        <v>42034.626793981479</v>
      </c>
      <c r="T2943" s="20">
        <f t="shared" si="275"/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7"/>
        <v>0.20424999999999999</v>
      </c>
      <c r="P2944" s="13">
        <f t="shared" si="272"/>
        <v>20526</v>
      </c>
      <c r="Q2944" t="str">
        <f t="shared" si="273"/>
        <v>theater</v>
      </c>
      <c r="R2944" t="str">
        <f t="shared" si="274"/>
        <v>spaces</v>
      </c>
      <c r="S2944" s="20">
        <f t="shared" si="276"/>
        <v>42334.470590277771</v>
      </c>
      <c r="T2944" s="20">
        <f t="shared" si="275"/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7"/>
        <v>0</v>
      </c>
      <c r="P2945" s="13">
        <f t="shared" si="272"/>
        <v>0</v>
      </c>
      <c r="Q2945" t="str">
        <f t="shared" si="273"/>
        <v>theater</v>
      </c>
      <c r="R2945" t="str">
        <f t="shared" si="274"/>
        <v>spaces</v>
      </c>
      <c r="S2945" s="20">
        <f t="shared" si="276"/>
        <v>42076.796064814807</v>
      </c>
      <c r="T2945" s="20">
        <f t="shared" si="275"/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7"/>
        <v>0.01</v>
      </c>
      <c r="P2946" s="13">
        <f t="shared" si="272"/>
        <v>50.5</v>
      </c>
      <c r="Q2946" t="str">
        <f t="shared" si="273"/>
        <v>theater</v>
      </c>
      <c r="R2946" t="str">
        <f t="shared" si="274"/>
        <v>spaces</v>
      </c>
      <c r="S2946" s="20">
        <f t="shared" si="276"/>
        <v>42132.580995370365</v>
      </c>
      <c r="T2946" s="20">
        <f t="shared" si="275"/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7"/>
        <v>0</v>
      </c>
      <c r="P2947" s="13">
        <f t="shared" ref="P2947:P3010" si="278">AVERAGE(E2947,L2947)</f>
        <v>0</v>
      </c>
      <c r="Q2947" t="str">
        <f t="shared" ref="Q2947:Q3010" si="279">LEFT(N2947,FIND("/",N2947)-1)</f>
        <v>theater</v>
      </c>
      <c r="R2947" t="str">
        <f t="shared" ref="R2947:R3010" si="280">RIGHT(N2947,LEN(N2947)-FIND("/",N2947))</f>
        <v>spaces</v>
      </c>
      <c r="S2947" s="20">
        <f t="shared" si="276"/>
        <v>42117.806250000001</v>
      </c>
      <c r="T2947" s="20">
        <f t="shared" ref="T2947:T3010" si="281">(((I2947/60)/60)/24)+DATE(1970,1,1)+(-8/24)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13">
        <f t="shared" si="278"/>
        <v>2</v>
      </c>
      <c r="Q2948" t="str">
        <f t="shared" si="279"/>
        <v>theater</v>
      </c>
      <c r="R2948" t="str">
        <f t="shared" si="280"/>
        <v>spaces</v>
      </c>
      <c r="S2948" s="20">
        <f t="shared" ref="S2948:S3011" si="282">(((J2948/60)/60)/24)+DATE(1970,1,1)+(-8/24)</f>
        <v>42567.197824074072</v>
      </c>
      <c r="T2948" s="20">
        <f t="shared" si="281"/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13">
        <f t="shared" si="278"/>
        <v>542.5</v>
      </c>
      <c r="Q2949" t="str">
        <f t="shared" si="279"/>
        <v>theater</v>
      </c>
      <c r="R2949" t="str">
        <f t="shared" si="280"/>
        <v>spaces</v>
      </c>
      <c r="S2949" s="20">
        <f t="shared" si="282"/>
        <v>42649.228784722225</v>
      </c>
      <c r="T2949" s="20">
        <f t="shared" si="281"/>
        <v>42698.382638888892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13">
        <f t="shared" si="278"/>
        <v>16.5</v>
      </c>
      <c r="Q2950" t="str">
        <f t="shared" si="279"/>
        <v>theater</v>
      </c>
      <c r="R2950" t="str">
        <f t="shared" si="280"/>
        <v>spaces</v>
      </c>
      <c r="S2950" s="20">
        <f t="shared" si="282"/>
        <v>42097.315891203696</v>
      </c>
      <c r="T2950" s="20">
        <f t="shared" si="281"/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13">
        <f t="shared" si="278"/>
        <v>13.5</v>
      </c>
      <c r="Q2951" t="str">
        <f t="shared" si="279"/>
        <v>theater</v>
      </c>
      <c r="R2951" t="str">
        <f t="shared" si="280"/>
        <v>spaces</v>
      </c>
      <c r="S2951" s="20">
        <f t="shared" si="282"/>
        <v>42297.48978009259</v>
      </c>
      <c r="T2951" s="20">
        <f t="shared" si="281"/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13">
        <f t="shared" si="278"/>
        <v>0</v>
      </c>
      <c r="Q2952" t="str">
        <f t="shared" si="279"/>
        <v>theater</v>
      </c>
      <c r="R2952" t="str">
        <f t="shared" si="280"/>
        <v>spaces</v>
      </c>
      <c r="S2952" s="20">
        <f t="shared" si="282"/>
        <v>42362.031851851854</v>
      </c>
      <c r="T2952" s="20">
        <f t="shared" si="281"/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13">
        <f t="shared" si="278"/>
        <v>577</v>
      </c>
      <c r="Q2953" t="str">
        <f t="shared" si="279"/>
        <v>theater</v>
      </c>
      <c r="R2953" t="str">
        <f t="shared" si="280"/>
        <v>spaces</v>
      </c>
      <c r="S2953" s="20">
        <f t="shared" si="282"/>
        <v>41872.469594907401</v>
      </c>
      <c r="T2953" s="20">
        <f t="shared" si="281"/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13">
        <f t="shared" si="278"/>
        <v>806.5</v>
      </c>
      <c r="Q2954" t="str">
        <f t="shared" si="279"/>
        <v>theater</v>
      </c>
      <c r="R2954" t="str">
        <f t="shared" si="280"/>
        <v>spaces</v>
      </c>
      <c r="S2954" s="20">
        <f t="shared" si="282"/>
        <v>42628.356932870367</v>
      </c>
      <c r="T2954" s="20">
        <f t="shared" si="281"/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13">
        <f t="shared" si="278"/>
        <v>304</v>
      </c>
      <c r="Q2955" t="str">
        <f t="shared" si="279"/>
        <v>theater</v>
      </c>
      <c r="R2955" t="str">
        <f t="shared" si="280"/>
        <v>spaces</v>
      </c>
      <c r="S2955" s="20">
        <f t="shared" si="282"/>
        <v>42255.458576388883</v>
      </c>
      <c r="T2955" s="20">
        <f t="shared" si="281"/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13">
        <f t="shared" si="278"/>
        <v>0</v>
      </c>
      <c r="Q2956" t="str">
        <f t="shared" si="279"/>
        <v>theater</v>
      </c>
      <c r="R2956" t="str">
        <f t="shared" si="280"/>
        <v>spaces</v>
      </c>
      <c r="S2956" s="20">
        <f t="shared" si="282"/>
        <v>42790.250034722216</v>
      </c>
      <c r="T2956" s="20">
        <f t="shared" si="281"/>
        <v>42810.208368055559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13">
        <f t="shared" si="278"/>
        <v>363</v>
      </c>
      <c r="Q2957" t="str">
        <f t="shared" si="279"/>
        <v>theater</v>
      </c>
      <c r="R2957" t="str">
        <f t="shared" si="280"/>
        <v>spaces</v>
      </c>
      <c r="S2957" s="20">
        <f t="shared" si="282"/>
        <v>42141.407974537033</v>
      </c>
      <c r="T2957" s="20">
        <f t="shared" si="281"/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13">
        <f t="shared" si="278"/>
        <v>671</v>
      </c>
      <c r="Q2958" t="str">
        <f t="shared" si="279"/>
        <v>theater</v>
      </c>
      <c r="R2958" t="str">
        <f t="shared" si="280"/>
        <v>spaces</v>
      </c>
      <c r="S2958" s="20">
        <f t="shared" si="282"/>
        <v>42464.625578703701</v>
      </c>
      <c r="T2958" s="20">
        <f t="shared" si="281"/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13">
        <f t="shared" si="278"/>
        <v>141.5</v>
      </c>
      <c r="Q2959" t="str">
        <f t="shared" si="279"/>
        <v>theater</v>
      </c>
      <c r="R2959" t="str">
        <f t="shared" si="280"/>
        <v>spaces</v>
      </c>
      <c r="S2959" s="20">
        <f t="shared" si="282"/>
        <v>42030.67791666666</v>
      </c>
      <c r="T2959" s="20">
        <f t="shared" si="281"/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13">
        <f t="shared" si="278"/>
        <v>0</v>
      </c>
      <c r="Q2960" t="str">
        <f t="shared" si="279"/>
        <v>theater</v>
      </c>
      <c r="R2960" t="str">
        <f t="shared" si="280"/>
        <v>spaces</v>
      </c>
      <c r="S2960" s="20">
        <f t="shared" si="282"/>
        <v>42438.445798611108</v>
      </c>
      <c r="T2960" s="20">
        <f t="shared" si="281"/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13">
        <f t="shared" si="278"/>
        <v>0</v>
      </c>
      <c r="Q2961" t="str">
        <f t="shared" si="279"/>
        <v>theater</v>
      </c>
      <c r="R2961" t="str">
        <f t="shared" si="280"/>
        <v>spaces</v>
      </c>
      <c r="S2961" s="20">
        <f t="shared" si="282"/>
        <v>42497.675057870372</v>
      </c>
      <c r="T2961" s="20">
        <f t="shared" si="281"/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13">
        <f t="shared" si="278"/>
        <v>0</v>
      </c>
      <c r="Q2962" t="str">
        <f t="shared" si="279"/>
        <v>theater</v>
      </c>
      <c r="R2962" t="str">
        <f t="shared" si="280"/>
        <v>spaces</v>
      </c>
      <c r="S2962" s="20">
        <f t="shared" si="282"/>
        <v>41863.42387731481</v>
      </c>
      <c r="T2962" s="20">
        <f t="shared" si="281"/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13">
        <f t="shared" si="278"/>
        <v>2794.5</v>
      </c>
      <c r="Q2963" t="str">
        <f t="shared" si="279"/>
        <v>theater</v>
      </c>
      <c r="R2963" t="str">
        <f t="shared" si="280"/>
        <v>plays</v>
      </c>
      <c r="S2963" s="20">
        <f t="shared" si="282"/>
        <v>42060.879155092589</v>
      </c>
      <c r="T2963" s="20">
        <f t="shared" si="281"/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13">
        <f t="shared" si="278"/>
        <v>619</v>
      </c>
      <c r="Q2964" t="str">
        <f t="shared" si="279"/>
        <v>theater</v>
      </c>
      <c r="R2964" t="str">
        <f t="shared" si="280"/>
        <v>plays</v>
      </c>
      <c r="S2964" s="20">
        <f t="shared" si="282"/>
        <v>42035.910949074074</v>
      </c>
      <c r="T2964" s="20">
        <f t="shared" si="281"/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13">
        <f t="shared" si="278"/>
        <v>5391.5</v>
      </c>
      <c r="Q2965" t="str">
        <f t="shared" si="279"/>
        <v>theater</v>
      </c>
      <c r="R2965" t="str">
        <f t="shared" si="280"/>
        <v>plays</v>
      </c>
      <c r="S2965" s="20">
        <f t="shared" si="282"/>
        <v>42157.13685185185</v>
      </c>
      <c r="T2965" s="20">
        <f t="shared" si="281"/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13">
        <f t="shared" si="278"/>
        <v>2615.8449999999998</v>
      </c>
      <c r="Q2966" t="str">
        <f t="shared" si="279"/>
        <v>theater</v>
      </c>
      <c r="R2966" t="str">
        <f t="shared" si="280"/>
        <v>plays</v>
      </c>
      <c r="S2966" s="20">
        <f t="shared" si="282"/>
        <v>41827.576608796291</v>
      </c>
      <c r="T2966" s="20">
        <f t="shared" si="281"/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13">
        <f t="shared" si="278"/>
        <v>837</v>
      </c>
      <c r="Q2967" t="str">
        <f t="shared" si="279"/>
        <v>theater</v>
      </c>
      <c r="R2967" t="str">
        <f t="shared" si="280"/>
        <v>plays</v>
      </c>
      <c r="S2967" s="20">
        <f t="shared" si="282"/>
        <v>42162.396215277775</v>
      </c>
      <c r="T2967" s="20">
        <f t="shared" si="281"/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13">
        <f t="shared" si="278"/>
        <v>5745.5</v>
      </c>
      <c r="Q2968" t="str">
        <f t="shared" si="279"/>
        <v>theater</v>
      </c>
      <c r="R2968" t="str">
        <f t="shared" si="280"/>
        <v>plays</v>
      </c>
      <c r="S2968" s="20">
        <f t="shared" si="282"/>
        <v>42233.405231481483</v>
      </c>
      <c r="T2968" s="20">
        <f t="shared" si="281"/>
        <v>42263.405231481483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13">
        <f t="shared" si="278"/>
        <v>2883.5</v>
      </c>
      <c r="Q2969" t="str">
        <f t="shared" si="279"/>
        <v>theater</v>
      </c>
      <c r="R2969" t="str">
        <f t="shared" si="280"/>
        <v>plays</v>
      </c>
      <c r="S2969" s="20">
        <f t="shared" si="282"/>
        <v>42041.864490740736</v>
      </c>
      <c r="T2969" s="20">
        <f t="shared" si="281"/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13">
        <f t="shared" si="278"/>
        <v>1878.5</v>
      </c>
      <c r="Q2970" t="str">
        <f t="shared" si="279"/>
        <v>theater</v>
      </c>
      <c r="R2970" t="str">
        <f t="shared" si="280"/>
        <v>plays</v>
      </c>
      <c r="S2970" s="20">
        <f t="shared" si="282"/>
        <v>42585.190509259257</v>
      </c>
      <c r="T2970" s="20">
        <f t="shared" si="281"/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13">
        <f t="shared" si="278"/>
        <v>821</v>
      </c>
      <c r="Q2971" t="str">
        <f t="shared" si="279"/>
        <v>theater</v>
      </c>
      <c r="R2971" t="str">
        <f t="shared" si="280"/>
        <v>plays</v>
      </c>
      <c r="S2971" s="20">
        <f t="shared" si="282"/>
        <v>42097.453159722216</v>
      </c>
      <c r="T2971" s="20">
        <f t="shared" si="281"/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13">
        <f t="shared" si="278"/>
        <v>3225.5</v>
      </c>
      <c r="Q2972" t="str">
        <f t="shared" si="279"/>
        <v>theater</v>
      </c>
      <c r="R2972" t="str">
        <f t="shared" si="280"/>
        <v>plays</v>
      </c>
      <c r="S2972" s="20">
        <f t="shared" si="282"/>
        <v>41808.336238425924</v>
      </c>
      <c r="T2972" s="20">
        <f t="shared" si="281"/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13">
        <f t="shared" si="278"/>
        <v>1624</v>
      </c>
      <c r="Q2973" t="str">
        <f t="shared" si="279"/>
        <v>theater</v>
      </c>
      <c r="R2973" t="str">
        <f t="shared" si="280"/>
        <v>plays</v>
      </c>
      <c r="S2973" s="20">
        <f t="shared" si="282"/>
        <v>41852.324976851851</v>
      </c>
      <c r="T2973" s="20">
        <f t="shared" si="281"/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13">
        <f t="shared" si="278"/>
        <v>1062</v>
      </c>
      <c r="Q2974" t="str">
        <f t="shared" si="279"/>
        <v>theater</v>
      </c>
      <c r="R2974" t="str">
        <f t="shared" si="280"/>
        <v>plays</v>
      </c>
      <c r="S2974" s="20">
        <f t="shared" si="282"/>
        <v>42693.77685185185</v>
      </c>
      <c r="T2974" s="20">
        <f t="shared" si="281"/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13">
        <f t="shared" si="278"/>
        <v>4386.5</v>
      </c>
      <c r="Q2975" t="str">
        <f t="shared" si="279"/>
        <v>theater</v>
      </c>
      <c r="R2975" t="str">
        <f t="shared" si="280"/>
        <v>plays</v>
      </c>
      <c r="S2975" s="20">
        <f t="shared" si="282"/>
        <v>42341.485046296293</v>
      </c>
      <c r="T2975" s="20">
        <f t="shared" si="281"/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13">
        <f t="shared" si="278"/>
        <v>2593.5</v>
      </c>
      <c r="Q2976" t="str">
        <f t="shared" si="279"/>
        <v>theater</v>
      </c>
      <c r="R2976" t="str">
        <f t="shared" si="280"/>
        <v>plays</v>
      </c>
      <c r="S2976" s="20">
        <f t="shared" si="282"/>
        <v>41879.727673611109</v>
      </c>
      <c r="T2976" s="20">
        <f t="shared" si="281"/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ref="O2977:O3040" si="283">E2977/D2977</f>
        <v>1.00125</v>
      </c>
      <c r="P2977" s="13">
        <f t="shared" si="278"/>
        <v>4061.5</v>
      </c>
      <c r="Q2977" t="str">
        <f t="shared" si="279"/>
        <v>theater</v>
      </c>
      <c r="R2977" t="str">
        <f t="shared" si="280"/>
        <v>plays</v>
      </c>
      <c r="S2977" s="20">
        <f t="shared" si="282"/>
        <v>41941.350532407407</v>
      </c>
      <c r="T2977" s="20">
        <f t="shared" si="281"/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3"/>
        <v>1.7142857142857142</v>
      </c>
      <c r="P2978" s="13">
        <f t="shared" si="278"/>
        <v>67</v>
      </c>
      <c r="Q2978" t="str">
        <f t="shared" si="279"/>
        <v>theater</v>
      </c>
      <c r="R2978" t="str">
        <f t="shared" si="280"/>
        <v>plays</v>
      </c>
      <c r="S2978" s="20">
        <f t="shared" si="282"/>
        <v>42425.397337962961</v>
      </c>
      <c r="T2978" s="20">
        <f t="shared" si="281"/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3"/>
        <v>1.1356666666666666</v>
      </c>
      <c r="P2979" s="13">
        <f t="shared" si="278"/>
        <v>1718.5</v>
      </c>
      <c r="Q2979" t="str">
        <f t="shared" si="279"/>
        <v>theater</v>
      </c>
      <c r="R2979" t="str">
        <f t="shared" si="280"/>
        <v>plays</v>
      </c>
      <c r="S2979" s="20">
        <f t="shared" si="282"/>
        <v>42026.547847222224</v>
      </c>
      <c r="T2979" s="20">
        <f t="shared" si="281"/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3"/>
        <v>1.2946666666666666</v>
      </c>
      <c r="P2980" s="13">
        <f t="shared" si="278"/>
        <v>493.5</v>
      </c>
      <c r="Q2980" t="str">
        <f t="shared" si="279"/>
        <v>theater</v>
      </c>
      <c r="R2980" t="str">
        <f t="shared" si="280"/>
        <v>plays</v>
      </c>
      <c r="S2980" s="20">
        <f t="shared" si="282"/>
        <v>41922.307256944441</v>
      </c>
      <c r="T2980" s="20">
        <f t="shared" si="281"/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3"/>
        <v>1.014</v>
      </c>
      <c r="P2981" s="13">
        <f t="shared" si="278"/>
        <v>2558</v>
      </c>
      <c r="Q2981" t="str">
        <f t="shared" si="279"/>
        <v>theater</v>
      </c>
      <c r="R2981" t="str">
        <f t="shared" si="280"/>
        <v>plays</v>
      </c>
      <c r="S2981" s="20">
        <f t="shared" si="282"/>
        <v>41993.491006944438</v>
      </c>
      <c r="T2981" s="20">
        <f t="shared" si="281"/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3"/>
        <v>1.0916666666666666</v>
      </c>
      <c r="P2982" s="13">
        <f t="shared" si="278"/>
        <v>1649.5</v>
      </c>
      <c r="Q2982" t="str">
        <f t="shared" si="279"/>
        <v>theater</v>
      </c>
      <c r="R2982" t="str">
        <f t="shared" si="280"/>
        <v>plays</v>
      </c>
      <c r="S2982" s="20">
        <f t="shared" si="282"/>
        <v>42219.58252314815</v>
      </c>
      <c r="T2982" s="20">
        <f t="shared" si="281"/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3"/>
        <v>1.28925</v>
      </c>
      <c r="P2983" s="13">
        <f t="shared" si="278"/>
        <v>2627</v>
      </c>
      <c r="Q2983" t="str">
        <f t="shared" si="279"/>
        <v>theater</v>
      </c>
      <c r="R2983" t="str">
        <f t="shared" si="280"/>
        <v>spaces</v>
      </c>
      <c r="S2983" s="20">
        <f t="shared" si="282"/>
        <v>42225.226342592585</v>
      </c>
      <c r="T2983" s="20">
        <f t="shared" si="281"/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3"/>
        <v>1.0206</v>
      </c>
      <c r="P2984" s="13">
        <f t="shared" si="278"/>
        <v>2581</v>
      </c>
      <c r="Q2984" t="str">
        <f t="shared" si="279"/>
        <v>theater</v>
      </c>
      <c r="R2984" t="str">
        <f t="shared" si="280"/>
        <v>spaces</v>
      </c>
      <c r="S2984" s="20">
        <f t="shared" si="282"/>
        <v>42381.353506944441</v>
      </c>
      <c r="T2984" s="20">
        <f t="shared" si="281"/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3"/>
        <v>1.465395775862069</v>
      </c>
      <c r="P2985" s="13">
        <f t="shared" si="278"/>
        <v>85540.455000000002</v>
      </c>
      <c r="Q2985" t="str">
        <f t="shared" si="279"/>
        <v>theater</v>
      </c>
      <c r="R2985" t="str">
        <f t="shared" si="280"/>
        <v>spaces</v>
      </c>
      <c r="S2985" s="20">
        <f t="shared" si="282"/>
        <v>41894.299027777779</v>
      </c>
      <c r="T2985" s="20">
        <f t="shared" si="281"/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3"/>
        <v>1.00352</v>
      </c>
      <c r="P2986" s="13">
        <f t="shared" si="278"/>
        <v>12653</v>
      </c>
      <c r="Q2986" t="str">
        <f t="shared" si="279"/>
        <v>theater</v>
      </c>
      <c r="R2986" t="str">
        <f t="shared" si="280"/>
        <v>spaces</v>
      </c>
      <c r="S2986" s="20">
        <f t="shared" si="282"/>
        <v>42575.945381944439</v>
      </c>
      <c r="T2986" s="20">
        <f t="shared" si="281"/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3"/>
        <v>1.2164999999999999</v>
      </c>
      <c r="P2987" s="13">
        <f t="shared" si="278"/>
        <v>6138</v>
      </c>
      <c r="Q2987" t="str">
        <f t="shared" si="279"/>
        <v>theater</v>
      </c>
      <c r="R2987" t="str">
        <f t="shared" si="280"/>
        <v>spaces</v>
      </c>
      <c r="S2987" s="20">
        <f t="shared" si="282"/>
        <v>42654.640370370362</v>
      </c>
      <c r="T2987" s="20">
        <f t="shared" si="281"/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3"/>
        <v>1.0549999999999999</v>
      </c>
      <c r="P2988" s="13">
        <f t="shared" si="278"/>
        <v>1294</v>
      </c>
      <c r="Q2988" t="str">
        <f t="shared" si="279"/>
        <v>theater</v>
      </c>
      <c r="R2988" t="str">
        <f t="shared" si="280"/>
        <v>spaces</v>
      </c>
      <c r="S2988" s="20">
        <f t="shared" si="282"/>
        <v>42431.16673611111</v>
      </c>
      <c r="T2988" s="20">
        <f t="shared" si="281"/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3"/>
        <v>1.1040080000000001</v>
      </c>
      <c r="P2989" s="13">
        <f t="shared" si="278"/>
        <v>13932.6</v>
      </c>
      <c r="Q2989" t="str">
        <f t="shared" si="279"/>
        <v>theater</v>
      </c>
      <c r="R2989" t="str">
        <f t="shared" si="280"/>
        <v>spaces</v>
      </c>
      <c r="S2989" s="20">
        <f t="shared" si="282"/>
        <v>42626.973969907405</v>
      </c>
      <c r="T2989" s="20">
        <f t="shared" si="281"/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3"/>
        <v>1</v>
      </c>
      <c r="P2990" s="13">
        <f t="shared" si="278"/>
        <v>514</v>
      </c>
      <c r="Q2990" t="str">
        <f t="shared" si="279"/>
        <v>theater</v>
      </c>
      <c r="R2990" t="str">
        <f t="shared" si="280"/>
        <v>spaces</v>
      </c>
      <c r="S2990" s="20">
        <f t="shared" si="282"/>
        <v>42511.028715277782</v>
      </c>
      <c r="T2990" s="20">
        <f t="shared" si="281"/>
        <v>42541.028715277782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3"/>
        <v>1.76535</v>
      </c>
      <c r="P2991" s="13">
        <f t="shared" si="278"/>
        <v>17835.5</v>
      </c>
      <c r="Q2991" t="str">
        <f t="shared" si="279"/>
        <v>theater</v>
      </c>
      <c r="R2991" t="str">
        <f t="shared" si="280"/>
        <v>spaces</v>
      </c>
      <c r="S2991" s="20">
        <f t="shared" si="282"/>
        <v>42336.687060185184</v>
      </c>
      <c r="T2991" s="20">
        <f t="shared" si="281"/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3"/>
        <v>1</v>
      </c>
      <c r="P2992" s="13">
        <f t="shared" si="278"/>
        <v>5013.5</v>
      </c>
      <c r="Q2992" t="str">
        <f t="shared" si="279"/>
        <v>theater</v>
      </c>
      <c r="R2992" t="str">
        <f t="shared" si="280"/>
        <v>spaces</v>
      </c>
      <c r="S2992" s="20">
        <f t="shared" si="282"/>
        <v>42341.240972222215</v>
      </c>
      <c r="T2992" s="20">
        <f t="shared" si="281"/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3"/>
        <v>1.0329411764705883</v>
      </c>
      <c r="P2993" s="13">
        <f t="shared" si="278"/>
        <v>4436.5</v>
      </c>
      <c r="Q2993" t="str">
        <f t="shared" si="279"/>
        <v>theater</v>
      </c>
      <c r="R2993" t="str">
        <f t="shared" si="280"/>
        <v>spaces</v>
      </c>
      <c r="S2993" s="20">
        <f t="shared" si="282"/>
        <v>42740.503819444442</v>
      </c>
      <c r="T2993" s="20">
        <f t="shared" si="281"/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3"/>
        <v>1.0449999999999999</v>
      </c>
      <c r="P2994" s="13">
        <f t="shared" si="278"/>
        <v>1599.5</v>
      </c>
      <c r="Q2994" t="str">
        <f t="shared" si="279"/>
        <v>theater</v>
      </c>
      <c r="R2994" t="str">
        <f t="shared" si="280"/>
        <v>spaces</v>
      </c>
      <c r="S2994" s="20">
        <f t="shared" si="282"/>
        <v>42622.434143518512</v>
      </c>
      <c r="T2994" s="20">
        <f t="shared" si="281"/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3"/>
        <v>1.0029999999999999</v>
      </c>
      <c r="P2995" s="13">
        <f t="shared" si="278"/>
        <v>512.5</v>
      </c>
      <c r="Q2995" t="str">
        <f t="shared" si="279"/>
        <v>theater</v>
      </c>
      <c r="R2995" t="str">
        <f t="shared" si="280"/>
        <v>spaces</v>
      </c>
      <c r="S2995" s="20">
        <f t="shared" si="282"/>
        <v>42390.50540509259</v>
      </c>
      <c r="T2995" s="20">
        <f t="shared" si="281"/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3"/>
        <v>4.577466666666667</v>
      </c>
      <c r="P2996" s="13">
        <f t="shared" si="278"/>
        <v>716.12</v>
      </c>
      <c r="Q2996" t="str">
        <f t="shared" si="279"/>
        <v>theater</v>
      </c>
      <c r="R2996" t="str">
        <f t="shared" si="280"/>
        <v>spaces</v>
      </c>
      <c r="S2996" s="20">
        <f t="shared" si="282"/>
        <v>41885.145509259259</v>
      </c>
      <c r="T2996" s="20">
        <f t="shared" si="281"/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3"/>
        <v>1.0496000000000001</v>
      </c>
      <c r="P2997" s="13">
        <f t="shared" si="278"/>
        <v>7996.5</v>
      </c>
      <c r="Q2997" t="str">
        <f t="shared" si="279"/>
        <v>theater</v>
      </c>
      <c r="R2997" t="str">
        <f t="shared" si="280"/>
        <v>spaces</v>
      </c>
      <c r="S2997" s="20">
        <f t="shared" si="282"/>
        <v>42724.331840277773</v>
      </c>
      <c r="T2997" s="20">
        <f t="shared" si="281"/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3"/>
        <v>1.7194285714285715</v>
      </c>
      <c r="P2998" s="13">
        <f t="shared" si="278"/>
        <v>30286</v>
      </c>
      <c r="Q2998" t="str">
        <f t="shared" si="279"/>
        <v>theater</v>
      </c>
      <c r="R2998" t="str">
        <f t="shared" si="280"/>
        <v>spaces</v>
      </c>
      <c r="S2998" s="20">
        <f t="shared" si="282"/>
        <v>42090.57916666667</v>
      </c>
      <c r="T2998" s="20">
        <f t="shared" si="281"/>
        <v>42150.57916666667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3"/>
        <v>1.0373000000000001</v>
      </c>
      <c r="P2999" s="13">
        <f t="shared" si="278"/>
        <v>5244</v>
      </c>
      <c r="Q2999" t="str">
        <f t="shared" si="279"/>
        <v>theater</v>
      </c>
      <c r="R2999" t="str">
        <f t="shared" si="280"/>
        <v>spaces</v>
      </c>
      <c r="S2999" s="20">
        <f t="shared" si="282"/>
        <v>42775.400381944441</v>
      </c>
      <c r="T2999" s="20">
        <f t="shared" si="281"/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3"/>
        <v>1.0302899999999999</v>
      </c>
      <c r="P3000" s="13">
        <f t="shared" si="278"/>
        <v>25973.75</v>
      </c>
      <c r="Q3000" t="str">
        <f t="shared" si="279"/>
        <v>theater</v>
      </c>
      <c r="R3000" t="str">
        <f t="shared" si="280"/>
        <v>spaces</v>
      </c>
      <c r="S3000" s="20">
        <f t="shared" si="282"/>
        <v>41777.860289351847</v>
      </c>
      <c r="T3000" s="20">
        <f t="shared" si="281"/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3"/>
        <v>1.1888888888888889</v>
      </c>
      <c r="P3001" s="13">
        <f t="shared" si="278"/>
        <v>812.5</v>
      </c>
      <c r="Q3001" t="str">
        <f t="shared" si="279"/>
        <v>theater</v>
      </c>
      <c r="R3001" t="str">
        <f t="shared" si="280"/>
        <v>spaces</v>
      </c>
      <c r="S3001" s="20">
        <f t="shared" si="282"/>
        <v>42780.406944444439</v>
      </c>
      <c r="T3001" s="20">
        <f t="shared" si="281"/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3"/>
        <v>1</v>
      </c>
      <c r="P3002" s="13">
        <f t="shared" si="278"/>
        <v>254</v>
      </c>
      <c r="Q3002" t="str">
        <f t="shared" si="279"/>
        <v>theater</v>
      </c>
      <c r="R3002" t="str">
        <f t="shared" si="280"/>
        <v>spaces</v>
      </c>
      <c r="S3002" s="20">
        <f t="shared" si="282"/>
        <v>42752.49386574074</v>
      </c>
      <c r="T3002" s="20">
        <f t="shared" si="281"/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3"/>
        <v>3.1869988910451896</v>
      </c>
      <c r="P3003" s="13">
        <f t="shared" si="278"/>
        <v>11583.004999999999</v>
      </c>
      <c r="Q3003" t="str">
        <f t="shared" si="279"/>
        <v>theater</v>
      </c>
      <c r="R3003" t="str">
        <f t="shared" si="280"/>
        <v>spaces</v>
      </c>
      <c r="S3003" s="20">
        <f t="shared" si="282"/>
        <v>42534.562291666669</v>
      </c>
      <c r="T3003" s="20">
        <f t="shared" si="281"/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3"/>
        <v>1.0850614285714286</v>
      </c>
      <c r="P3004" s="13">
        <f t="shared" si="278"/>
        <v>3849.7150000000001</v>
      </c>
      <c r="Q3004" t="str">
        <f t="shared" si="279"/>
        <v>theater</v>
      </c>
      <c r="R3004" t="str">
        <f t="shared" si="280"/>
        <v>spaces</v>
      </c>
      <c r="S3004" s="20">
        <f t="shared" si="282"/>
        <v>41239.502916666665</v>
      </c>
      <c r="T3004" s="20">
        <f t="shared" si="281"/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3"/>
        <v>1.0116666666666667</v>
      </c>
      <c r="P3005" s="13">
        <f t="shared" si="278"/>
        <v>1526</v>
      </c>
      <c r="Q3005" t="str">
        <f t="shared" si="279"/>
        <v>theater</v>
      </c>
      <c r="R3005" t="str">
        <f t="shared" si="280"/>
        <v>spaces</v>
      </c>
      <c r="S3005" s="20">
        <f t="shared" si="282"/>
        <v>42398.515925925924</v>
      </c>
      <c r="T3005" s="20">
        <f t="shared" si="281"/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3"/>
        <v>1.12815</v>
      </c>
      <c r="P3006" s="13">
        <f t="shared" si="278"/>
        <v>22701.5</v>
      </c>
      <c r="Q3006" t="str">
        <f t="shared" si="279"/>
        <v>theater</v>
      </c>
      <c r="R3006" t="str">
        <f t="shared" si="280"/>
        <v>spaces</v>
      </c>
      <c r="S3006" s="20">
        <f t="shared" si="282"/>
        <v>41928.547731481478</v>
      </c>
      <c r="T3006" s="20">
        <f t="shared" si="281"/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3"/>
        <v>1.2049622641509434</v>
      </c>
      <c r="P3007" s="13">
        <f t="shared" si="278"/>
        <v>6445.3</v>
      </c>
      <c r="Q3007" t="str">
        <f t="shared" si="279"/>
        <v>theater</v>
      </c>
      <c r="R3007" t="str">
        <f t="shared" si="280"/>
        <v>spaces</v>
      </c>
      <c r="S3007" s="20">
        <f t="shared" si="282"/>
        <v>41888.341493055552</v>
      </c>
      <c r="T3007" s="20">
        <f t="shared" si="281"/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3"/>
        <v>1.0774999999999999</v>
      </c>
      <c r="P3008" s="13">
        <f t="shared" si="278"/>
        <v>4358.5</v>
      </c>
      <c r="Q3008" t="str">
        <f t="shared" si="279"/>
        <v>theater</v>
      </c>
      <c r="R3008" t="str">
        <f t="shared" si="280"/>
        <v>spaces</v>
      </c>
      <c r="S3008" s="20">
        <f t="shared" si="282"/>
        <v>41957.423506944448</v>
      </c>
      <c r="T3008" s="20">
        <f t="shared" si="281"/>
        <v>41987.423506944448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3"/>
        <v>1.8</v>
      </c>
      <c r="P3009" s="13">
        <f t="shared" si="278"/>
        <v>550</v>
      </c>
      <c r="Q3009" t="str">
        <f t="shared" si="279"/>
        <v>theater</v>
      </c>
      <c r="R3009" t="str">
        <f t="shared" si="280"/>
        <v>spaces</v>
      </c>
      <c r="S3009" s="20">
        <f t="shared" si="282"/>
        <v>42097.882905092592</v>
      </c>
      <c r="T3009" s="20">
        <f t="shared" si="281"/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3"/>
        <v>1.0116666666666667</v>
      </c>
      <c r="P3010" s="13">
        <f t="shared" si="278"/>
        <v>1530.5</v>
      </c>
      <c r="Q3010" t="str">
        <f t="shared" si="279"/>
        <v>theater</v>
      </c>
      <c r="R3010" t="str">
        <f t="shared" si="280"/>
        <v>spaces</v>
      </c>
      <c r="S3010" s="20">
        <f t="shared" si="282"/>
        <v>42359.878692129627</v>
      </c>
      <c r="T3010" s="20">
        <f t="shared" si="281"/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3"/>
        <v>1.19756</v>
      </c>
      <c r="P3011" s="13">
        <f t="shared" ref="P3011:P3074" si="284">AVERAGE(E3011,L3011)</f>
        <v>15033.5</v>
      </c>
      <c r="Q3011" t="str">
        <f t="shared" ref="Q3011:Q3074" si="285">LEFT(N3011,FIND("/",N3011)-1)</f>
        <v>theater</v>
      </c>
      <c r="R3011" t="str">
        <f t="shared" ref="R3011:R3074" si="286">RIGHT(N3011,LEN(N3011)-FIND("/",N3011))</f>
        <v>spaces</v>
      </c>
      <c r="S3011" s="20">
        <f t="shared" si="282"/>
        <v>41939.236574074072</v>
      </c>
      <c r="T3011" s="20">
        <f t="shared" ref="T3011:T3074" si="287">(((I3011/60)/60)/24)+DATE(1970,1,1)+(-8/24)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13">
        <f t="shared" si="284"/>
        <v>1192.5</v>
      </c>
      <c r="Q3012" t="str">
        <f t="shared" si="285"/>
        <v>theater</v>
      </c>
      <c r="R3012" t="str">
        <f t="shared" si="286"/>
        <v>spaces</v>
      </c>
      <c r="S3012" s="20">
        <f t="shared" ref="S3012:S3075" si="288">(((J3012/60)/60)/24)+DATE(1970,1,1)+(-8/24)</f>
        <v>41996.499062499999</v>
      </c>
      <c r="T3012" s="20">
        <f t="shared" si="287"/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13">
        <f t="shared" si="284"/>
        <v>198</v>
      </c>
      <c r="Q3013" t="str">
        <f t="shared" si="285"/>
        <v>theater</v>
      </c>
      <c r="R3013" t="str">
        <f t="shared" si="286"/>
        <v>spaces</v>
      </c>
      <c r="S3013" s="20">
        <f t="shared" si="288"/>
        <v>42334.135601851849</v>
      </c>
      <c r="T3013" s="20">
        <f t="shared" si="287"/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13">
        <f t="shared" si="284"/>
        <v>2370</v>
      </c>
      <c r="Q3014" t="str">
        <f t="shared" si="285"/>
        <v>theater</v>
      </c>
      <c r="R3014" t="str">
        <f t="shared" si="286"/>
        <v>spaces</v>
      </c>
      <c r="S3014" s="20">
        <f t="shared" si="288"/>
        <v>42024.369560185187</v>
      </c>
      <c r="T3014" s="20">
        <f t="shared" si="287"/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13">
        <f t="shared" si="284"/>
        <v>7901.5</v>
      </c>
      <c r="Q3015" t="str">
        <f t="shared" si="285"/>
        <v>theater</v>
      </c>
      <c r="R3015" t="str">
        <f t="shared" si="286"/>
        <v>spaces</v>
      </c>
      <c r="S3015" s="20">
        <f t="shared" si="288"/>
        <v>42146.502881944441</v>
      </c>
      <c r="T3015" s="20">
        <f t="shared" si="287"/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13">
        <f t="shared" si="284"/>
        <v>14416.5</v>
      </c>
      <c r="Q3016" t="str">
        <f t="shared" si="285"/>
        <v>theater</v>
      </c>
      <c r="R3016" t="str">
        <f t="shared" si="286"/>
        <v>spaces</v>
      </c>
      <c r="S3016" s="20">
        <f t="shared" si="288"/>
        <v>41919.790277777778</v>
      </c>
      <c r="T3016" s="20">
        <f t="shared" si="287"/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13">
        <f t="shared" si="284"/>
        <v>1774</v>
      </c>
      <c r="Q3017" t="str">
        <f t="shared" si="285"/>
        <v>theater</v>
      </c>
      <c r="R3017" t="str">
        <f t="shared" si="286"/>
        <v>spaces</v>
      </c>
      <c r="S3017" s="20">
        <f t="shared" si="288"/>
        <v>41785.393958333334</v>
      </c>
      <c r="T3017" s="20">
        <f t="shared" si="287"/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13">
        <f t="shared" si="284"/>
        <v>4379</v>
      </c>
      <c r="Q3018" t="str">
        <f t="shared" si="285"/>
        <v>theater</v>
      </c>
      <c r="R3018" t="str">
        <f t="shared" si="286"/>
        <v>spaces</v>
      </c>
      <c r="S3018" s="20">
        <f t="shared" si="288"/>
        <v>41778.214722222219</v>
      </c>
      <c r="T3018" s="20">
        <f t="shared" si="287"/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13">
        <f t="shared" si="284"/>
        <v>11722</v>
      </c>
      <c r="Q3019" t="str">
        <f t="shared" si="285"/>
        <v>theater</v>
      </c>
      <c r="R3019" t="str">
        <f t="shared" si="286"/>
        <v>spaces</v>
      </c>
      <c r="S3019" s="20">
        <f t="shared" si="288"/>
        <v>41841.516701388886</v>
      </c>
      <c r="T3019" s="20">
        <f t="shared" si="287"/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13">
        <f t="shared" si="284"/>
        <v>2135.5</v>
      </c>
      <c r="Q3020" t="str">
        <f t="shared" si="285"/>
        <v>theater</v>
      </c>
      <c r="R3020" t="str">
        <f t="shared" si="286"/>
        <v>spaces</v>
      </c>
      <c r="S3020" s="20">
        <f t="shared" si="288"/>
        <v>42162.965000000004</v>
      </c>
      <c r="T3020" s="20">
        <f t="shared" si="287"/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13">
        <f t="shared" si="284"/>
        <v>9205.5</v>
      </c>
      <c r="Q3021" t="str">
        <f t="shared" si="285"/>
        <v>theater</v>
      </c>
      <c r="R3021" t="str">
        <f t="shared" si="286"/>
        <v>spaces</v>
      </c>
      <c r="S3021" s="20">
        <f t="shared" si="288"/>
        <v>41758.500231481477</v>
      </c>
      <c r="T3021" s="20">
        <f t="shared" si="287"/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13">
        <f t="shared" si="284"/>
        <v>3535</v>
      </c>
      <c r="Q3022" t="str">
        <f t="shared" si="285"/>
        <v>theater</v>
      </c>
      <c r="R3022" t="str">
        <f t="shared" si="286"/>
        <v>spaces</v>
      </c>
      <c r="S3022" s="20">
        <f t="shared" si="288"/>
        <v>42170.513113425921</v>
      </c>
      <c r="T3022" s="20">
        <f t="shared" si="287"/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13">
        <f t="shared" si="284"/>
        <v>2662</v>
      </c>
      <c r="Q3023" t="str">
        <f t="shared" si="285"/>
        <v>theater</v>
      </c>
      <c r="R3023" t="str">
        <f t="shared" si="286"/>
        <v>spaces</v>
      </c>
      <c r="S3023" s="20">
        <f t="shared" si="288"/>
        <v>42660.285520833328</v>
      </c>
      <c r="T3023" s="20">
        <f t="shared" si="287"/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13">
        <f t="shared" si="284"/>
        <v>5075</v>
      </c>
      <c r="Q3024" t="str">
        <f t="shared" si="285"/>
        <v>theater</v>
      </c>
      <c r="R3024" t="str">
        <f t="shared" si="286"/>
        <v>spaces</v>
      </c>
      <c r="S3024" s="20">
        <f t="shared" si="288"/>
        <v>42564.620474537034</v>
      </c>
      <c r="T3024" s="20">
        <f t="shared" si="287"/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13">
        <f t="shared" si="284"/>
        <v>363.5</v>
      </c>
      <c r="Q3025" t="str">
        <f t="shared" si="285"/>
        <v>theater</v>
      </c>
      <c r="R3025" t="str">
        <f t="shared" si="286"/>
        <v>spaces</v>
      </c>
      <c r="S3025" s="20">
        <f t="shared" si="288"/>
        <v>42121.34243055556</v>
      </c>
      <c r="T3025" s="20">
        <f t="shared" si="287"/>
        <v>42166.34243055556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13">
        <f t="shared" si="284"/>
        <v>6251.5</v>
      </c>
      <c r="Q3026" t="str">
        <f t="shared" si="285"/>
        <v>theater</v>
      </c>
      <c r="R3026" t="str">
        <f t="shared" si="286"/>
        <v>spaces</v>
      </c>
      <c r="S3026" s="20">
        <f t="shared" si="288"/>
        <v>41158.660590277774</v>
      </c>
      <c r="T3026" s="20">
        <f t="shared" si="287"/>
        <v>41188.660590277774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13">
        <f t="shared" si="284"/>
        <v>3850</v>
      </c>
      <c r="Q3027" t="str">
        <f t="shared" si="285"/>
        <v>theater</v>
      </c>
      <c r="R3027" t="str">
        <f t="shared" si="286"/>
        <v>spaces</v>
      </c>
      <c r="S3027" s="20">
        <f t="shared" si="288"/>
        <v>41761.176076388889</v>
      </c>
      <c r="T3027" s="20">
        <f t="shared" si="287"/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13">
        <f t="shared" si="284"/>
        <v>657.5</v>
      </c>
      <c r="Q3028" t="str">
        <f t="shared" si="285"/>
        <v>theater</v>
      </c>
      <c r="R3028" t="str">
        <f t="shared" si="286"/>
        <v>spaces</v>
      </c>
      <c r="S3028" s="20">
        <f t="shared" si="288"/>
        <v>42783.126064814809</v>
      </c>
      <c r="T3028" s="20">
        <f t="shared" si="287"/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13">
        <f t="shared" si="284"/>
        <v>26448</v>
      </c>
      <c r="Q3029" t="str">
        <f t="shared" si="285"/>
        <v>theater</v>
      </c>
      <c r="R3029" t="str">
        <f t="shared" si="286"/>
        <v>spaces</v>
      </c>
      <c r="S3029" s="20">
        <f t="shared" si="288"/>
        <v>42053.37096064815</v>
      </c>
      <c r="T3029" s="20">
        <f t="shared" si="287"/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13">
        <f t="shared" si="284"/>
        <v>4250</v>
      </c>
      <c r="Q3030" t="str">
        <f t="shared" si="285"/>
        <v>theater</v>
      </c>
      <c r="R3030" t="str">
        <f t="shared" si="286"/>
        <v>spaces</v>
      </c>
      <c r="S3030" s="20">
        <f t="shared" si="288"/>
        <v>42566.930844907409</v>
      </c>
      <c r="T3030" s="20">
        <f t="shared" si="287"/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13">
        <f t="shared" si="284"/>
        <v>16625.5</v>
      </c>
      <c r="Q3031" t="str">
        <f t="shared" si="285"/>
        <v>theater</v>
      </c>
      <c r="R3031" t="str">
        <f t="shared" si="286"/>
        <v>spaces</v>
      </c>
      <c r="S3031" s="20">
        <f t="shared" si="288"/>
        <v>41932.375543981478</v>
      </c>
      <c r="T3031" s="20">
        <f t="shared" si="287"/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13">
        <f t="shared" si="284"/>
        <v>954</v>
      </c>
      <c r="Q3032" t="str">
        <f t="shared" si="285"/>
        <v>theater</v>
      </c>
      <c r="R3032" t="str">
        <f t="shared" si="286"/>
        <v>spaces</v>
      </c>
      <c r="S3032" s="20">
        <f t="shared" si="288"/>
        <v>42233.4140162037</v>
      </c>
      <c r="T3032" s="20">
        <f t="shared" si="287"/>
        <v>42263.4140162037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13">
        <f t="shared" si="284"/>
        <v>764.5</v>
      </c>
      <c r="Q3033" t="str">
        <f t="shared" si="285"/>
        <v>theater</v>
      </c>
      <c r="R3033" t="str">
        <f t="shared" si="286"/>
        <v>spaces</v>
      </c>
      <c r="S3033" s="20">
        <f t="shared" si="288"/>
        <v>42597.549155092587</v>
      </c>
      <c r="T3033" s="20">
        <f t="shared" si="287"/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13">
        <f t="shared" si="284"/>
        <v>648.5</v>
      </c>
      <c r="Q3034" t="str">
        <f t="shared" si="285"/>
        <v>theater</v>
      </c>
      <c r="R3034" t="str">
        <f t="shared" si="286"/>
        <v>spaces</v>
      </c>
      <c r="S3034" s="20">
        <f t="shared" si="288"/>
        <v>42227.711331018516</v>
      </c>
      <c r="T3034" s="20">
        <f t="shared" si="287"/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13">
        <f t="shared" si="284"/>
        <v>2209.5</v>
      </c>
      <c r="Q3035" t="str">
        <f t="shared" si="285"/>
        <v>theater</v>
      </c>
      <c r="R3035" t="str">
        <f t="shared" si="286"/>
        <v>spaces</v>
      </c>
      <c r="S3035" s="20">
        <f t="shared" si="288"/>
        <v>42569.776909722219</v>
      </c>
      <c r="T3035" s="20">
        <f t="shared" si="287"/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13">
        <f t="shared" si="284"/>
        <v>56898</v>
      </c>
      <c r="Q3036" t="str">
        <f t="shared" si="285"/>
        <v>theater</v>
      </c>
      <c r="R3036" t="str">
        <f t="shared" si="286"/>
        <v>spaces</v>
      </c>
      <c r="S3036" s="20">
        <f t="shared" si="288"/>
        <v>42644.202025462961</v>
      </c>
      <c r="T3036" s="20">
        <f t="shared" si="287"/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13">
        <f t="shared" si="284"/>
        <v>13751.855</v>
      </c>
      <c r="Q3037" t="str">
        <f t="shared" si="285"/>
        <v>theater</v>
      </c>
      <c r="R3037" t="str">
        <f t="shared" si="286"/>
        <v>spaces</v>
      </c>
      <c r="S3037" s="20">
        <f t="shared" si="288"/>
        <v>41368.226956018516</v>
      </c>
      <c r="T3037" s="20">
        <f t="shared" si="287"/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13">
        <f t="shared" si="284"/>
        <v>16006</v>
      </c>
      <c r="Q3038" t="str">
        <f t="shared" si="285"/>
        <v>theater</v>
      </c>
      <c r="R3038" t="str">
        <f t="shared" si="286"/>
        <v>spaces</v>
      </c>
      <c r="S3038" s="20">
        <f t="shared" si="288"/>
        <v>41466.451898148145</v>
      </c>
      <c r="T3038" s="20">
        <f t="shared" si="287"/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13">
        <f t="shared" si="284"/>
        <v>549</v>
      </c>
      <c r="Q3039" t="str">
        <f t="shared" si="285"/>
        <v>theater</v>
      </c>
      <c r="R3039" t="str">
        <f t="shared" si="286"/>
        <v>spaces</v>
      </c>
      <c r="S3039" s="20">
        <f t="shared" si="288"/>
        <v>40378.559872685182</v>
      </c>
      <c r="T3039" s="20">
        <f t="shared" si="287"/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13">
        <f t="shared" si="284"/>
        <v>516</v>
      </c>
      <c r="Q3040" t="str">
        <f t="shared" si="285"/>
        <v>theater</v>
      </c>
      <c r="R3040" t="str">
        <f t="shared" si="286"/>
        <v>spaces</v>
      </c>
      <c r="S3040" s="20">
        <f t="shared" si="288"/>
        <v>42372.918946759259</v>
      </c>
      <c r="T3040" s="20">
        <f t="shared" si="287"/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ref="O3041:O3057" si="289">E3041/D3041</f>
        <v>1.0871389999999999</v>
      </c>
      <c r="P3041" s="13">
        <f t="shared" si="284"/>
        <v>10989.39</v>
      </c>
      <c r="Q3041" t="str">
        <f t="shared" si="285"/>
        <v>theater</v>
      </c>
      <c r="R3041" t="str">
        <f t="shared" si="286"/>
        <v>spaces</v>
      </c>
      <c r="S3041" s="20">
        <f t="shared" si="288"/>
        <v>41610.461087962962</v>
      </c>
      <c r="T3041" s="20">
        <f t="shared" si="287"/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9"/>
        <v>1.075</v>
      </c>
      <c r="P3042" s="13">
        <f t="shared" si="284"/>
        <v>1633.5</v>
      </c>
      <c r="Q3042" t="str">
        <f t="shared" si="285"/>
        <v>theater</v>
      </c>
      <c r="R3042" t="str">
        <f t="shared" si="286"/>
        <v>spaces</v>
      </c>
      <c r="S3042" s="20">
        <f t="shared" si="288"/>
        <v>42177.458576388883</v>
      </c>
      <c r="T3042" s="20">
        <f t="shared" si="287"/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9"/>
        <v>1.1048192771084338</v>
      </c>
      <c r="P3043" s="13">
        <f t="shared" si="284"/>
        <v>4632.5</v>
      </c>
      <c r="Q3043" t="str">
        <f t="shared" si="285"/>
        <v>theater</v>
      </c>
      <c r="R3043" t="str">
        <f t="shared" si="286"/>
        <v>spaces</v>
      </c>
      <c r="S3043" s="20">
        <f t="shared" si="288"/>
        <v>42359.535277777781</v>
      </c>
      <c r="T3043" s="20">
        <f t="shared" si="287"/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9"/>
        <v>1.28</v>
      </c>
      <c r="P3044" s="13">
        <f t="shared" si="284"/>
        <v>978.5</v>
      </c>
      <c r="Q3044" t="str">
        <f t="shared" si="285"/>
        <v>theater</v>
      </c>
      <c r="R3044" t="str">
        <f t="shared" si="286"/>
        <v>spaces</v>
      </c>
      <c r="S3044" s="20">
        <f t="shared" si="288"/>
        <v>42253.354710648149</v>
      </c>
      <c r="T3044" s="20">
        <f t="shared" si="287"/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9"/>
        <v>1.1000666666666667</v>
      </c>
      <c r="P3045" s="13">
        <f t="shared" si="284"/>
        <v>8314.5</v>
      </c>
      <c r="Q3045" t="str">
        <f t="shared" si="285"/>
        <v>theater</v>
      </c>
      <c r="R3045" t="str">
        <f t="shared" si="286"/>
        <v>spaces</v>
      </c>
      <c r="S3045" s="20">
        <f t="shared" si="288"/>
        <v>42082.737256944441</v>
      </c>
      <c r="T3045" s="20">
        <f t="shared" si="287"/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9"/>
        <v>1.0934166666666667</v>
      </c>
      <c r="P3046" s="13">
        <f t="shared" si="284"/>
        <v>6638.5</v>
      </c>
      <c r="Q3046" t="str">
        <f t="shared" si="285"/>
        <v>theater</v>
      </c>
      <c r="R3046" t="str">
        <f t="shared" si="286"/>
        <v>spaces</v>
      </c>
      <c r="S3046" s="20">
        <f t="shared" si="288"/>
        <v>42387.393495370365</v>
      </c>
      <c r="T3046" s="20">
        <f t="shared" si="287"/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9"/>
        <v>1.3270650000000002</v>
      </c>
      <c r="P3047" s="13">
        <f t="shared" si="284"/>
        <v>2686.13</v>
      </c>
      <c r="Q3047" t="str">
        <f t="shared" si="285"/>
        <v>theater</v>
      </c>
      <c r="R3047" t="str">
        <f t="shared" si="286"/>
        <v>spaces</v>
      </c>
      <c r="S3047" s="20">
        <f t="shared" si="288"/>
        <v>41842.822395833333</v>
      </c>
      <c r="T3047" s="20">
        <f t="shared" si="287"/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9"/>
        <v>1.9084810126582279</v>
      </c>
      <c r="P3048" s="13">
        <f t="shared" si="284"/>
        <v>7567.5</v>
      </c>
      <c r="Q3048" t="str">
        <f t="shared" si="285"/>
        <v>theater</v>
      </c>
      <c r="R3048" t="str">
        <f t="shared" si="286"/>
        <v>spaces</v>
      </c>
      <c r="S3048" s="20">
        <f t="shared" si="288"/>
        <v>41862.46974537037</v>
      </c>
      <c r="T3048" s="20">
        <f t="shared" si="287"/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9"/>
        <v>1.49</v>
      </c>
      <c r="P3049" s="13">
        <f t="shared" si="284"/>
        <v>382.5</v>
      </c>
      <c r="Q3049" t="str">
        <f t="shared" si="285"/>
        <v>theater</v>
      </c>
      <c r="R3049" t="str">
        <f t="shared" si="286"/>
        <v>spaces</v>
      </c>
      <c r="S3049" s="20">
        <f t="shared" si="288"/>
        <v>42443.655717592592</v>
      </c>
      <c r="T3049" s="20">
        <f t="shared" si="287"/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9"/>
        <v>1.6639999999999999</v>
      </c>
      <c r="P3050" s="13">
        <f t="shared" si="284"/>
        <v>4183.5</v>
      </c>
      <c r="Q3050" t="str">
        <f t="shared" si="285"/>
        <v>theater</v>
      </c>
      <c r="R3050" t="str">
        <f t="shared" si="286"/>
        <v>spaces</v>
      </c>
      <c r="S3050" s="20">
        <f t="shared" si="288"/>
        <v>41975.567847222213</v>
      </c>
      <c r="T3050" s="20">
        <f t="shared" si="287"/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9"/>
        <v>1.0666666666666667</v>
      </c>
      <c r="P3051" s="13">
        <f t="shared" si="284"/>
        <v>2027</v>
      </c>
      <c r="Q3051" t="str">
        <f t="shared" si="285"/>
        <v>theater</v>
      </c>
      <c r="R3051" t="str">
        <f t="shared" si="286"/>
        <v>spaces</v>
      </c>
      <c r="S3051" s="20">
        <f t="shared" si="288"/>
        <v>42138.681192129625</v>
      </c>
      <c r="T3051" s="20">
        <f t="shared" si="287"/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9"/>
        <v>1.06</v>
      </c>
      <c r="P3052" s="13">
        <f t="shared" si="284"/>
        <v>322.5</v>
      </c>
      <c r="Q3052" t="str">
        <f t="shared" si="285"/>
        <v>theater</v>
      </c>
      <c r="R3052" t="str">
        <f t="shared" si="286"/>
        <v>spaces</v>
      </c>
      <c r="S3052" s="20">
        <f t="shared" si="288"/>
        <v>42464.835185185184</v>
      </c>
      <c r="T3052" s="20">
        <f t="shared" si="287"/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9"/>
        <v>0.23628571428571429</v>
      </c>
      <c r="P3053" s="13">
        <f t="shared" si="284"/>
        <v>431</v>
      </c>
      <c r="Q3053" t="str">
        <f t="shared" si="285"/>
        <v>theater</v>
      </c>
      <c r="R3053" t="str">
        <f t="shared" si="286"/>
        <v>spaces</v>
      </c>
      <c r="S3053" s="20">
        <f t="shared" si="288"/>
        <v>42744.082696759251</v>
      </c>
      <c r="T3053" s="20">
        <f t="shared" si="287"/>
        <v>42774.082696759251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9"/>
        <v>1.5E-3</v>
      </c>
      <c r="P3054" s="13">
        <f t="shared" si="284"/>
        <v>38.5</v>
      </c>
      <c r="Q3054" t="str">
        <f t="shared" si="285"/>
        <v>theater</v>
      </c>
      <c r="R3054" t="str">
        <f t="shared" si="286"/>
        <v>spaces</v>
      </c>
      <c r="S3054" s="20">
        <f t="shared" si="288"/>
        <v>42122.336736111109</v>
      </c>
      <c r="T3054" s="20">
        <f t="shared" si="287"/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9"/>
        <v>4.0000000000000001E-3</v>
      </c>
      <c r="P3055" s="13">
        <f t="shared" si="284"/>
        <v>21.5</v>
      </c>
      <c r="Q3055" t="str">
        <f t="shared" si="285"/>
        <v>theater</v>
      </c>
      <c r="R3055" t="str">
        <f t="shared" si="286"/>
        <v>spaces</v>
      </c>
      <c r="S3055" s="20">
        <f t="shared" si="288"/>
        <v>41862.428391203699</v>
      </c>
      <c r="T3055" s="20">
        <f t="shared" si="287"/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9"/>
        <v>0</v>
      </c>
      <c r="P3056" s="13">
        <f t="shared" si="284"/>
        <v>0</v>
      </c>
      <c r="Q3056" t="str">
        <f t="shared" si="285"/>
        <v>theater</v>
      </c>
      <c r="R3056" t="str">
        <f t="shared" si="286"/>
        <v>spaces</v>
      </c>
      <c r="S3056" s="20">
        <f t="shared" si="288"/>
        <v>42027.499467592592</v>
      </c>
      <c r="T3056" s="20">
        <f t="shared" si="287"/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9"/>
        <v>5.0000000000000002E-5</v>
      </c>
      <c r="P3057" s="13">
        <f t="shared" si="284"/>
        <v>1</v>
      </c>
      <c r="Q3057" t="str">
        <f t="shared" si="285"/>
        <v>theater</v>
      </c>
      <c r="R3057" t="str">
        <f t="shared" si="286"/>
        <v>spaces</v>
      </c>
      <c r="S3057" s="20">
        <f t="shared" si="288"/>
        <v>41953.624884259254</v>
      </c>
      <c r="T3057" s="20">
        <f t="shared" si="287"/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13">
        <f t="shared" si="284"/>
        <v>0</v>
      </c>
      <c r="Q3058" t="str">
        <f t="shared" si="285"/>
        <v>theater</v>
      </c>
      <c r="R3058" t="str">
        <f t="shared" si="286"/>
        <v>spaces</v>
      </c>
      <c r="S3058" s="20">
        <f t="shared" si="288"/>
        <v>41851.303055555552</v>
      </c>
      <c r="T3058" s="20">
        <f t="shared" si="287"/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ref="O3059:O3122" si="290">E3059/D3059</f>
        <v>0</v>
      </c>
      <c r="P3059" s="13">
        <f t="shared" si="284"/>
        <v>0</v>
      </c>
      <c r="Q3059" t="str">
        <f t="shared" si="285"/>
        <v>theater</v>
      </c>
      <c r="R3059" t="str">
        <f t="shared" si="286"/>
        <v>spaces</v>
      </c>
      <c r="S3059" s="20">
        <f t="shared" si="288"/>
        <v>42433.317256944443</v>
      </c>
      <c r="T3059" s="20">
        <f t="shared" si="287"/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0"/>
        <v>1.6666666666666666E-4</v>
      </c>
      <c r="P3060" s="13">
        <f t="shared" si="284"/>
        <v>3</v>
      </c>
      <c r="Q3060" t="str">
        <f t="shared" si="285"/>
        <v>theater</v>
      </c>
      <c r="R3060" t="str">
        <f t="shared" si="286"/>
        <v>spaces</v>
      </c>
      <c r="S3060" s="20">
        <f t="shared" si="288"/>
        <v>42460.040972222218</v>
      </c>
      <c r="T3060" s="20">
        <f t="shared" si="287"/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0"/>
        <v>3.0066666666666665E-2</v>
      </c>
      <c r="P3061" s="13">
        <f t="shared" si="284"/>
        <v>231</v>
      </c>
      <c r="Q3061" t="str">
        <f t="shared" si="285"/>
        <v>theater</v>
      </c>
      <c r="R3061" t="str">
        <f t="shared" si="286"/>
        <v>spaces</v>
      </c>
      <c r="S3061" s="20">
        <f t="shared" si="288"/>
        <v>41829.602384259255</v>
      </c>
      <c r="T3061" s="20">
        <f t="shared" si="287"/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0"/>
        <v>1.5227272727272728E-3</v>
      </c>
      <c r="P3062" s="13">
        <f t="shared" si="284"/>
        <v>170.5</v>
      </c>
      <c r="Q3062" t="str">
        <f t="shared" si="285"/>
        <v>theater</v>
      </c>
      <c r="R3062" t="str">
        <f t="shared" si="286"/>
        <v>spaces</v>
      </c>
      <c r="S3062" s="20">
        <f t="shared" si="288"/>
        <v>42244.941365740735</v>
      </c>
      <c r="T3062" s="20">
        <f t="shared" si="287"/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0"/>
        <v>0</v>
      </c>
      <c r="P3063" s="13">
        <f t="shared" si="284"/>
        <v>0</v>
      </c>
      <c r="Q3063" t="str">
        <f t="shared" si="285"/>
        <v>theater</v>
      </c>
      <c r="R3063" t="str">
        <f t="shared" si="286"/>
        <v>spaces</v>
      </c>
      <c r="S3063" s="20">
        <f t="shared" si="288"/>
        <v>41834.450787037036</v>
      </c>
      <c r="T3063" s="20">
        <f t="shared" si="287"/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0"/>
        <v>0.66839999999999999</v>
      </c>
      <c r="P3064" s="13">
        <f t="shared" si="284"/>
        <v>3375.5</v>
      </c>
      <c r="Q3064" t="str">
        <f t="shared" si="285"/>
        <v>theater</v>
      </c>
      <c r="R3064" t="str">
        <f t="shared" si="286"/>
        <v>spaces</v>
      </c>
      <c r="S3064" s="20">
        <f t="shared" si="288"/>
        <v>42248.2024537037</v>
      </c>
      <c r="T3064" s="20">
        <f t="shared" si="287"/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0"/>
        <v>0.19566666666666666</v>
      </c>
      <c r="P3065" s="13">
        <f t="shared" si="284"/>
        <v>305</v>
      </c>
      <c r="Q3065" t="str">
        <f t="shared" si="285"/>
        <v>theater</v>
      </c>
      <c r="R3065" t="str">
        <f t="shared" si="286"/>
        <v>spaces</v>
      </c>
      <c r="S3065" s="20">
        <f t="shared" si="288"/>
        <v>42630.589560185181</v>
      </c>
      <c r="T3065" s="20">
        <f t="shared" si="287"/>
        <v>42665.589560185181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0"/>
        <v>0.11294666666666667</v>
      </c>
      <c r="P3066" s="13">
        <f t="shared" si="284"/>
        <v>4271.5</v>
      </c>
      <c r="Q3066" t="str">
        <f t="shared" si="285"/>
        <v>theater</v>
      </c>
      <c r="R3066" t="str">
        <f t="shared" si="286"/>
        <v>spaces</v>
      </c>
      <c r="S3066" s="20">
        <f t="shared" si="288"/>
        <v>42298.7968287037</v>
      </c>
      <c r="T3066" s="20">
        <f t="shared" si="287"/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0"/>
        <v>4.0000000000000002E-4</v>
      </c>
      <c r="P3067" s="13">
        <f t="shared" si="284"/>
        <v>6</v>
      </c>
      <c r="Q3067" t="str">
        <f t="shared" si="285"/>
        <v>theater</v>
      </c>
      <c r="R3067" t="str">
        <f t="shared" si="286"/>
        <v>spaces</v>
      </c>
      <c r="S3067" s="20">
        <f t="shared" si="288"/>
        <v>41824.721898148149</v>
      </c>
      <c r="T3067" s="20">
        <f t="shared" si="287"/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0"/>
        <v>0.11985714285714286</v>
      </c>
      <c r="P3068" s="13">
        <f t="shared" si="284"/>
        <v>20982.5</v>
      </c>
      <c r="Q3068" t="str">
        <f t="shared" si="285"/>
        <v>theater</v>
      </c>
      <c r="R3068" t="str">
        <f t="shared" si="286"/>
        <v>spaces</v>
      </c>
      <c r="S3068" s="20">
        <f t="shared" si="288"/>
        <v>42530.895104166666</v>
      </c>
      <c r="T3068" s="20">
        <f t="shared" si="287"/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0"/>
        <v>2.5000000000000001E-2</v>
      </c>
      <c r="P3069" s="13">
        <f t="shared" si="284"/>
        <v>100.5</v>
      </c>
      <c r="Q3069" t="str">
        <f t="shared" si="285"/>
        <v>theater</v>
      </c>
      <c r="R3069" t="str">
        <f t="shared" si="286"/>
        <v>spaces</v>
      </c>
      <c r="S3069" s="20">
        <f t="shared" si="288"/>
        <v>42226.605081018519</v>
      </c>
      <c r="T3069" s="20">
        <f t="shared" si="287"/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0"/>
        <v>6.9999999999999999E-4</v>
      </c>
      <c r="P3070" s="13">
        <f t="shared" si="284"/>
        <v>88.5</v>
      </c>
      <c r="Q3070" t="str">
        <f t="shared" si="285"/>
        <v>theater</v>
      </c>
      <c r="R3070" t="str">
        <f t="shared" si="286"/>
        <v>spaces</v>
      </c>
      <c r="S3070" s="20">
        <f t="shared" si="288"/>
        <v>42263.358240740738</v>
      </c>
      <c r="T3070" s="20">
        <f t="shared" si="287"/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0"/>
        <v>0.14099999999999999</v>
      </c>
      <c r="P3071" s="13">
        <f t="shared" si="284"/>
        <v>74</v>
      </c>
      <c r="Q3071" t="str">
        <f t="shared" si="285"/>
        <v>theater</v>
      </c>
      <c r="R3071" t="str">
        <f t="shared" si="286"/>
        <v>spaces</v>
      </c>
      <c r="S3071" s="20">
        <f t="shared" si="288"/>
        <v>41957.500393518516</v>
      </c>
      <c r="T3071" s="20">
        <f t="shared" si="287"/>
        <v>41987.500393518516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0"/>
        <v>3.3399999999999999E-2</v>
      </c>
      <c r="P3072" s="13">
        <f t="shared" si="284"/>
        <v>175</v>
      </c>
      <c r="Q3072" t="str">
        <f t="shared" si="285"/>
        <v>theater</v>
      </c>
      <c r="R3072" t="str">
        <f t="shared" si="286"/>
        <v>spaces</v>
      </c>
      <c r="S3072" s="20">
        <f t="shared" si="288"/>
        <v>42690.400104166663</v>
      </c>
      <c r="T3072" s="20">
        <f t="shared" si="287"/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0"/>
        <v>0.59775</v>
      </c>
      <c r="P3073" s="13">
        <f t="shared" si="284"/>
        <v>3645</v>
      </c>
      <c r="Q3073" t="str">
        <f t="shared" si="285"/>
        <v>theater</v>
      </c>
      <c r="R3073" t="str">
        <f t="shared" si="286"/>
        <v>spaces</v>
      </c>
      <c r="S3073" s="20">
        <f t="shared" si="288"/>
        <v>42097.399085648147</v>
      </c>
      <c r="T3073" s="20">
        <f t="shared" si="287"/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0"/>
        <v>1.6666666666666666E-4</v>
      </c>
      <c r="P3074" s="13">
        <f t="shared" si="284"/>
        <v>2</v>
      </c>
      <c r="Q3074" t="str">
        <f t="shared" si="285"/>
        <v>theater</v>
      </c>
      <c r="R3074" t="str">
        <f t="shared" si="286"/>
        <v>spaces</v>
      </c>
      <c r="S3074" s="20">
        <f t="shared" si="288"/>
        <v>42658.357199074067</v>
      </c>
      <c r="T3074" s="20">
        <f t="shared" si="287"/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0"/>
        <v>2.3035714285714285E-4</v>
      </c>
      <c r="P3075" s="13">
        <f t="shared" ref="P3075:P3138" si="291">AVERAGE(E3075,L3075)</f>
        <v>326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20">
        <f t="shared" si="288"/>
        <v>42111.350694444445</v>
      </c>
      <c r="T3075" s="20">
        <f t="shared" ref="T3075:T3138" si="294">(((I3075/60)/60)/24)+DATE(1970,1,1)+(-8/24)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13">
        <f t="shared" si="291"/>
        <v>12.5</v>
      </c>
      <c r="Q3076" t="str">
        <f t="shared" si="292"/>
        <v>theater</v>
      </c>
      <c r="R3076" t="str">
        <f t="shared" si="293"/>
        <v>spaces</v>
      </c>
      <c r="S3076" s="20">
        <f t="shared" ref="S3076:S3139" si="295">(((J3076/60)/60)/24)+DATE(1970,1,1)+(-8/24)</f>
        <v>42409.237951388881</v>
      </c>
      <c r="T3076" s="20">
        <f t="shared" si="294"/>
        <v>42439.237951388881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13">
        <f t="shared" si="291"/>
        <v>658</v>
      </c>
      <c r="Q3077" t="str">
        <f t="shared" si="292"/>
        <v>theater</v>
      </c>
      <c r="R3077" t="str">
        <f t="shared" si="293"/>
        <v>spaces</v>
      </c>
      <c r="S3077" s="20">
        <f t="shared" si="295"/>
        <v>42550.768981481473</v>
      </c>
      <c r="T3077" s="20">
        <f t="shared" si="294"/>
        <v>42600.768981481473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13">
        <f t="shared" si="291"/>
        <v>778</v>
      </c>
      <c r="Q3078" t="str">
        <f t="shared" si="292"/>
        <v>theater</v>
      </c>
      <c r="R3078" t="str">
        <f t="shared" si="293"/>
        <v>spaces</v>
      </c>
      <c r="S3078" s="20">
        <f t="shared" si="295"/>
        <v>42226.318553240737</v>
      </c>
      <c r="T3078" s="20">
        <f t="shared" si="294"/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13">
        <f t="shared" si="291"/>
        <v>53.5</v>
      </c>
      <c r="Q3079" t="str">
        <f t="shared" si="292"/>
        <v>theater</v>
      </c>
      <c r="R3079" t="str">
        <f t="shared" si="293"/>
        <v>spaces</v>
      </c>
      <c r="S3079" s="20">
        <f t="shared" si="295"/>
        <v>42766.62358796296</v>
      </c>
      <c r="T3079" s="20">
        <f t="shared" si="294"/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13">
        <f t="shared" si="291"/>
        <v>37</v>
      </c>
      <c r="Q3080" t="str">
        <f t="shared" si="292"/>
        <v>theater</v>
      </c>
      <c r="R3080" t="str">
        <f t="shared" si="293"/>
        <v>spaces</v>
      </c>
      <c r="S3080" s="20">
        <f t="shared" si="295"/>
        <v>42030.805497685178</v>
      </c>
      <c r="T3080" s="20">
        <f t="shared" si="294"/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13">
        <f t="shared" si="291"/>
        <v>5626.5</v>
      </c>
      <c r="Q3081" t="str">
        <f t="shared" si="292"/>
        <v>theater</v>
      </c>
      <c r="R3081" t="str">
        <f t="shared" si="293"/>
        <v>spaces</v>
      </c>
      <c r="S3081" s="20">
        <f t="shared" si="295"/>
        <v>42055.38003472222</v>
      </c>
      <c r="T3081" s="20">
        <f t="shared" si="294"/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13">
        <f t="shared" si="291"/>
        <v>191.5</v>
      </c>
      <c r="Q3082" t="str">
        <f t="shared" si="292"/>
        <v>theater</v>
      </c>
      <c r="R3082" t="str">
        <f t="shared" si="293"/>
        <v>spaces</v>
      </c>
      <c r="S3082" s="20">
        <f t="shared" si="295"/>
        <v>41939.6949537037</v>
      </c>
      <c r="T3082" s="20">
        <f t="shared" si="294"/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13">
        <f t="shared" si="291"/>
        <v>1054</v>
      </c>
      <c r="Q3083" t="str">
        <f t="shared" si="292"/>
        <v>theater</v>
      </c>
      <c r="R3083" t="str">
        <f t="shared" si="293"/>
        <v>spaces</v>
      </c>
      <c r="S3083" s="20">
        <f t="shared" si="295"/>
        <v>42236.848275462959</v>
      </c>
      <c r="T3083" s="20">
        <f t="shared" si="294"/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13">
        <f t="shared" si="291"/>
        <v>0</v>
      </c>
      <c r="Q3084" t="str">
        <f t="shared" si="292"/>
        <v>theater</v>
      </c>
      <c r="R3084" t="str">
        <f t="shared" si="293"/>
        <v>spaces</v>
      </c>
      <c r="S3084" s="20">
        <f t="shared" si="295"/>
        <v>42293.589652777773</v>
      </c>
      <c r="T3084" s="20">
        <f t="shared" si="294"/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13">
        <f t="shared" si="291"/>
        <v>29.5</v>
      </c>
      <c r="Q3085" t="str">
        <f t="shared" si="292"/>
        <v>theater</v>
      </c>
      <c r="R3085" t="str">
        <f t="shared" si="293"/>
        <v>spaces</v>
      </c>
      <c r="S3085" s="20">
        <f t="shared" si="295"/>
        <v>41853.230069444442</v>
      </c>
      <c r="T3085" s="20">
        <f t="shared" si="294"/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13">
        <f t="shared" si="291"/>
        <v>238</v>
      </c>
      <c r="Q3086" t="str">
        <f t="shared" si="292"/>
        <v>theater</v>
      </c>
      <c r="R3086" t="str">
        <f t="shared" si="293"/>
        <v>spaces</v>
      </c>
      <c r="S3086" s="20">
        <f t="shared" si="295"/>
        <v>42100.390405092585</v>
      </c>
      <c r="T3086" s="20">
        <f t="shared" si="294"/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13">
        <f t="shared" si="291"/>
        <v>309.5</v>
      </c>
      <c r="Q3087" t="str">
        <f t="shared" si="292"/>
        <v>theater</v>
      </c>
      <c r="R3087" t="str">
        <f t="shared" si="293"/>
        <v>spaces</v>
      </c>
      <c r="S3087" s="20">
        <f t="shared" si="295"/>
        <v>42246.550451388881</v>
      </c>
      <c r="T3087" s="20">
        <f t="shared" si="294"/>
        <v>42276.550451388881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13">
        <f t="shared" si="291"/>
        <v>26.5</v>
      </c>
      <c r="Q3088" t="str">
        <f t="shared" si="292"/>
        <v>theater</v>
      </c>
      <c r="R3088" t="str">
        <f t="shared" si="293"/>
        <v>spaces</v>
      </c>
      <c r="S3088" s="20">
        <f t="shared" si="295"/>
        <v>42173.337488425925</v>
      </c>
      <c r="T3088" s="20">
        <f t="shared" si="294"/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13">
        <f t="shared" si="291"/>
        <v>63.5</v>
      </c>
      <c r="Q3089" t="str">
        <f t="shared" si="292"/>
        <v>theater</v>
      </c>
      <c r="R3089" t="str">
        <f t="shared" si="293"/>
        <v>spaces</v>
      </c>
      <c r="S3089" s="20">
        <f t="shared" si="295"/>
        <v>42664.817013888889</v>
      </c>
      <c r="T3089" s="20">
        <f t="shared" si="294"/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13">
        <f t="shared" si="291"/>
        <v>64.5</v>
      </c>
      <c r="Q3090" t="str">
        <f t="shared" si="292"/>
        <v>theater</v>
      </c>
      <c r="R3090" t="str">
        <f t="shared" si="293"/>
        <v>spaces</v>
      </c>
      <c r="S3090" s="20">
        <f t="shared" si="295"/>
        <v>41981.238969907405</v>
      </c>
      <c r="T3090" s="20">
        <f t="shared" si="294"/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13">
        <f t="shared" si="291"/>
        <v>2949.5</v>
      </c>
      <c r="Q3091" t="str">
        <f t="shared" si="292"/>
        <v>theater</v>
      </c>
      <c r="R3091" t="str">
        <f t="shared" si="293"/>
        <v>spaces</v>
      </c>
      <c r="S3091" s="20">
        <f t="shared" si="295"/>
        <v>42528.209293981483</v>
      </c>
      <c r="T3091" s="20">
        <f t="shared" si="294"/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13">
        <f t="shared" si="291"/>
        <v>5720.5</v>
      </c>
      <c r="Q3092" t="str">
        <f t="shared" si="292"/>
        <v>theater</v>
      </c>
      <c r="R3092" t="str">
        <f t="shared" si="293"/>
        <v>spaces</v>
      </c>
      <c r="S3092" s="20">
        <f t="shared" si="295"/>
        <v>42065.485474537032</v>
      </c>
      <c r="T3092" s="20">
        <f t="shared" si="294"/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13">
        <f t="shared" si="291"/>
        <v>402.5</v>
      </c>
      <c r="Q3093" t="str">
        <f t="shared" si="292"/>
        <v>theater</v>
      </c>
      <c r="R3093" t="str">
        <f t="shared" si="293"/>
        <v>spaces</v>
      </c>
      <c r="S3093" s="20">
        <f t="shared" si="295"/>
        <v>42566.615081018514</v>
      </c>
      <c r="T3093" s="20">
        <f t="shared" si="294"/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13">
        <f t="shared" si="291"/>
        <v>602.09500000000003</v>
      </c>
      <c r="Q3094" t="str">
        <f t="shared" si="292"/>
        <v>theater</v>
      </c>
      <c r="R3094" t="str">
        <f t="shared" si="293"/>
        <v>spaces</v>
      </c>
      <c r="S3094" s="20">
        <f t="shared" si="295"/>
        <v>42255.28601851852</v>
      </c>
      <c r="T3094" s="20">
        <f t="shared" si="294"/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13">
        <f t="shared" si="291"/>
        <v>463.5</v>
      </c>
      <c r="Q3095" t="str">
        <f t="shared" si="292"/>
        <v>theater</v>
      </c>
      <c r="R3095" t="str">
        <f t="shared" si="293"/>
        <v>spaces</v>
      </c>
      <c r="S3095" s="20">
        <f t="shared" si="295"/>
        <v>41760.575706018513</v>
      </c>
      <c r="T3095" s="20">
        <f t="shared" si="294"/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13">
        <f t="shared" si="291"/>
        <v>13</v>
      </c>
      <c r="Q3096" t="str">
        <f t="shared" si="292"/>
        <v>theater</v>
      </c>
      <c r="R3096" t="str">
        <f t="shared" si="293"/>
        <v>spaces</v>
      </c>
      <c r="S3096" s="20">
        <f t="shared" si="295"/>
        <v>42207.462453703702</v>
      </c>
      <c r="T3096" s="20">
        <f t="shared" si="294"/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13">
        <f t="shared" si="291"/>
        <v>25.5</v>
      </c>
      <c r="Q3097" t="str">
        <f t="shared" si="292"/>
        <v>theater</v>
      </c>
      <c r="R3097" t="str">
        <f t="shared" si="293"/>
        <v>spaces</v>
      </c>
      <c r="S3097" s="20">
        <f t="shared" si="295"/>
        <v>42522.69189814815</v>
      </c>
      <c r="T3097" s="20">
        <f t="shared" si="294"/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13">
        <f t="shared" si="291"/>
        <v>404.5</v>
      </c>
      <c r="Q3098" t="str">
        <f t="shared" si="292"/>
        <v>theater</v>
      </c>
      <c r="R3098" t="str">
        <f t="shared" si="293"/>
        <v>spaces</v>
      </c>
      <c r="S3098" s="20">
        <f t="shared" si="295"/>
        <v>42114.492199074077</v>
      </c>
      <c r="T3098" s="20">
        <f t="shared" si="294"/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13">
        <f t="shared" si="291"/>
        <v>878.5</v>
      </c>
      <c r="Q3099" t="str">
        <f t="shared" si="292"/>
        <v>theater</v>
      </c>
      <c r="R3099" t="str">
        <f t="shared" si="293"/>
        <v>spaces</v>
      </c>
      <c r="S3099" s="20">
        <f t="shared" si="295"/>
        <v>42629.17015046296</v>
      </c>
      <c r="T3099" s="20">
        <f t="shared" si="294"/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13">
        <f t="shared" si="291"/>
        <v>892.5</v>
      </c>
      <c r="Q3100" t="str">
        <f t="shared" si="292"/>
        <v>theater</v>
      </c>
      <c r="R3100" t="str">
        <f t="shared" si="293"/>
        <v>spaces</v>
      </c>
      <c r="S3100" s="20">
        <f t="shared" si="295"/>
        <v>42359.45890046296</v>
      </c>
      <c r="T3100" s="20">
        <f t="shared" si="294"/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13">
        <f t="shared" si="291"/>
        <v>141.5</v>
      </c>
      <c r="Q3101" t="str">
        <f t="shared" si="292"/>
        <v>theater</v>
      </c>
      <c r="R3101" t="str">
        <f t="shared" si="293"/>
        <v>spaces</v>
      </c>
      <c r="S3101" s="20">
        <f t="shared" si="295"/>
        <v>42381.856377314813</v>
      </c>
      <c r="T3101" s="20">
        <f t="shared" si="294"/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13">
        <f t="shared" si="291"/>
        <v>920</v>
      </c>
      <c r="Q3102" t="str">
        <f t="shared" si="292"/>
        <v>theater</v>
      </c>
      <c r="R3102" t="str">
        <f t="shared" si="293"/>
        <v>spaces</v>
      </c>
      <c r="S3102" s="20">
        <f t="shared" si="295"/>
        <v>41902.2890625</v>
      </c>
      <c r="T3102" s="20">
        <f t="shared" si="294"/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13">
        <f t="shared" si="291"/>
        <v>156</v>
      </c>
      <c r="Q3103" t="str">
        <f t="shared" si="292"/>
        <v>theater</v>
      </c>
      <c r="R3103" t="str">
        <f t="shared" si="293"/>
        <v>spaces</v>
      </c>
      <c r="S3103" s="20">
        <f t="shared" si="295"/>
        <v>42171.050196759257</v>
      </c>
      <c r="T3103" s="20">
        <f t="shared" si="294"/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13">
        <f t="shared" si="291"/>
        <v>3174</v>
      </c>
      <c r="Q3104" t="str">
        <f t="shared" si="292"/>
        <v>theater</v>
      </c>
      <c r="R3104" t="str">
        <f t="shared" si="293"/>
        <v>spaces</v>
      </c>
      <c r="S3104" s="20">
        <f t="shared" si="295"/>
        <v>42555.007152777776</v>
      </c>
      <c r="T3104" s="20">
        <f t="shared" si="294"/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13">
        <f t="shared" si="291"/>
        <v>6.5</v>
      </c>
      <c r="Q3105" t="str">
        <f t="shared" si="292"/>
        <v>theater</v>
      </c>
      <c r="R3105" t="str">
        <f t="shared" si="293"/>
        <v>spaces</v>
      </c>
      <c r="S3105" s="20">
        <f t="shared" si="295"/>
        <v>42106.82298611111</v>
      </c>
      <c r="T3105" s="20">
        <f t="shared" si="294"/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13">
        <f t="shared" si="291"/>
        <v>595</v>
      </c>
      <c r="Q3106" t="str">
        <f t="shared" si="292"/>
        <v>theater</v>
      </c>
      <c r="R3106" t="str">
        <f t="shared" si="293"/>
        <v>spaces</v>
      </c>
      <c r="S3106" s="20">
        <f t="shared" si="295"/>
        <v>42006.57535879629</v>
      </c>
      <c r="T3106" s="20">
        <f t="shared" si="294"/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13">
        <f t="shared" si="291"/>
        <v>1253.5</v>
      </c>
      <c r="Q3107" t="str">
        <f t="shared" si="292"/>
        <v>theater</v>
      </c>
      <c r="R3107" t="str">
        <f t="shared" si="293"/>
        <v>spaces</v>
      </c>
      <c r="S3107" s="20">
        <f t="shared" si="295"/>
        <v>41876.385601851849</v>
      </c>
      <c r="T3107" s="20">
        <f t="shared" si="294"/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13">
        <f t="shared" si="291"/>
        <v>22.5</v>
      </c>
      <c r="Q3108" t="str">
        <f t="shared" si="292"/>
        <v>theater</v>
      </c>
      <c r="R3108" t="str">
        <f t="shared" si="293"/>
        <v>spaces</v>
      </c>
      <c r="S3108" s="20">
        <f t="shared" si="295"/>
        <v>42241.09578703704</v>
      </c>
      <c r="T3108" s="20">
        <f t="shared" si="294"/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13">
        <f t="shared" si="291"/>
        <v>3967</v>
      </c>
      <c r="Q3109" t="str">
        <f t="shared" si="292"/>
        <v>theater</v>
      </c>
      <c r="R3109" t="str">
        <f t="shared" si="293"/>
        <v>spaces</v>
      </c>
      <c r="S3109" s="20">
        <f t="shared" si="295"/>
        <v>42128.480914351843</v>
      </c>
      <c r="T3109" s="20">
        <f t="shared" si="294"/>
        <v>42135.480914351843</v>
      </c>
    </row>
    <row r="3110" spans="1:20" ht="3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13">
        <f t="shared" si="291"/>
        <v>14</v>
      </c>
      <c r="Q3110" t="str">
        <f t="shared" si="292"/>
        <v>theater</v>
      </c>
      <c r="R3110" t="str">
        <f t="shared" si="293"/>
        <v>spaces</v>
      </c>
      <c r="S3110" s="20">
        <f t="shared" si="295"/>
        <v>42062.34715277778</v>
      </c>
      <c r="T3110" s="20">
        <f t="shared" si="294"/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13">
        <f t="shared" si="291"/>
        <v>3373.5</v>
      </c>
      <c r="Q3111" t="str">
        <f t="shared" si="292"/>
        <v>theater</v>
      </c>
      <c r="R3111" t="str">
        <f t="shared" si="293"/>
        <v>spaces</v>
      </c>
      <c r="S3111" s="20">
        <f t="shared" si="295"/>
        <v>41843.791782407403</v>
      </c>
      <c r="T3111" s="20">
        <f t="shared" si="294"/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13">
        <f t="shared" si="291"/>
        <v>5.5</v>
      </c>
      <c r="Q3112" t="str">
        <f t="shared" si="292"/>
        <v>theater</v>
      </c>
      <c r="R3112" t="str">
        <f t="shared" si="293"/>
        <v>spaces</v>
      </c>
      <c r="S3112" s="20">
        <f t="shared" si="295"/>
        <v>42744.698136574072</v>
      </c>
      <c r="T3112" s="20">
        <f t="shared" si="294"/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13">
        <f t="shared" si="291"/>
        <v>2702</v>
      </c>
      <c r="Q3113" t="str">
        <f t="shared" si="292"/>
        <v>theater</v>
      </c>
      <c r="R3113" t="str">
        <f t="shared" si="293"/>
        <v>spaces</v>
      </c>
      <c r="S3113" s="20">
        <f t="shared" si="295"/>
        <v>41885.26180555555</v>
      </c>
      <c r="T3113" s="20">
        <f t="shared" si="294"/>
        <v>41916.26180555555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13">
        <f t="shared" si="291"/>
        <v>265</v>
      </c>
      <c r="Q3114" t="str">
        <f t="shared" si="292"/>
        <v>theater</v>
      </c>
      <c r="R3114" t="str">
        <f t="shared" si="293"/>
        <v>spaces</v>
      </c>
      <c r="S3114" s="20">
        <f t="shared" si="295"/>
        <v>42614.788587962961</v>
      </c>
      <c r="T3114" s="20">
        <f t="shared" si="294"/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13">
        <f t="shared" si="291"/>
        <v>2336</v>
      </c>
      <c r="Q3115" t="str">
        <f t="shared" si="292"/>
        <v>theater</v>
      </c>
      <c r="R3115" t="str">
        <f t="shared" si="293"/>
        <v>spaces</v>
      </c>
      <c r="S3115" s="20">
        <f t="shared" si="295"/>
        <v>42081.397939814815</v>
      </c>
      <c r="T3115" s="20">
        <f t="shared" si="294"/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13">
        <f t="shared" si="291"/>
        <v>0</v>
      </c>
      <c r="Q3116" t="str">
        <f t="shared" si="292"/>
        <v>theater</v>
      </c>
      <c r="R3116" t="str">
        <f t="shared" si="293"/>
        <v>spaces</v>
      </c>
      <c r="S3116" s="20">
        <f t="shared" si="295"/>
        <v>41843.29918981481</v>
      </c>
      <c r="T3116" s="20">
        <f t="shared" si="294"/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13">
        <f t="shared" si="291"/>
        <v>150.5</v>
      </c>
      <c r="Q3117" t="str">
        <f t="shared" si="292"/>
        <v>theater</v>
      </c>
      <c r="R3117" t="str">
        <f t="shared" si="293"/>
        <v>spaces</v>
      </c>
      <c r="S3117" s="20">
        <f t="shared" si="295"/>
        <v>42496.113738425927</v>
      </c>
      <c r="T3117" s="20">
        <f t="shared" si="294"/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13">
        <f t="shared" si="291"/>
        <v>220</v>
      </c>
      <c r="Q3118" t="str">
        <f t="shared" si="292"/>
        <v>theater</v>
      </c>
      <c r="R3118" t="str">
        <f t="shared" si="293"/>
        <v>spaces</v>
      </c>
      <c r="S3118" s="20">
        <f t="shared" si="295"/>
        <v>42081.18200231481</v>
      </c>
      <c r="T3118" s="20">
        <f t="shared" si="294"/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13">
        <f t="shared" si="291"/>
        <v>1</v>
      </c>
      <c r="Q3119" t="str">
        <f t="shared" si="292"/>
        <v>theater</v>
      </c>
      <c r="R3119" t="str">
        <f t="shared" si="293"/>
        <v>spaces</v>
      </c>
      <c r="S3119" s="20">
        <f t="shared" si="295"/>
        <v>42509.041203703695</v>
      </c>
      <c r="T3119" s="20">
        <f t="shared" si="294"/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13">
        <f t="shared" si="291"/>
        <v>776</v>
      </c>
      <c r="Q3120" t="str">
        <f t="shared" si="292"/>
        <v>theater</v>
      </c>
      <c r="R3120" t="str">
        <f t="shared" si="293"/>
        <v>spaces</v>
      </c>
      <c r="S3120" s="20">
        <f t="shared" si="295"/>
        <v>42534.316238425927</v>
      </c>
      <c r="T3120" s="20">
        <f t="shared" si="294"/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13">
        <f t="shared" si="291"/>
        <v>3</v>
      </c>
      <c r="Q3121" t="str">
        <f t="shared" si="292"/>
        <v>theater</v>
      </c>
      <c r="R3121" t="str">
        <f t="shared" si="293"/>
        <v>spaces</v>
      </c>
      <c r="S3121" s="20">
        <f t="shared" si="295"/>
        <v>42059.712175925924</v>
      </c>
      <c r="T3121" s="20">
        <f t="shared" si="294"/>
        <v>42089.670509259253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13">
        <f t="shared" si="291"/>
        <v>69</v>
      </c>
      <c r="Q3122" t="str">
        <f t="shared" si="292"/>
        <v>theater</v>
      </c>
      <c r="R3122" t="str">
        <f t="shared" si="293"/>
        <v>spaces</v>
      </c>
      <c r="S3122" s="20">
        <f t="shared" si="295"/>
        <v>42435.608749999999</v>
      </c>
      <c r="T3122" s="20">
        <f t="shared" si="294"/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ref="O3123:O3186" si="296">E3123/D3123</f>
        <v>6.6666666666666671E-3</v>
      </c>
      <c r="P3123" s="13">
        <f t="shared" si="291"/>
        <v>5.5</v>
      </c>
      <c r="Q3123" t="str">
        <f t="shared" si="292"/>
        <v>theater</v>
      </c>
      <c r="R3123" t="str">
        <f t="shared" si="293"/>
        <v>spaces</v>
      </c>
      <c r="S3123" s="20">
        <f t="shared" si="295"/>
        <v>41848.346469907403</v>
      </c>
      <c r="T3123" s="20">
        <f t="shared" si="294"/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6"/>
        <v>0.58291457286432158</v>
      </c>
      <c r="P3124" s="13">
        <f t="shared" si="291"/>
        <v>59</v>
      </c>
      <c r="Q3124" t="str">
        <f t="shared" si="292"/>
        <v>theater</v>
      </c>
      <c r="R3124" t="str">
        <f t="shared" si="293"/>
        <v>spaces</v>
      </c>
      <c r="S3124" s="20">
        <f t="shared" si="295"/>
        <v>42678.598749999997</v>
      </c>
      <c r="T3124" s="20">
        <f t="shared" si="294"/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6"/>
        <v>0.68153600000000003</v>
      </c>
      <c r="P3125" s="13">
        <f t="shared" si="291"/>
        <v>42770</v>
      </c>
      <c r="Q3125" t="str">
        <f t="shared" si="292"/>
        <v>theater</v>
      </c>
      <c r="R3125" t="str">
        <f t="shared" si="293"/>
        <v>spaces</v>
      </c>
      <c r="S3125" s="20">
        <f t="shared" si="295"/>
        <v>42530.659699074073</v>
      </c>
      <c r="T3125" s="20">
        <f t="shared" si="294"/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6"/>
        <v>3.2499999999999997E-5</v>
      </c>
      <c r="P3126" s="13">
        <f t="shared" si="291"/>
        <v>15</v>
      </c>
      <c r="Q3126" t="str">
        <f t="shared" si="292"/>
        <v>theater</v>
      </c>
      <c r="R3126" t="str">
        <f t="shared" si="293"/>
        <v>spaces</v>
      </c>
      <c r="S3126" s="20">
        <f t="shared" si="295"/>
        <v>41977.446770833332</v>
      </c>
      <c r="T3126" s="20">
        <f t="shared" si="294"/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6"/>
        <v>0</v>
      </c>
      <c r="P3127" s="13">
        <f t="shared" si="291"/>
        <v>0</v>
      </c>
      <c r="Q3127" t="str">
        <f t="shared" si="292"/>
        <v>theater</v>
      </c>
      <c r="R3127" t="str">
        <f t="shared" si="293"/>
        <v>spaces</v>
      </c>
      <c r="S3127" s="20">
        <f t="shared" si="295"/>
        <v>42345.873518518514</v>
      </c>
      <c r="T3127" s="20">
        <f t="shared" si="294"/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6"/>
        <v>4.1599999999999998E-2</v>
      </c>
      <c r="P3128" s="13">
        <f t="shared" si="291"/>
        <v>528.5</v>
      </c>
      <c r="Q3128" t="str">
        <f t="shared" si="292"/>
        <v>theater</v>
      </c>
      <c r="R3128" t="str">
        <f t="shared" si="293"/>
        <v>spaces</v>
      </c>
      <c r="S3128" s="20">
        <f t="shared" si="295"/>
        <v>42426.684745370374</v>
      </c>
      <c r="T3128" s="20">
        <f t="shared" si="294"/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6"/>
        <v>0</v>
      </c>
      <c r="P3129" s="13">
        <f t="shared" si="291"/>
        <v>0</v>
      </c>
      <c r="Q3129" t="str">
        <f t="shared" si="292"/>
        <v>theater</v>
      </c>
      <c r="R3129" t="str">
        <f t="shared" si="293"/>
        <v>spaces</v>
      </c>
      <c r="S3129" s="20">
        <f t="shared" si="295"/>
        <v>42034.523483796293</v>
      </c>
      <c r="T3129" s="20">
        <f t="shared" si="294"/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6"/>
        <v>1.0860666666666667</v>
      </c>
      <c r="P3130" s="13">
        <f t="shared" si="291"/>
        <v>8204</v>
      </c>
      <c r="Q3130" t="str">
        <f t="shared" si="292"/>
        <v>theater</v>
      </c>
      <c r="R3130" t="str">
        <f t="shared" si="293"/>
        <v>plays</v>
      </c>
      <c r="S3130" s="20">
        <f t="shared" si="295"/>
        <v>42780.492372685178</v>
      </c>
      <c r="T3130" s="20">
        <f t="shared" si="294"/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6"/>
        <v>8.0000000000000002E-3</v>
      </c>
      <c r="P3131" s="13">
        <f t="shared" si="291"/>
        <v>5.5</v>
      </c>
      <c r="Q3131" t="str">
        <f t="shared" si="292"/>
        <v>theater</v>
      </c>
      <c r="R3131" t="str">
        <f t="shared" si="293"/>
        <v>plays</v>
      </c>
      <c r="S3131" s="20">
        <f t="shared" si="295"/>
        <v>42803.509479166663</v>
      </c>
      <c r="T3131" s="20">
        <f t="shared" si="294"/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6"/>
        <v>3.7499999999999999E-2</v>
      </c>
      <c r="P3132" s="13">
        <f t="shared" si="291"/>
        <v>189.5</v>
      </c>
      <c r="Q3132" t="str">
        <f t="shared" si="292"/>
        <v>theater</v>
      </c>
      <c r="R3132" t="str">
        <f t="shared" si="293"/>
        <v>plays</v>
      </c>
      <c r="S3132" s="20">
        <f t="shared" si="295"/>
        <v>42808.306898148141</v>
      </c>
      <c r="T3132" s="20">
        <f t="shared" si="294"/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6"/>
        <v>0.15731707317073171</v>
      </c>
      <c r="P3133" s="13">
        <f t="shared" si="291"/>
        <v>328.5</v>
      </c>
      <c r="Q3133" t="str">
        <f t="shared" si="292"/>
        <v>theater</v>
      </c>
      <c r="R3133" t="str">
        <f t="shared" si="293"/>
        <v>plays</v>
      </c>
      <c r="S3133" s="20">
        <f t="shared" si="295"/>
        <v>42803.245891203704</v>
      </c>
      <c r="T3133" s="20">
        <f t="shared" si="294"/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6"/>
        <v>3.3333333333333332E-4</v>
      </c>
      <c r="P3134" s="13">
        <f t="shared" si="291"/>
        <v>5.5</v>
      </c>
      <c r="Q3134" t="str">
        <f t="shared" si="292"/>
        <v>theater</v>
      </c>
      <c r="R3134" t="str">
        <f t="shared" si="293"/>
        <v>plays</v>
      </c>
      <c r="S3134" s="20">
        <f t="shared" si="295"/>
        <v>42786.016898148147</v>
      </c>
      <c r="T3134" s="20">
        <f t="shared" si="294"/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6"/>
        <v>1.08</v>
      </c>
      <c r="P3135" s="13">
        <f t="shared" si="291"/>
        <v>278</v>
      </c>
      <c r="Q3135" t="str">
        <f t="shared" si="292"/>
        <v>theater</v>
      </c>
      <c r="R3135" t="str">
        <f t="shared" si="293"/>
        <v>plays</v>
      </c>
      <c r="S3135" s="20">
        <f t="shared" si="295"/>
        <v>42788.231874999998</v>
      </c>
      <c r="T3135" s="20">
        <f t="shared" si="294"/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6"/>
        <v>0.22500000000000001</v>
      </c>
      <c r="P3136" s="13">
        <f t="shared" si="291"/>
        <v>118.5</v>
      </c>
      <c r="Q3136" t="str">
        <f t="shared" si="292"/>
        <v>theater</v>
      </c>
      <c r="R3136" t="str">
        <f t="shared" si="293"/>
        <v>plays</v>
      </c>
      <c r="S3136" s="20">
        <f t="shared" si="295"/>
        <v>42800.386793981481</v>
      </c>
      <c r="T3136" s="20">
        <f t="shared" si="294"/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6"/>
        <v>0.20849420849420849</v>
      </c>
      <c r="P3137" s="13">
        <f t="shared" si="291"/>
        <v>84.5</v>
      </c>
      <c r="Q3137" t="str">
        <f t="shared" si="292"/>
        <v>theater</v>
      </c>
      <c r="R3137" t="str">
        <f t="shared" si="293"/>
        <v>plays</v>
      </c>
      <c r="S3137" s="20">
        <f t="shared" si="295"/>
        <v>42806.818530092591</v>
      </c>
      <c r="T3137" s="20">
        <f t="shared" si="294"/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6"/>
        <v>1.278</v>
      </c>
      <c r="P3138" s="13">
        <f t="shared" si="291"/>
        <v>330.5</v>
      </c>
      <c r="Q3138" t="str">
        <f t="shared" si="292"/>
        <v>theater</v>
      </c>
      <c r="R3138" t="str">
        <f t="shared" si="293"/>
        <v>plays</v>
      </c>
      <c r="S3138" s="20">
        <f t="shared" si="295"/>
        <v>42789.12909722222</v>
      </c>
      <c r="T3138" s="20">
        <f t="shared" si="294"/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6"/>
        <v>3.3333333333333333E-2</v>
      </c>
      <c r="P3139" s="13">
        <f t="shared" ref="P3139:P3202" si="297">AVERAGE(E3139,L3139)</f>
        <v>25.5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20">
        <f t="shared" si="295"/>
        <v>42807.551724537036</v>
      </c>
      <c r="T3139" s="20">
        <f t="shared" ref="T3139:T3202" si="300">(((I3139/60)/60)/24)+DATE(1970,1,1)+(-8/24)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13">
        <f t="shared" si="297"/>
        <v>0</v>
      </c>
      <c r="Q3140" t="str">
        <f t="shared" si="298"/>
        <v>theater</v>
      </c>
      <c r="R3140" t="str">
        <f t="shared" si="299"/>
        <v>plays</v>
      </c>
      <c r="S3140" s="20">
        <f t="shared" ref="S3140:S3203" si="301">(((J3140/60)/60)/24)+DATE(1970,1,1)+(-8/24)</f>
        <v>42809.312581018516</v>
      </c>
      <c r="T3140" s="20">
        <f t="shared" si="300"/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13">
        <f t="shared" si="297"/>
        <v>1353</v>
      </c>
      <c r="Q3141" t="str">
        <f t="shared" si="298"/>
        <v>theater</v>
      </c>
      <c r="R3141" t="str">
        <f t="shared" si="299"/>
        <v>plays</v>
      </c>
      <c r="S3141" s="20">
        <f t="shared" si="301"/>
        <v>42784.937037037038</v>
      </c>
      <c r="T3141" s="20">
        <f t="shared" si="300"/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13">
        <f t="shared" si="297"/>
        <v>50</v>
      </c>
      <c r="Q3142" t="str">
        <f t="shared" si="298"/>
        <v>theater</v>
      </c>
      <c r="R3142" t="str">
        <f t="shared" si="299"/>
        <v>plays</v>
      </c>
      <c r="S3142" s="20">
        <f t="shared" si="301"/>
        <v>42802.385451388887</v>
      </c>
      <c r="T3142" s="20">
        <f t="shared" si="300"/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13">
        <f t="shared" si="297"/>
        <v>133</v>
      </c>
      <c r="Q3143" t="str">
        <f t="shared" si="298"/>
        <v>theater</v>
      </c>
      <c r="R3143" t="str">
        <f t="shared" si="299"/>
        <v>plays</v>
      </c>
      <c r="S3143" s="20">
        <f t="shared" si="301"/>
        <v>42800.42</v>
      </c>
      <c r="T3143" s="20">
        <f t="shared" si="300"/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13">
        <f t="shared" si="297"/>
        <v>24</v>
      </c>
      <c r="Q3144" t="str">
        <f t="shared" si="298"/>
        <v>theater</v>
      </c>
      <c r="R3144" t="str">
        <f t="shared" si="299"/>
        <v>plays</v>
      </c>
      <c r="S3144" s="20">
        <f t="shared" si="301"/>
        <v>42783.179849537039</v>
      </c>
      <c r="T3144" s="20">
        <f t="shared" si="300"/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13">
        <f t="shared" si="297"/>
        <v>0</v>
      </c>
      <c r="Q3145" t="str">
        <f t="shared" si="298"/>
        <v>theater</v>
      </c>
      <c r="R3145" t="str">
        <f t="shared" si="299"/>
        <v>plays</v>
      </c>
      <c r="S3145" s="20">
        <f t="shared" si="301"/>
        <v>42808.024953703702</v>
      </c>
      <c r="T3145" s="20">
        <f t="shared" si="300"/>
        <v>42834.024953703702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13">
        <f t="shared" si="297"/>
        <v>3785</v>
      </c>
      <c r="Q3146" t="str">
        <f t="shared" si="298"/>
        <v>theater</v>
      </c>
      <c r="R3146" t="str">
        <f t="shared" si="299"/>
        <v>plays</v>
      </c>
      <c r="S3146" s="20">
        <f t="shared" si="301"/>
        <v>42796.204942129632</v>
      </c>
      <c r="T3146" s="20">
        <f t="shared" si="300"/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13">
        <f t="shared" si="297"/>
        <v>0</v>
      </c>
      <c r="Q3147" t="str">
        <f t="shared" si="298"/>
        <v>theater</v>
      </c>
      <c r="R3147" t="str">
        <f t="shared" si="299"/>
        <v>plays</v>
      </c>
      <c r="S3147" s="20">
        <f t="shared" si="301"/>
        <v>42761.707569444443</v>
      </c>
      <c r="T3147" s="20">
        <f t="shared" si="300"/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13">
        <f t="shared" si="297"/>
        <v>2631</v>
      </c>
      <c r="Q3148" t="str">
        <f t="shared" si="298"/>
        <v>theater</v>
      </c>
      <c r="R3148" t="str">
        <f t="shared" si="299"/>
        <v>plays</v>
      </c>
      <c r="S3148" s="20">
        <f t="shared" si="301"/>
        <v>42796.349143518521</v>
      </c>
      <c r="T3148" s="20">
        <f t="shared" si="300"/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13">
        <f t="shared" si="297"/>
        <v>11859</v>
      </c>
      <c r="Q3149" t="str">
        <f t="shared" si="298"/>
        <v>theater</v>
      </c>
      <c r="R3149" t="str">
        <f t="shared" si="299"/>
        <v>plays</v>
      </c>
      <c r="S3149" s="20">
        <f t="shared" si="301"/>
        <v>41909.636053240742</v>
      </c>
      <c r="T3149" s="20">
        <f t="shared" si="300"/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13">
        <f t="shared" si="297"/>
        <v>1209</v>
      </c>
      <c r="Q3150" t="str">
        <f t="shared" si="298"/>
        <v>theater</v>
      </c>
      <c r="R3150" t="str">
        <f t="shared" si="299"/>
        <v>plays</v>
      </c>
      <c r="S3150" s="20">
        <f t="shared" si="301"/>
        <v>41891.331990740735</v>
      </c>
      <c r="T3150" s="20">
        <f t="shared" si="300"/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13">
        <f t="shared" si="297"/>
        <v>662.5</v>
      </c>
      <c r="Q3151" t="str">
        <f t="shared" si="298"/>
        <v>theater</v>
      </c>
      <c r="R3151" t="str">
        <f t="shared" si="299"/>
        <v>plays</v>
      </c>
      <c r="S3151" s="20">
        <f t="shared" si="301"/>
        <v>41225.684027777774</v>
      </c>
      <c r="T3151" s="20">
        <f t="shared" si="300"/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13">
        <f t="shared" si="297"/>
        <v>1819.5</v>
      </c>
      <c r="Q3152" t="str">
        <f t="shared" si="298"/>
        <v>theater</v>
      </c>
      <c r="R3152" t="str">
        <f t="shared" si="299"/>
        <v>plays</v>
      </c>
      <c r="S3152" s="20">
        <f t="shared" si="301"/>
        <v>40477.930590277778</v>
      </c>
      <c r="T3152" s="20">
        <f t="shared" si="300"/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13">
        <f t="shared" si="297"/>
        <v>1774</v>
      </c>
      <c r="Q3153" t="str">
        <f t="shared" si="298"/>
        <v>theater</v>
      </c>
      <c r="R3153" t="str">
        <f t="shared" si="299"/>
        <v>plays</v>
      </c>
      <c r="S3153" s="20">
        <f t="shared" si="301"/>
        <v>41862.506643518514</v>
      </c>
      <c r="T3153" s="20">
        <f t="shared" si="300"/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13">
        <f t="shared" si="297"/>
        <v>1199</v>
      </c>
      <c r="Q3154" t="str">
        <f t="shared" si="298"/>
        <v>theater</v>
      </c>
      <c r="R3154" t="str">
        <f t="shared" si="299"/>
        <v>plays</v>
      </c>
      <c r="S3154" s="20">
        <f t="shared" si="301"/>
        <v>41550.534340277773</v>
      </c>
      <c r="T3154" s="20">
        <f t="shared" si="300"/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13">
        <f t="shared" si="297"/>
        <v>5154.25</v>
      </c>
      <c r="Q3155" t="str">
        <f t="shared" si="298"/>
        <v>theater</v>
      </c>
      <c r="R3155" t="str">
        <f t="shared" si="299"/>
        <v>plays</v>
      </c>
      <c r="S3155" s="20">
        <f t="shared" si="301"/>
        <v>40632.821030092593</v>
      </c>
      <c r="T3155" s="20">
        <f t="shared" si="300"/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13">
        <f t="shared" si="297"/>
        <v>4014</v>
      </c>
      <c r="Q3156" t="str">
        <f t="shared" si="298"/>
        <v>theater</v>
      </c>
      <c r="R3156" t="str">
        <f t="shared" si="299"/>
        <v>plays</v>
      </c>
      <c r="S3156" s="20">
        <f t="shared" si="301"/>
        <v>40970.542337962957</v>
      </c>
      <c r="T3156" s="20">
        <f t="shared" si="300"/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13">
        <f t="shared" si="297"/>
        <v>4863.6149999999998</v>
      </c>
      <c r="Q3157" t="str">
        <f t="shared" si="298"/>
        <v>theater</v>
      </c>
      <c r="R3157" t="str">
        <f t="shared" si="299"/>
        <v>plays</v>
      </c>
      <c r="S3157" s="20">
        <f t="shared" si="301"/>
        <v>41233.165798611109</v>
      </c>
      <c r="T3157" s="20">
        <f t="shared" si="300"/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13">
        <f t="shared" si="297"/>
        <v>2844.5</v>
      </c>
      <c r="Q3158" t="str">
        <f t="shared" si="298"/>
        <v>theater</v>
      </c>
      <c r="R3158" t="str">
        <f t="shared" si="299"/>
        <v>plays</v>
      </c>
      <c r="S3158" s="20">
        <f t="shared" si="301"/>
        <v>41026.619722222218</v>
      </c>
      <c r="T3158" s="20">
        <f t="shared" si="300"/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13">
        <f t="shared" si="297"/>
        <v>2040.5</v>
      </c>
      <c r="Q3159" t="str">
        <f t="shared" si="298"/>
        <v>theater</v>
      </c>
      <c r="R3159" t="str">
        <f t="shared" si="299"/>
        <v>plays</v>
      </c>
      <c r="S3159" s="20">
        <f t="shared" si="301"/>
        <v>41829.454918981479</v>
      </c>
      <c r="T3159" s="20">
        <f t="shared" si="300"/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13">
        <f t="shared" si="297"/>
        <v>2884.5</v>
      </c>
      <c r="Q3160" t="str">
        <f t="shared" si="298"/>
        <v>theater</v>
      </c>
      <c r="R3160" t="str">
        <f t="shared" si="299"/>
        <v>plays</v>
      </c>
      <c r="S3160" s="20">
        <f t="shared" si="301"/>
        <v>41447.506388888884</v>
      </c>
      <c r="T3160" s="20">
        <f t="shared" si="300"/>
        <v>41477.506388888884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13">
        <f t="shared" si="297"/>
        <v>1027.1100000000001</v>
      </c>
      <c r="Q3161" t="str">
        <f t="shared" si="298"/>
        <v>theater</v>
      </c>
      <c r="R3161" t="str">
        <f t="shared" si="299"/>
        <v>plays</v>
      </c>
      <c r="S3161" s="20">
        <f t="shared" si="301"/>
        <v>40883.733344907407</v>
      </c>
      <c r="T3161" s="20">
        <f t="shared" si="300"/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13">
        <f t="shared" si="297"/>
        <v>2313</v>
      </c>
      <c r="Q3162" t="str">
        <f t="shared" si="298"/>
        <v>theater</v>
      </c>
      <c r="R3162" t="str">
        <f t="shared" si="299"/>
        <v>plays</v>
      </c>
      <c r="S3162" s="20">
        <f t="shared" si="301"/>
        <v>41840.931562499994</v>
      </c>
      <c r="T3162" s="20">
        <f t="shared" si="300"/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13">
        <f t="shared" si="297"/>
        <v>1088</v>
      </c>
      <c r="Q3163" t="str">
        <f t="shared" si="298"/>
        <v>theater</v>
      </c>
      <c r="R3163" t="str">
        <f t="shared" si="299"/>
        <v>plays</v>
      </c>
      <c r="S3163" s="20">
        <f t="shared" si="301"/>
        <v>41897.202800925923</v>
      </c>
      <c r="T3163" s="20">
        <f t="shared" si="300"/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13">
        <f t="shared" si="297"/>
        <v>2574.5</v>
      </c>
      <c r="Q3164" t="str">
        <f t="shared" si="298"/>
        <v>theater</v>
      </c>
      <c r="R3164" t="str">
        <f t="shared" si="299"/>
        <v>plays</v>
      </c>
      <c r="S3164" s="20">
        <f t="shared" si="301"/>
        <v>41799.35256944444</v>
      </c>
      <c r="T3164" s="20">
        <f t="shared" si="300"/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13">
        <f t="shared" si="297"/>
        <v>7261</v>
      </c>
      <c r="Q3165" t="str">
        <f t="shared" si="298"/>
        <v>theater</v>
      </c>
      <c r="R3165" t="str">
        <f t="shared" si="299"/>
        <v>plays</v>
      </c>
      <c r="S3165" s="20">
        <f t="shared" si="301"/>
        <v>41775.420428240737</v>
      </c>
      <c r="T3165" s="20">
        <f t="shared" si="300"/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13">
        <f t="shared" si="297"/>
        <v>1370</v>
      </c>
      <c r="Q3166" t="str">
        <f t="shared" si="298"/>
        <v>theater</v>
      </c>
      <c r="R3166" t="str">
        <f t="shared" si="299"/>
        <v>plays</v>
      </c>
      <c r="S3166" s="20">
        <f t="shared" si="301"/>
        <v>41766.472395833334</v>
      </c>
      <c r="T3166" s="20">
        <f t="shared" si="300"/>
        <v>41799.472395833334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13">
        <f t="shared" si="297"/>
        <v>620.5</v>
      </c>
      <c r="Q3167" t="str">
        <f t="shared" si="298"/>
        <v>theater</v>
      </c>
      <c r="R3167" t="str">
        <f t="shared" si="299"/>
        <v>plays</v>
      </c>
      <c r="S3167" s="20">
        <f t="shared" si="301"/>
        <v>40643.825925925921</v>
      </c>
      <c r="T3167" s="20">
        <f t="shared" si="300"/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13">
        <f t="shared" si="297"/>
        <v>28504.915000000001</v>
      </c>
      <c r="Q3168" t="str">
        <f t="shared" si="298"/>
        <v>theater</v>
      </c>
      <c r="R3168" t="str">
        <f t="shared" si="299"/>
        <v>plays</v>
      </c>
      <c r="S3168" s="20">
        <f t="shared" si="301"/>
        <v>41940.358252314814</v>
      </c>
      <c r="T3168" s="20">
        <f t="shared" si="300"/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13">
        <f t="shared" si="297"/>
        <v>1770</v>
      </c>
      <c r="Q3169" t="str">
        <f t="shared" si="298"/>
        <v>theater</v>
      </c>
      <c r="R3169" t="str">
        <f t="shared" si="299"/>
        <v>plays</v>
      </c>
      <c r="S3169" s="20">
        <f t="shared" si="301"/>
        <v>41838.842372685183</v>
      </c>
      <c r="T3169" s="20">
        <f t="shared" si="300"/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13">
        <f t="shared" si="297"/>
        <v>1583</v>
      </c>
      <c r="Q3170" t="str">
        <f t="shared" si="298"/>
        <v>theater</v>
      </c>
      <c r="R3170" t="str">
        <f t="shared" si="299"/>
        <v>plays</v>
      </c>
      <c r="S3170" s="20">
        <f t="shared" si="301"/>
        <v>41771.772604166668</v>
      </c>
      <c r="T3170" s="20">
        <f t="shared" si="300"/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13">
        <f t="shared" si="297"/>
        <v>4161.5</v>
      </c>
      <c r="Q3171" t="str">
        <f t="shared" si="298"/>
        <v>theater</v>
      </c>
      <c r="R3171" t="str">
        <f t="shared" si="299"/>
        <v>plays</v>
      </c>
      <c r="S3171" s="20">
        <f t="shared" si="301"/>
        <v>41591.404641203699</v>
      </c>
      <c r="T3171" s="20">
        <f t="shared" si="300"/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13">
        <f t="shared" si="297"/>
        <v>1158</v>
      </c>
      <c r="Q3172" t="str">
        <f t="shared" si="298"/>
        <v>theater</v>
      </c>
      <c r="R3172" t="str">
        <f t="shared" si="299"/>
        <v>plays</v>
      </c>
      <c r="S3172" s="20">
        <f t="shared" si="301"/>
        <v>41788.747037037036</v>
      </c>
      <c r="T3172" s="20">
        <f t="shared" si="300"/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13">
        <f t="shared" si="297"/>
        <v>3867</v>
      </c>
      <c r="Q3173" t="str">
        <f t="shared" si="298"/>
        <v>theater</v>
      </c>
      <c r="R3173" t="str">
        <f t="shared" si="299"/>
        <v>plays</v>
      </c>
      <c r="S3173" s="20">
        <f t="shared" si="301"/>
        <v>42466.274976851848</v>
      </c>
      <c r="T3173" s="20">
        <f t="shared" si="300"/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13">
        <f t="shared" si="297"/>
        <v>1164.5</v>
      </c>
      <c r="Q3174" t="str">
        <f t="shared" si="298"/>
        <v>theater</v>
      </c>
      <c r="R3174" t="str">
        <f t="shared" si="299"/>
        <v>plays</v>
      </c>
      <c r="S3174" s="20">
        <f t="shared" si="301"/>
        <v>40923.396620370368</v>
      </c>
      <c r="T3174" s="20">
        <f t="shared" si="300"/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13">
        <f t="shared" si="297"/>
        <v>5187</v>
      </c>
      <c r="Q3175" t="str">
        <f t="shared" si="298"/>
        <v>theater</v>
      </c>
      <c r="R3175" t="str">
        <f t="shared" si="299"/>
        <v>plays</v>
      </c>
      <c r="S3175" s="20">
        <f t="shared" si="301"/>
        <v>41878.545046296291</v>
      </c>
      <c r="T3175" s="20">
        <f t="shared" si="300"/>
        <v>41908.545046296291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13">
        <f t="shared" si="297"/>
        <v>1528.5</v>
      </c>
      <c r="Q3176" t="str">
        <f t="shared" si="298"/>
        <v>theater</v>
      </c>
      <c r="R3176" t="str">
        <f t="shared" si="299"/>
        <v>plays</v>
      </c>
      <c r="S3176" s="20">
        <f t="shared" si="301"/>
        <v>41862.531342592592</v>
      </c>
      <c r="T3176" s="20">
        <f t="shared" si="300"/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13">
        <f t="shared" si="297"/>
        <v>2769</v>
      </c>
      <c r="Q3177" t="str">
        <f t="shared" si="298"/>
        <v>theater</v>
      </c>
      <c r="R3177" t="str">
        <f t="shared" si="299"/>
        <v>plays</v>
      </c>
      <c r="S3177" s="20">
        <f t="shared" si="301"/>
        <v>40531.553553240738</v>
      </c>
      <c r="T3177" s="20">
        <f t="shared" si="300"/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13">
        <f t="shared" si="297"/>
        <v>1118.5</v>
      </c>
      <c r="Q3178" t="str">
        <f t="shared" si="298"/>
        <v>theater</v>
      </c>
      <c r="R3178" t="str">
        <f t="shared" si="299"/>
        <v>plays</v>
      </c>
      <c r="S3178" s="20">
        <f t="shared" si="301"/>
        <v>41477.597581018512</v>
      </c>
      <c r="T3178" s="20">
        <f t="shared" si="300"/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13">
        <f t="shared" si="297"/>
        <v>1493</v>
      </c>
      <c r="Q3179" t="str">
        <f t="shared" si="298"/>
        <v>theater</v>
      </c>
      <c r="R3179" t="str">
        <f t="shared" si="299"/>
        <v>plays</v>
      </c>
      <c r="S3179" s="20">
        <f t="shared" si="301"/>
        <v>41781.333437499998</v>
      </c>
      <c r="T3179" s="20">
        <f t="shared" si="300"/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13">
        <f t="shared" si="297"/>
        <v>1327</v>
      </c>
      <c r="Q3180" t="str">
        <f t="shared" si="298"/>
        <v>theater</v>
      </c>
      <c r="R3180" t="str">
        <f t="shared" si="299"/>
        <v>plays</v>
      </c>
      <c r="S3180" s="20">
        <f t="shared" si="301"/>
        <v>41806.271701388883</v>
      </c>
      <c r="T3180" s="20">
        <f t="shared" si="300"/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13">
        <f t="shared" si="297"/>
        <v>2428.41</v>
      </c>
      <c r="Q3181" t="str">
        <f t="shared" si="298"/>
        <v>theater</v>
      </c>
      <c r="R3181" t="str">
        <f t="shared" si="299"/>
        <v>plays</v>
      </c>
      <c r="S3181" s="20">
        <f t="shared" si="301"/>
        <v>41375.36887731481</v>
      </c>
      <c r="T3181" s="20">
        <f t="shared" si="300"/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13">
        <f t="shared" si="297"/>
        <v>741</v>
      </c>
      <c r="Q3182" t="str">
        <f t="shared" si="298"/>
        <v>theater</v>
      </c>
      <c r="R3182" t="str">
        <f t="shared" si="299"/>
        <v>plays</v>
      </c>
      <c r="S3182" s="20">
        <f t="shared" si="301"/>
        <v>41780.079270833332</v>
      </c>
      <c r="T3182" s="20">
        <f t="shared" si="300"/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13">
        <f t="shared" si="297"/>
        <v>280</v>
      </c>
      <c r="Q3183" t="str">
        <f t="shared" si="298"/>
        <v>theater</v>
      </c>
      <c r="R3183" t="str">
        <f t="shared" si="299"/>
        <v>plays</v>
      </c>
      <c r="S3183" s="20">
        <f t="shared" si="301"/>
        <v>41778.976701388885</v>
      </c>
      <c r="T3183" s="20">
        <f t="shared" si="300"/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13">
        <f t="shared" si="297"/>
        <v>3606.5</v>
      </c>
      <c r="Q3184" t="str">
        <f t="shared" si="298"/>
        <v>theater</v>
      </c>
      <c r="R3184" t="str">
        <f t="shared" si="299"/>
        <v>plays</v>
      </c>
      <c r="S3184" s="20">
        <f t="shared" si="301"/>
        <v>40883.615983796291</v>
      </c>
      <c r="T3184" s="20">
        <f t="shared" si="300"/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13">
        <f t="shared" si="297"/>
        <v>1396.5</v>
      </c>
      <c r="Q3185" t="str">
        <f t="shared" si="298"/>
        <v>theater</v>
      </c>
      <c r="R3185" t="str">
        <f t="shared" si="299"/>
        <v>plays</v>
      </c>
      <c r="S3185" s="20">
        <f t="shared" si="301"/>
        <v>41491.461446759255</v>
      </c>
      <c r="T3185" s="20">
        <f t="shared" si="300"/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13">
        <f t="shared" si="297"/>
        <v>2328</v>
      </c>
      <c r="Q3186" t="str">
        <f t="shared" si="298"/>
        <v>theater</v>
      </c>
      <c r="R3186" t="str">
        <f t="shared" si="299"/>
        <v>plays</v>
      </c>
      <c r="S3186" s="20">
        <f t="shared" si="301"/>
        <v>41791.660081018512</v>
      </c>
      <c r="T3186" s="20">
        <f t="shared" si="300"/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ref="O3187:O3250" si="302">E3187/D3187</f>
        <v>1</v>
      </c>
      <c r="P3187" s="13">
        <f t="shared" si="297"/>
        <v>512</v>
      </c>
      <c r="Q3187" t="str">
        <f t="shared" si="298"/>
        <v>theater</v>
      </c>
      <c r="R3187" t="str">
        <f t="shared" si="299"/>
        <v>plays</v>
      </c>
      <c r="S3187" s="20">
        <f t="shared" si="301"/>
        <v>41829.643993055557</v>
      </c>
      <c r="T3187" s="20">
        <f t="shared" si="300"/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2"/>
        <v>1.0218750000000001</v>
      </c>
      <c r="P3188" s="13">
        <f t="shared" si="297"/>
        <v>1670</v>
      </c>
      <c r="Q3188" t="str">
        <f t="shared" si="298"/>
        <v>theater</v>
      </c>
      <c r="R3188" t="str">
        <f t="shared" si="299"/>
        <v>plays</v>
      </c>
      <c r="S3188" s="20">
        <f t="shared" si="301"/>
        <v>41868.590717592589</v>
      </c>
      <c r="T3188" s="20">
        <f t="shared" si="300"/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2"/>
        <v>1.1629333333333334</v>
      </c>
      <c r="P3189" s="13">
        <f t="shared" si="297"/>
        <v>8844</v>
      </c>
      <c r="Q3189" t="str">
        <f t="shared" si="298"/>
        <v>theater</v>
      </c>
      <c r="R3189" t="str">
        <f t="shared" si="299"/>
        <v>plays</v>
      </c>
      <c r="S3189" s="20">
        <f t="shared" si="301"/>
        <v>41835.333020833328</v>
      </c>
      <c r="T3189" s="20">
        <f t="shared" si="300"/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2"/>
        <v>0.65</v>
      </c>
      <c r="P3190" s="13">
        <f t="shared" si="297"/>
        <v>69.5</v>
      </c>
      <c r="Q3190" t="str">
        <f t="shared" si="298"/>
        <v>theater</v>
      </c>
      <c r="R3190" t="str">
        <f t="shared" si="299"/>
        <v>musical</v>
      </c>
      <c r="S3190" s="20">
        <f t="shared" si="301"/>
        <v>42144.082199074073</v>
      </c>
      <c r="T3190" s="20">
        <f t="shared" si="300"/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2"/>
        <v>0.12327272727272727</v>
      </c>
      <c r="P3191" s="13">
        <f t="shared" si="297"/>
        <v>3399.5</v>
      </c>
      <c r="Q3191" t="str">
        <f t="shared" si="298"/>
        <v>theater</v>
      </c>
      <c r="R3191" t="str">
        <f t="shared" si="299"/>
        <v>musical</v>
      </c>
      <c r="S3191" s="20">
        <f t="shared" si="301"/>
        <v>42118.013101851851</v>
      </c>
      <c r="T3191" s="20">
        <f t="shared" si="300"/>
        <v>42148.013101851851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2"/>
        <v>0</v>
      </c>
      <c r="P3192" s="13">
        <f t="shared" si="297"/>
        <v>0</v>
      </c>
      <c r="Q3192" t="str">
        <f t="shared" si="298"/>
        <v>theater</v>
      </c>
      <c r="R3192" t="str">
        <f t="shared" si="299"/>
        <v>musical</v>
      </c>
      <c r="S3192" s="20">
        <f t="shared" si="301"/>
        <v>42682.817997685182</v>
      </c>
      <c r="T3192" s="20">
        <f t="shared" si="300"/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2"/>
        <v>4.0266666666666666E-2</v>
      </c>
      <c r="P3193" s="13">
        <f t="shared" si="297"/>
        <v>77.5</v>
      </c>
      <c r="Q3193" t="str">
        <f t="shared" si="298"/>
        <v>theater</v>
      </c>
      <c r="R3193" t="str">
        <f t="shared" si="299"/>
        <v>musical</v>
      </c>
      <c r="S3193" s="20">
        <f t="shared" si="301"/>
        <v>42538.422094907401</v>
      </c>
      <c r="T3193" s="20">
        <f t="shared" si="300"/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2"/>
        <v>1.0200000000000001E-2</v>
      </c>
      <c r="P3194" s="13">
        <f t="shared" si="297"/>
        <v>55</v>
      </c>
      <c r="Q3194" t="str">
        <f t="shared" si="298"/>
        <v>theater</v>
      </c>
      <c r="R3194" t="str">
        <f t="shared" si="299"/>
        <v>musical</v>
      </c>
      <c r="S3194" s="20">
        <f t="shared" si="301"/>
        <v>42018.607164351844</v>
      </c>
      <c r="T3194" s="20">
        <f t="shared" si="300"/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2"/>
        <v>0.1174</v>
      </c>
      <c r="P3195" s="13">
        <f t="shared" si="297"/>
        <v>305.5</v>
      </c>
      <c r="Q3195" t="str">
        <f t="shared" si="298"/>
        <v>theater</v>
      </c>
      <c r="R3195" t="str">
        <f t="shared" si="299"/>
        <v>musical</v>
      </c>
      <c r="S3195" s="20">
        <f t="shared" si="301"/>
        <v>42010.634907407402</v>
      </c>
      <c r="T3195" s="20">
        <f t="shared" si="300"/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2"/>
        <v>0</v>
      </c>
      <c r="P3196" s="13">
        <f t="shared" si="297"/>
        <v>0</v>
      </c>
      <c r="Q3196" t="str">
        <f t="shared" si="298"/>
        <v>theater</v>
      </c>
      <c r="R3196" t="str">
        <f t="shared" si="299"/>
        <v>musical</v>
      </c>
      <c r="S3196" s="20">
        <f t="shared" si="301"/>
        <v>42181.729143518511</v>
      </c>
      <c r="T3196" s="20">
        <f t="shared" si="300"/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2"/>
        <v>0.59142857142857141</v>
      </c>
      <c r="P3197" s="13">
        <f t="shared" si="297"/>
        <v>1054.5</v>
      </c>
      <c r="Q3197" t="str">
        <f t="shared" si="298"/>
        <v>theater</v>
      </c>
      <c r="R3197" t="str">
        <f t="shared" si="299"/>
        <v>musical</v>
      </c>
      <c r="S3197" s="20">
        <f t="shared" si="301"/>
        <v>42017.260902777773</v>
      </c>
      <c r="T3197" s="20">
        <f t="shared" si="300"/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2"/>
        <v>5.9999999999999995E-4</v>
      </c>
      <c r="P3198" s="13">
        <f t="shared" si="297"/>
        <v>903</v>
      </c>
      <c r="Q3198" t="str">
        <f t="shared" si="298"/>
        <v>theater</v>
      </c>
      <c r="R3198" t="str">
        <f t="shared" si="299"/>
        <v>musical</v>
      </c>
      <c r="S3198" s="20">
        <f t="shared" si="301"/>
        <v>42157.264756944445</v>
      </c>
      <c r="T3198" s="20">
        <f t="shared" si="300"/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2"/>
        <v>0.1145</v>
      </c>
      <c r="P3199" s="13">
        <f t="shared" si="297"/>
        <v>574.5</v>
      </c>
      <c r="Q3199" t="str">
        <f t="shared" si="298"/>
        <v>theater</v>
      </c>
      <c r="R3199" t="str">
        <f t="shared" si="299"/>
        <v>musical</v>
      </c>
      <c r="S3199" s="20">
        <f t="shared" si="301"/>
        <v>42009.15993055555</v>
      </c>
      <c r="T3199" s="20">
        <f t="shared" si="300"/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2"/>
        <v>3.6666666666666666E-3</v>
      </c>
      <c r="P3200" s="13">
        <f t="shared" si="297"/>
        <v>56.5</v>
      </c>
      <c r="Q3200" t="str">
        <f t="shared" si="298"/>
        <v>theater</v>
      </c>
      <c r="R3200" t="str">
        <f t="shared" si="299"/>
        <v>musical</v>
      </c>
      <c r="S3200" s="20">
        <f t="shared" si="301"/>
        <v>42013.091168981475</v>
      </c>
      <c r="T3200" s="20">
        <f t="shared" si="300"/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2"/>
        <v>0.52159999999999995</v>
      </c>
      <c r="P3201" s="13">
        <f t="shared" si="297"/>
        <v>1330.5</v>
      </c>
      <c r="Q3201" t="str">
        <f t="shared" si="298"/>
        <v>theater</v>
      </c>
      <c r="R3201" t="str">
        <f t="shared" si="299"/>
        <v>musical</v>
      </c>
      <c r="S3201" s="20">
        <f t="shared" si="301"/>
        <v>41858.428449074068</v>
      </c>
      <c r="T3201" s="20">
        <f t="shared" si="300"/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2"/>
        <v>2.0000000000000002E-5</v>
      </c>
      <c r="P3202" s="13">
        <f t="shared" si="297"/>
        <v>1</v>
      </c>
      <c r="Q3202" t="str">
        <f t="shared" si="298"/>
        <v>theater</v>
      </c>
      <c r="R3202" t="str">
        <f t="shared" si="299"/>
        <v>musical</v>
      </c>
      <c r="S3202" s="20">
        <f t="shared" si="301"/>
        <v>42459.987280092588</v>
      </c>
      <c r="T3202" s="20">
        <f t="shared" si="300"/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2"/>
        <v>1.2500000000000001E-2</v>
      </c>
      <c r="P3203" s="13">
        <f t="shared" ref="P3203:P3266" si="303">AVERAGE(E3203,L3203)</f>
        <v>13.5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20">
        <f t="shared" si="301"/>
        <v>41861.433761574073</v>
      </c>
      <c r="T3203" s="20">
        <f t="shared" ref="T3203:T3266" si="306">(((I3203/60)/60)/24)+DATE(1970,1,1)+(-8/24)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13">
        <f t="shared" si="303"/>
        <v>1375.5</v>
      </c>
      <c r="Q3204" t="str">
        <f t="shared" si="304"/>
        <v>theater</v>
      </c>
      <c r="R3204" t="str">
        <f t="shared" si="305"/>
        <v>musical</v>
      </c>
      <c r="S3204" s="20">
        <f t="shared" ref="S3204:S3267" si="307">(((J3204/60)/60)/24)+DATE(1970,1,1)+(-8/24)</f>
        <v>42293.520208333335</v>
      </c>
      <c r="T3204" s="20">
        <f t="shared" si="306"/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13">
        <f t="shared" si="303"/>
        <v>128</v>
      </c>
      <c r="Q3205" t="str">
        <f t="shared" si="304"/>
        <v>theater</v>
      </c>
      <c r="R3205" t="str">
        <f t="shared" si="305"/>
        <v>musical</v>
      </c>
      <c r="S3205" s="20">
        <f t="shared" si="307"/>
        <v>42242.655347222222</v>
      </c>
      <c r="T3205" s="20">
        <f t="shared" si="306"/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13">
        <f t="shared" si="303"/>
        <v>0</v>
      </c>
      <c r="Q3206" t="str">
        <f t="shared" si="304"/>
        <v>theater</v>
      </c>
      <c r="R3206" t="str">
        <f t="shared" si="305"/>
        <v>musical</v>
      </c>
      <c r="S3206" s="20">
        <f t="shared" si="307"/>
        <v>42172.352766203701</v>
      </c>
      <c r="T3206" s="20">
        <f t="shared" si="306"/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13">
        <f t="shared" si="303"/>
        <v>142.5</v>
      </c>
      <c r="Q3207" t="str">
        <f t="shared" si="304"/>
        <v>theater</v>
      </c>
      <c r="R3207" t="str">
        <f t="shared" si="305"/>
        <v>musical</v>
      </c>
      <c r="S3207" s="20">
        <f t="shared" si="307"/>
        <v>42095.041342592587</v>
      </c>
      <c r="T3207" s="20">
        <f t="shared" si="306"/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13">
        <f t="shared" si="303"/>
        <v>0</v>
      </c>
      <c r="Q3208" t="str">
        <f t="shared" si="304"/>
        <v>theater</v>
      </c>
      <c r="R3208" t="str">
        <f t="shared" si="305"/>
        <v>musical</v>
      </c>
      <c r="S3208" s="20">
        <f t="shared" si="307"/>
        <v>42235.942719907405</v>
      </c>
      <c r="T3208" s="20">
        <f t="shared" si="306"/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13">
        <f t="shared" si="303"/>
        <v>1293</v>
      </c>
      <c r="Q3209" t="str">
        <f t="shared" si="304"/>
        <v>theater</v>
      </c>
      <c r="R3209" t="str">
        <f t="shared" si="305"/>
        <v>musical</v>
      </c>
      <c r="S3209" s="20">
        <f t="shared" si="307"/>
        <v>42056.944525462961</v>
      </c>
      <c r="T3209" s="20">
        <f t="shared" si="306"/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13">
        <f t="shared" si="303"/>
        <v>2628.5</v>
      </c>
      <c r="Q3210" t="str">
        <f t="shared" si="304"/>
        <v>theater</v>
      </c>
      <c r="R3210" t="str">
        <f t="shared" si="305"/>
        <v>plays</v>
      </c>
      <c r="S3210" s="20">
        <f t="shared" si="307"/>
        <v>41827.271724537037</v>
      </c>
      <c r="T3210" s="20">
        <f t="shared" si="306"/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13">
        <f t="shared" si="303"/>
        <v>5780.85</v>
      </c>
      <c r="Q3211" t="str">
        <f t="shared" si="304"/>
        <v>theater</v>
      </c>
      <c r="R3211" t="str">
        <f t="shared" si="305"/>
        <v>plays</v>
      </c>
      <c r="S3211" s="20">
        <f t="shared" si="307"/>
        <v>41778.303912037038</v>
      </c>
      <c r="T3211" s="20">
        <f t="shared" si="306"/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13">
        <f t="shared" si="303"/>
        <v>1916.5</v>
      </c>
      <c r="Q3212" t="str">
        <f t="shared" si="304"/>
        <v>theater</v>
      </c>
      <c r="R3212" t="str">
        <f t="shared" si="305"/>
        <v>plays</v>
      </c>
      <c r="S3212" s="20">
        <f t="shared" si="307"/>
        <v>41013.603229166663</v>
      </c>
      <c r="T3212" s="20">
        <f t="shared" si="306"/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13">
        <f t="shared" si="303"/>
        <v>13931.5</v>
      </c>
      <c r="Q3213" t="str">
        <f t="shared" si="304"/>
        <v>theater</v>
      </c>
      <c r="R3213" t="str">
        <f t="shared" si="305"/>
        <v>plays</v>
      </c>
      <c r="S3213" s="20">
        <f t="shared" si="307"/>
        <v>41834.253240740742</v>
      </c>
      <c r="T3213" s="20">
        <f t="shared" si="306"/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13">
        <f t="shared" si="303"/>
        <v>2572</v>
      </c>
      <c r="Q3214" t="str">
        <f t="shared" si="304"/>
        <v>theater</v>
      </c>
      <c r="R3214" t="str">
        <f t="shared" si="305"/>
        <v>plays</v>
      </c>
      <c r="S3214" s="20">
        <f t="shared" si="307"/>
        <v>41829.462395833332</v>
      </c>
      <c r="T3214" s="20">
        <f t="shared" si="306"/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13">
        <f t="shared" si="303"/>
        <v>3027</v>
      </c>
      <c r="Q3215" t="str">
        <f t="shared" si="304"/>
        <v>theater</v>
      </c>
      <c r="R3215" t="str">
        <f t="shared" si="305"/>
        <v>plays</v>
      </c>
      <c r="S3215" s="20">
        <f t="shared" si="307"/>
        <v>42171.430081018516</v>
      </c>
      <c r="T3215" s="20">
        <f t="shared" si="306"/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13">
        <f t="shared" si="303"/>
        <v>6185.5</v>
      </c>
      <c r="Q3216" t="str">
        <f t="shared" si="304"/>
        <v>theater</v>
      </c>
      <c r="R3216" t="str">
        <f t="shared" si="305"/>
        <v>plays</v>
      </c>
      <c r="S3216" s="20">
        <f t="shared" si="307"/>
        <v>42337.459178240737</v>
      </c>
      <c r="T3216" s="20">
        <f t="shared" si="306"/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13">
        <f t="shared" si="303"/>
        <v>17628.5</v>
      </c>
      <c r="Q3217" t="str">
        <f t="shared" si="304"/>
        <v>theater</v>
      </c>
      <c r="R3217" t="str">
        <f t="shared" si="305"/>
        <v>plays</v>
      </c>
      <c r="S3217" s="20">
        <f t="shared" si="307"/>
        <v>42219.331840277773</v>
      </c>
      <c r="T3217" s="20">
        <f t="shared" si="306"/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13">
        <f t="shared" si="303"/>
        <v>1018</v>
      </c>
      <c r="Q3218" t="str">
        <f t="shared" si="304"/>
        <v>theater</v>
      </c>
      <c r="R3218" t="str">
        <f t="shared" si="305"/>
        <v>plays</v>
      </c>
      <c r="S3218" s="20">
        <f t="shared" si="307"/>
        <v>42165.129293981481</v>
      </c>
      <c r="T3218" s="20">
        <f t="shared" si="306"/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13">
        <f t="shared" si="303"/>
        <v>2662.5</v>
      </c>
      <c r="Q3219" t="str">
        <f t="shared" si="304"/>
        <v>theater</v>
      </c>
      <c r="R3219" t="str">
        <f t="shared" si="305"/>
        <v>plays</v>
      </c>
      <c r="S3219" s="20">
        <f t="shared" si="307"/>
        <v>42648.212777777771</v>
      </c>
      <c r="T3219" s="20">
        <f t="shared" si="306"/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13">
        <f t="shared" si="303"/>
        <v>6218</v>
      </c>
      <c r="Q3220" t="str">
        <f t="shared" si="304"/>
        <v>theater</v>
      </c>
      <c r="R3220" t="str">
        <f t="shared" si="305"/>
        <v>plays</v>
      </c>
      <c r="S3220" s="20">
        <f t="shared" si="307"/>
        <v>41970.668819444443</v>
      </c>
      <c r="T3220" s="20">
        <f t="shared" si="306"/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13">
        <f t="shared" si="303"/>
        <v>10070.5</v>
      </c>
      <c r="Q3221" t="str">
        <f t="shared" si="304"/>
        <v>theater</v>
      </c>
      <c r="R3221" t="str">
        <f t="shared" si="305"/>
        <v>plays</v>
      </c>
      <c r="S3221" s="20">
        <f t="shared" si="307"/>
        <v>42050.64984953704</v>
      </c>
      <c r="T3221" s="20">
        <f t="shared" si="306"/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13">
        <f t="shared" si="303"/>
        <v>7592.5</v>
      </c>
      <c r="Q3222" t="str">
        <f t="shared" si="304"/>
        <v>theater</v>
      </c>
      <c r="R3222" t="str">
        <f t="shared" si="305"/>
        <v>plays</v>
      </c>
      <c r="S3222" s="20">
        <f t="shared" si="307"/>
        <v>42772.500046296293</v>
      </c>
      <c r="T3222" s="20">
        <f t="shared" si="306"/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13">
        <f t="shared" si="303"/>
        <v>2125</v>
      </c>
      <c r="Q3223" t="str">
        <f t="shared" si="304"/>
        <v>theater</v>
      </c>
      <c r="R3223" t="str">
        <f t="shared" si="305"/>
        <v>plays</v>
      </c>
      <c r="S3223" s="20">
        <f t="shared" si="307"/>
        <v>42155.363460648143</v>
      </c>
      <c r="T3223" s="20">
        <f t="shared" si="306"/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13">
        <f t="shared" si="303"/>
        <v>1602</v>
      </c>
      <c r="Q3224" t="str">
        <f t="shared" si="304"/>
        <v>theater</v>
      </c>
      <c r="R3224" t="str">
        <f t="shared" si="305"/>
        <v>plays</v>
      </c>
      <c r="S3224" s="20">
        <f t="shared" si="307"/>
        <v>42270.248807870368</v>
      </c>
      <c r="T3224" s="20">
        <f t="shared" si="306"/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13">
        <f t="shared" si="303"/>
        <v>1734.5</v>
      </c>
      <c r="Q3225" t="str">
        <f t="shared" si="304"/>
        <v>theater</v>
      </c>
      <c r="R3225" t="str">
        <f t="shared" si="305"/>
        <v>plays</v>
      </c>
      <c r="S3225" s="20">
        <f t="shared" si="307"/>
        <v>42206.50203703704</v>
      </c>
      <c r="T3225" s="20">
        <f t="shared" si="306"/>
        <v>42236.50203703704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13">
        <f t="shared" si="303"/>
        <v>15413</v>
      </c>
      <c r="Q3226" t="str">
        <f t="shared" si="304"/>
        <v>theater</v>
      </c>
      <c r="R3226" t="str">
        <f t="shared" si="305"/>
        <v>plays</v>
      </c>
      <c r="S3226" s="20">
        <f t="shared" si="307"/>
        <v>42697.517511574071</v>
      </c>
      <c r="T3226" s="20">
        <f t="shared" si="306"/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13">
        <f t="shared" si="303"/>
        <v>1043</v>
      </c>
      <c r="Q3227" t="str">
        <f t="shared" si="304"/>
        <v>theater</v>
      </c>
      <c r="R3227" t="str">
        <f t="shared" si="305"/>
        <v>plays</v>
      </c>
      <c r="S3227" s="20">
        <f t="shared" si="307"/>
        <v>42503.226134259261</v>
      </c>
      <c r="T3227" s="20">
        <f t="shared" si="306"/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13">
        <f t="shared" si="303"/>
        <v>635.5</v>
      </c>
      <c r="Q3228" t="str">
        <f t="shared" si="304"/>
        <v>theater</v>
      </c>
      <c r="R3228" t="str">
        <f t="shared" si="305"/>
        <v>plays</v>
      </c>
      <c r="S3228" s="20">
        <f t="shared" si="307"/>
        <v>42277.250138888885</v>
      </c>
      <c r="T3228" s="20">
        <f t="shared" si="306"/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13">
        <f t="shared" si="303"/>
        <v>765</v>
      </c>
      <c r="Q3229" t="str">
        <f t="shared" si="304"/>
        <v>theater</v>
      </c>
      <c r="R3229" t="str">
        <f t="shared" si="305"/>
        <v>plays</v>
      </c>
      <c r="S3229" s="20">
        <f t="shared" si="307"/>
        <v>42722.549027777779</v>
      </c>
      <c r="T3229" s="20">
        <f t="shared" si="306"/>
        <v>42752.549027777779</v>
      </c>
    </row>
    <row r="3230" spans="1:20" ht="3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13">
        <f t="shared" si="303"/>
        <v>3600.5</v>
      </c>
      <c r="Q3230" t="str">
        <f t="shared" si="304"/>
        <v>theater</v>
      </c>
      <c r="R3230" t="str">
        <f t="shared" si="305"/>
        <v>plays</v>
      </c>
      <c r="S3230" s="20">
        <f t="shared" si="307"/>
        <v>42323.375972222224</v>
      </c>
      <c r="T3230" s="20">
        <f t="shared" si="306"/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13">
        <f t="shared" si="303"/>
        <v>10887.5</v>
      </c>
      <c r="Q3231" t="str">
        <f t="shared" si="304"/>
        <v>theater</v>
      </c>
      <c r="R3231" t="str">
        <f t="shared" si="305"/>
        <v>plays</v>
      </c>
      <c r="S3231" s="20">
        <f t="shared" si="307"/>
        <v>41932.958310185182</v>
      </c>
      <c r="T3231" s="20">
        <f t="shared" si="306"/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13">
        <f t="shared" si="303"/>
        <v>1447</v>
      </c>
      <c r="Q3232" t="str">
        <f t="shared" si="304"/>
        <v>theater</v>
      </c>
      <c r="R3232" t="str">
        <f t="shared" si="305"/>
        <v>plays</v>
      </c>
      <c r="S3232" s="20">
        <f t="shared" si="307"/>
        <v>41897.834791666668</v>
      </c>
      <c r="T3232" s="20">
        <f t="shared" si="306"/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13">
        <f t="shared" si="303"/>
        <v>819</v>
      </c>
      <c r="Q3233" t="str">
        <f t="shared" si="304"/>
        <v>theater</v>
      </c>
      <c r="R3233" t="str">
        <f t="shared" si="305"/>
        <v>plays</v>
      </c>
      <c r="S3233" s="20">
        <f t="shared" si="307"/>
        <v>42446.610497685186</v>
      </c>
      <c r="T3233" s="20">
        <f t="shared" si="306"/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13">
        <f t="shared" si="303"/>
        <v>669</v>
      </c>
      <c r="Q3234" t="str">
        <f t="shared" si="304"/>
        <v>theater</v>
      </c>
      <c r="R3234" t="str">
        <f t="shared" si="305"/>
        <v>plays</v>
      </c>
      <c r="S3234" s="20">
        <f t="shared" si="307"/>
        <v>42463.480520833335</v>
      </c>
      <c r="T3234" s="20">
        <f t="shared" si="306"/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13">
        <f t="shared" si="303"/>
        <v>3000.5</v>
      </c>
      <c r="Q3235" t="str">
        <f t="shared" si="304"/>
        <v>theater</v>
      </c>
      <c r="R3235" t="str">
        <f t="shared" si="305"/>
        <v>plays</v>
      </c>
      <c r="S3235" s="20">
        <f t="shared" si="307"/>
        <v>42766.471701388888</v>
      </c>
      <c r="T3235" s="20">
        <f t="shared" si="306"/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13">
        <f t="shared" si="303"/>
        <v>2065.355</v>
      </c>
      <c r="Q3236" t="str">
        <f t="shared" si="304"/>
        <v>theater</v>
      </c>
      <c r="R3236" t="str">
        <f t="shared" si="305"/>
        <v>plays</v>
      </c>
      <c r="S3236" s="20">
        <f t="shared" si="307"/>
        <v>42734.456111111103</v>
      </c>
      <c r="T3236" s="20">
        <f t="shared" si="306"/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13">
        <f t="shared" si="303"/>
        <v>7831</v>
      </c>
      <c r="Q3237" t="str">
        <f t="shared" si="304"/>
        <v>theater</v>
      </c>
      <c r="R3237" t="str">
        <f t="shared" si="305"/>
        <v>plays</v>
      </c>
      <c r="S3237" s="20">
        <f t="shared" si="307"/>
        <v>42522.014479166661</v>
      </c>
      <c r="T3237" s="20">
        <f t="shared" si="306"/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13">
        <f t="shared" si="303"/>
        <v>10115</v>
      </c>
      <c r="Q3238" t="str">
        <f t="shared" si="304"/>
        <v>theater</v>
      </c>
      <c r="R3238" t="str">
        <f t="shared" si="305"/>
        <v>plays</v>
      </c>
      <c r="S3238" s="20">
        <f t="shared" si="307"/>
        <v>42702.583715277775</v>
      </c>
      <c r="T3238" s="20">
        <f t="shared" si="306"/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13">
        <f t="shared" si="303"/>
        <v>17772.32</v>
      </c>
      <c r="Q3239" t="str">
        <f t="shared" si="304"/>
        <v>theater</v>
      </c>
      <c r="R3239" t="str">
        <f t="shared" si="305"/>
        <v>plays</v>
      </c>
      <c r="S3239" s="20">
        <f t="shared" si="307"/>
        <v>42252.141018518516</v>
      </c>
      <c r="T3239" s="20">
        <f t="shared" si="306"/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13">
        <f t="shared" si="303"/>
        <v>1612</v>
      </c>
      <c r="Q3240" t="str">
        <f t="shared" si="304"/>
        <v>theater</v>
      </c>
      <c r="R3240" t="str">
        <f t="shared" si="305"/>
        <v>plays</v>
      </c>
      <c r="S3240" s="20">
        <f t="shared" si="307"/>
        <v>42156.177060185182</v>
      </c>
      <c r="T3240" s="20">
        <f t="shared" si="306"/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13">
        <f t="shared" si="303"/>
        <v>3156.49</v>
      </c>
      <c r="Q3241" t="str">
        <f t="shared" si="304"/>
        <v>theater</v>
      </c>
      <c r="R3241" t="str">
        <f t="shared" si="305"/>
        <v>plays</v>
      </c>
      <c r="S3241" s="20">
        <f t="shared" si="307"/>
        <v>42277.755706018514</v>
      </c>
      <c r="T3241" s="20">
        <f t="shared" si="306"/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13">
        <f t="shared" si="303"/>
        <v>1525.5</v>
      </c>
      <c r="Q3242" t="str">
        <f t="shared" si="304"/>
        <v>theater</v>
      </c>
      <c r="R3242" t="str">
        <f t="shared" si="305"/>
        <v>plays</v>
      </c>
      <c r="S3242" s="20">
        <f t="shared" si="307"/>
        <v>42754.360509259255</v>
      </c>
      <c r="T3242" s="20">
        <f t="shared" si="306"/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13">
        <f t="shared" si="303"/>
        <v>4984</v>
      </c>
      <c r="Q3243" t="str">
        <f t="shared" si="304"/>
        <v>theater</v>
      </c>
      <c r="R3243" t="str">
        <f t="shared" si="305"/>
        <v>plays</v>
      </c>
      <c r="S3243" s="20">
        <f t="shared" si="307"/>
        <v>41892.991550925923</v>
      </c>
      <c r="T3243" s="20">
        <f t="shared" si="306"/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13">
        <f t="shared" si="303"/>
        <v>6456.71</v>
      </c>
      <c r="Q3244" t="str">
        <f t="shared" si="304"/>
        <v>theater</v>
      </c>
      <c r="R3244" t="str">
        <f t="shared" si="305"/>
        <v>plays</v>
      </c>
      <c r="S3244" s="20">
        <f t="shared" si="307"/>
        <v>41871.422361111108</v>
      </c>
      <c r="T3244" s="20">
        <f t="shared" si="306"/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13">
        <f t="shared" si="303"/>
        <v>4149</v>
      </c>
      <c r="Q3245" t="str">
        <f t="shared" si="304"/>
        <v>theater</v>
      </c>
      <c r="R3245" t="str">
        <f t="shared" si="305"/>
        <v>plays</v>
      </c>
      <c r="S3245" s="20">
        <f t="shared" si="307"/>
        <v>42261.763449074067</v>
      </c>
      <c r="T3245" s="20">
        <f t="shared" si="306"/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13">
        <f t="shared" si="303"/>
        <v>858</v>
      </c>
      <c r="Q3246" t="str">
        <f t="shared" si="304"/>
        <v>theater</v>
      </c>
      <c r="R3246" t="str">
        <f t="shared" si="305"/>
        <v>plays</v>
      </c>
      <c r="S3246" s="20">
        <f t="shared" si="307"/>
        <v>42675.360902777778</v>
      </c>
      <c r="T3246" s="20">
        <f t="shared" si="306"/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13">
        <f t="shared" si="303"/>
        <v>11087</v>
      </c>
      <c r="Q3247" t="str">
        <f t="shared" si="304"/>
        <v>theater</v>
      </c>
      <c r="R3247" t="str">
        <f t="shared" si="305"/>
        <v>plays</v>
      </c>
      <c r="S3247" s="20">
        <f t="shared" si="307"/>
        <v>42135.266874999994</v>
      </c>
      <c r="T3247" s="20">
        <f t="shared" si="306"/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13">
        <f t="shared" si="303"/>
        <v>5657.5</v>
      </c>
      <c r="Q3248" t="str">
        <f t="shared" si="304"/>
        <v>theater</v>
      </c>
      <c r="R3248" t="str">
        <f t="shared" si="305"/>
        <v>plays</v>
      </c>
      <c r="S3248" s="20">
        <f t="shared" si="307"/>
        <v>42230.138888888883</v>
      </c>
      <c r="T3248" s="20">
        <f t="shared" si="306"/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13">
        <f t="shared" si="303"/>
        <v>1351.75</v>
      </c>
      <c r="Q3249" t="str">
        <f t="shared" si="304"/>
        <v>theater</v>
      </c>
      <c r="R3249" t="str">
        <f t="shared" si="305"/>
        <v>plays</v>
      </c>
      <c r="S3249" s="20">
        <f t="shared" si="307"/>
        <v>42167.10083333333</v>
      </c>
      <c r="T3249" s="20">
        <f t="shared" si="306"/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13">
        <f t="shared" si="303"/>
        <v>6147.5</v>
      </c>
      <c r="Q3250" t="str">
        <f t="shared" si="304"/>
        <v>theater</v>
      </c>
      <c r="R3250" t="str">
        <f t="shared" si="305"/>
        <v>plays</v>
      </c>
      <c r="S3250" s="20">
        <f t="shared" si="307"/>
        <v>42068.55505787037</v>
      </c>
      <c r="T3250" s="20">
        <f t="shared" si="306"/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ref="O3251:O3314" si="308">E3251/D3251</f>
        <v>1.0492727272727274</v>
      </c>
      <c r="P3251" s="13">
        <f t="shared" si="303"/>
        <v>2929.5</v>
      </c>
      <c r="Q3251" t="str">
        <f t="shared" si="304"/>
        <v>theater</v>
      </c>
      <c r="R3251" t="str">
        <f t="shared" si="305"/>
        <v>plays</v>
      </c>
      <c r="S3251" s="20">
        <f t="shared" si="307"/>
        <v>42145.413356481477</v>
      </c>
      <c r="T3251" s="20">
        <f t="shared" si="306"/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8"/>
        <v>1.01552</v>
      </c>
      <c r="P3252" s="13">
        <f t="shared" si="303"/>
        <v>12800.5</v>
      </c>
      <c r="Q3252" t="str">
        <f t="shared" si="304"/>
        <v>theater</v>
      </c>
      <c r="R3252" t="str">
        <f t="shared" si="305"/>
        <v>plays</v>
      </c>
      <c r="S3252" s="20">
        <f t="shared" si="307"/>
        <v>41918.408842592587</v>
      </c>
      <c r="T3252" s="20">
        <f t="shared" si="306"/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8"/>
        <v>1.1073333333333333</v>
      </c>
      <c r="P3253" s="13">
        <f t="shared" si="303"/>
        <v>840.5</v>
      </c>
      <c r="Q3253" t="str">
        <f t="shared" si="304"/>
        <v>theater</v>
      </c>
      <c r="R3253" t="str">
        <f t="shared" si="305"/>
        <v>plays</v>
      </c>
      <c r="S3253" s="20">
        <f t="shared" si="307"/>
        <v>42146.39775462963</v>
      </c>
      <c r="T3253" s="20">
        <f t="shared" si="306"/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8"/>
        <v>1.2782222222222221</v>
      </c>
      <c r="P3254" s="13">
        <f t="shared" si="303"/>
        <v>1463</v>
      </c>
      <c r="Q3254" t="str">
        <f t="shared" si="304"/>
        <v>theater</v>
      </c>
      <c r="R3254" t="str">
        <f t="shared" si="305"/>
        <v>plays</v>
      </c>
      <c r="S3254" s="20">
        <f t="shared" si="307"/>
        <v>42590.139351851853</v>
      </c>
      <c r="T3254" s="20">
        <f t="shared" si="306"/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8"/>
        <v>1.0182500000000001</v>
      </c>
      <c r="P3255" s="13">
        <f t="shared" si="303"/>
        <v>10240</v>
      </c>
      <c r="Q3255" t="str">
        <f t="shared" si="304"/>
        <v>theater</v>
      </c>
      <c r="R3255" t="str">
        <f t="shared" si="305"/>
        <v>plays</v>
      </c>
      <c r="S3255" s="20">
        <f t="shared" si="307"/>
        <v>42602.243379629632</v>
      </c>
      <c r="T3255" s="20">
        <f t="shared" si="306"/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8"/>
        <v>1.012576923076923</v>
      </c>
      <c r="P3256" s="13">
        <f t="shared" si="303"/>
        <v>6674.75</v>
      </c>
      <c r="Q3256" t="str">
        <f t="shared" si="304"/>
        <v>theater</v>
      </c>
      <c r="R3256" t="str">
        <f t="shared" si="305"/>
        <v>plays</v>
      </c>
      <c r="S3256" s="20">
        <f t="shared" si="307"/>
        <v>42058.752418981479</v>
      </c>
      <c r="T3256" s="20">
        <f t="shared" si="306"/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8"/>
        <v>1.75</v>
      </c>
      <c r="P3257" s="13">
        <f t="shared" si="303"/>
        <v>271.5</v>
      </c>
      <c r="Q3257" t="str">
        <f t="shared" si="304"/>
        <v>theater</v>
      </c>
      <c r="R3257" t="str">
        <f t="shared" si="305"/>
        <v>plays</v>
      </c>
      <c r="S3257" s="20">
        <f t="shared" si="307"/>
        <v>41889.434895833328</v>
      </c>
      <c r="T3257" s="20">
        <f t="shared" si="306"/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8"/>
        <v>1.2806</v>
      </c>
      <c r="P3258" s="13">
        <f t="shared" si="303"/>
        <v>6491</v>
      </c>
      <c r="Q3258" t="str">
        <f t="shared" si="304"/>
        <v>theater</v>
      </c>
      <c r="R3258" t="str">
        <f t="shared" si="305"/>
        <v>plays</v>
      </c>
      <c r="S3258" s="20">
        <f t="shared" si="307"/>
        <v>42144.240474537037</v>
      </c>
      <c r="T3258" s="20">
        <f t="shared" si="306"/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8"/>
        <v>1.0629949999999999</v>
      </c>
      <c r="P3259" s="13">
        <f t="shared" si="303"/>
        <v>1083.4949999999999</v>
      </c>
      <c r="Q3259" t="str">
        <f t="shared" si="304"/>
        <v>theater</v>
      </c>
      <c r="R3259" t="str">
        <f t="shared" si="305"/>
        <v>plays</v>
      </c>
      <c r="S3259" s="20">
        <f t="shared" si="307"/>
        <v>42758.226296296292</v>
      </c>
      <c r="T3259" s="20">
        <f t="shared" si="306"/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8"/>
        <v>1.052142857142857</v>
      </c>
      <c r="P3260" s="13">
        <f t="shared" si="303"/>
        <v>3720</v>
      </c>
      <c r="Q3260" t="str">
        <f t="shared" si="304"/>
        <v>theater</v>
      </c>
      <c r="R3260" t="str">
        <f t="shared" si="305"/>
        <v>plays</v>
      </c>
      <c r="S3260" s="20">
        <f t="shared" si="307"/>
        <v>41982.553946759253</v>
      </c>
      <c r="T3260" s="20">
        <f t="shared" si="306"/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8"/>
        <v>1.0616782608695652</v>
      </c>
      <c r="P3261" s="13">
        <f t="shared" si="303"/>
        <v>12257.8</v>
      </c>
      <c r="Q3261" t="str">
        <f t="shared" si="304"/>
        <v>theater</v>
      </c>
      <c r="R3261" t="str">
        <f t="shared" si="305"/>
        <v>plays</v>
      </c>
      <c r="S3261" s="20">
        <f t="shared" si="307"/>
        <v>42614.427604166667</v>
      </c>
      <c r="T3261" s="20">
        <f t="shared" si="306"/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8"/>
        <v>1.0924</v>
      </c>
      <c r="P3262" s="13">
        <f t="shared" si="303"/>
        <v>2767.5</v>
      </c>
      <c r="Q3262" t="str">
        <f t="shared" si="304"/>
        <v>theater</v>
      </c>
      <c r="R3262" t="str">
        <f t="shared" si="305"/>
        <v>plays</v>
      </c>
      <c r="S3262" s="20">
        <f t="shared" si="307"/>
        <v>42303.339328703696</v>
      </c>
      <c r="T3262" s="20">
        <f t="shared" si="306"/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8"/>
        <v>1.0045454545454546</v>
      </c>
      <c r="P3263" s="13">
        <f t="shared" si="303"/>
        <v>1682</v>
      </c>
      <c r="Q3263" t="str">
        <f t="shared" si="304"/>
        <v>theater</v>
      </c>
      <c r="R3263" t="str">
        <f t="shared" si="305"/>
        <v>plays</v>
      </c>
      <c r="S3263" s="20">
        <f t="shared" si="307"/>
        <v>42171.392083333332</v>
      </c>
      <c r="T3263" s="20">
        <f t="shared" si="306"/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8"/>
        <v>1.0304098360655738</v>
      </c>
      <c r="P3264" s="13">
        <f t="shared" si="303"/>
        <v>6352.5</v>
      </c>
      <c r="Q3264" t="str">
        <f t="shared" si="304"/>
        <v>theater</v>
      </c>
      <c r="R3264" t="str">
        <f t="shared" si="305"/>
        <v>plays</v>
      </c>
      <c r="S3264" s="20">
        <f t="shared" si="307"/>
        <v>41963.982199074067</v>
      </c>
      <c r="T3264" s="20">
        <f t="shared" si="306"/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8"/>
        <v>1.121664</v>
      </c>
      <c r="P3265" s="13">
        <f t="shared" si="303"/>
        <v>1436.08</v>
      </c>
      <c r="Q3265" t="str">
        <f t="shared" si="304"/>
        <v>theater</v>
      </c>
      <c r="R3265" t="str">
        <f t="shared" si="305"/>
        <v>plays</v>
      </c>
      <c r="S3265" s="20">
        <f t="shared" si="307"/>
        <v>42284.18273148148</v>
      </c>
      <c r="T3265" s="20">
        <f t="shared" si="306"/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8"/>
        <v>1.03</v>
      </c>
      <c r="P3266" s="13">
        <f t="shared" si="303"/>
        <v>1312</v>
      </c>
      <c r="Q3266" t="str">
        <f t="shared" si="304"/>
        <v>theater</v>
      </c>
      <c r="R3266" t="str">
        <f t="shared" si="305"/>
        <v>plays</v>
      </c>
      <c r="S3266" s="20">
        <f t="shared" si="307"/>
        <v>42016.466874999998</v>
      </c>
      <c r="T3266" s="20">
        <f t="shared" si="306"/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8"/>
        <v>1.64</v>
      </c>
      <c r="P3267" s="13">
        <f t="shared" ref="P3267:P3330" si="309">AVERAGE(E3267,L3267)</f>
        <v>2245.5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20">
        <f t="shared" si="307"/>
        <v>42311.378645833327</v>
      </c>
      <c r="T3267" s="20">
        <f t="shared" ref="T3267:T3330" si="312">(((I3267/60)/60)/24)+DATE(1970,1,1)+(-8/24)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13">
        <f t="shared" si="309"/>
        <v>4020</v>
      </c>
      <c r="Q3268" t="str">
        <f t="shared" si="310"/>
        <v>theater</v>
      </c>
      <c r="R3268" t="str">
        <f t="shared" si="311"/>
        <v>plays</v>
      </c>
      <c r="S3268" s="20">
        <f t="shared" ref="S3268:S3331" si="313">(((J3268/60)/60)/24)+DATE(1970,1,1)+(-8/24)</f>
        <v>42136.20280092593</v>
      </c>
      <c r="T3268" s="20">
        <f t="shared" si="312"/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13">
        <f t="shared" si="309"/>
        <v>7801.5</v>
      </c>
      <c r="Q3269" t="str">
        <f t="shared" si="310"/>
        <v>theater</v>
      </c>
      <c r="R3269" t="str">
        <f t="shared" si="311"/>
        <v>plays</v>
      </c>
      <c r="S3269" s="20">
        <f t="shared" si="313"/>
        <v>42172.424305555549</v>
      </c>
      <c r="T3269" s="20">
        <f t="shared" si="312"/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13">
        <f t="shared" si="309"/>
        <v>1301</v>
      </c>
      <c r="Q3270" t="str">
        <f t="shared" si="310"/>
        <v>theater</v>
      </c>
      <c r="R3270" t="str">
        <f t="shared" si="311"/>
        <v>plays</v>
      </c>
      <c r="S3270" s="20">
        <f t="shared" si="313"/>
        <v>42590.570925925924</v>
      </c>
      <c r="T3270" s="20">
        <f t="shared" si="312"/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13">
        <f t="shared" si="309"/>
        <v>4095</v>
      </c>
      <c r="Q3271" t="str">
        <f t="shared" si="310"/>
        <v>theater</v>
      </c>
      <c r="R3271" t="str">
        <f t="shared" si="311"/>
        <v>plays</v>
      </c>
      <c r="S3271" s="20">
        <f t="shared" si="313"/>
        <v>42137.06246527777</v>
      </c>
      <c r="T3271" s="20">
        <f t="shared" si="312"/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13">
        <f t="shared" si="309"/>
        <v>930</v>
      </c>
      <c r="Q3272" t="str">
        <f t="shared" si="310"/>
        <v>theater</v>
      </c>
      <c r="R3272" t="str">
        <f t="shared" si="311"/>
        <v>plays</v>
      </c>
      <c r="S3272" s="20">
        <f t="shared" si="313"/>
        <v>42167.199826388889</v>
      </c>
      <c r="T3272" s="20">
        <f t="shared" si="312"/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13">
        <f t="shared" si="309"/>
        <v>1000.5</v>
      </c>
      <c r="Q3273" t="str">
        <f t="shared" si="310"/>
        <v>theater</v>
      </c>
      <c r="R3273" t="str">
        <f t="shared" si="311"/>
        <v>plays</v>
      </c>
      <c r="S3273" s="20">
        <f t="shared" si="313"/>
        <v>41915.10387731481</v>
      </c>
      <c r="T3273" s="20">
        <f t="shared" si="312"/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13">
        <f t="shared" si="309"/>
        <v>7794</v>
      </c>
      <c r="Q3274" t="str">
        <f t="shared" si="310"/>
        <v>theater</v>
      </c>
      <c r="R3274" t="str">
        <f t="shared" si="311"/>
        <v>plays</v>
      </c>
      <c r="S3274" s="20">
        <f t="shared" si="313"/>
        <v>42284.166770833333</v>
      </c>
      <c r="T3274" s="20">
        <f t="shared" si="312"/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13">
        <f t="shared" si="309"/>
        <v>2158.5</v>
      </c>
      <c r="Q3275" t="str">
        <f t="shared" si="310"/>
        <v>theater</v>
      </c>
      <c r="R3275" t="str">
        <f t="shared" si="311"/>
        <v>plays</v>
      </c>
      <c r="S3275" s="20">
        <f t="shared" si="313"/>
        <v>42611.4680787037</v>
      </c>
      <c r="T3275" s="20">
        <f t="shared" si="312"/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13">
        <f t="shared" si="309"/>
        <v>7995.5</v>
      </c>
      <c r="Q3276" t="str">
        <f t="shared" si="310"/>
        <v>theater</v>
      </c>
      <c r="R3276" t="str">
        <f t="shared" si="311"/>
        <v>plays</v>
      </c>
      <c r="S3276" s="20">
        <f t="shared" si="313"/>
        <v>42400.371203703697</v>
      </c>
      <c r="T3276" s="20">
        <f t="shared" si="312"/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13">
        <f t="shared" si="309"/>
        <v>908.5</v>
      </c>
      <c r="Q3277" t="str">
        <f t="shared" si="310"/>
        <v>theater</v>
      </c>
      <c r="R3277" t="str">
        <f t="shared" si="311"/>
        <v>plays</v>
      </c>
      <c r="S3277" s="20">
        <f t="shared" si="313"/>
        <v>42017.547118055554</v>
      </c>
      <c r="T3277" s="20">
        <f t="shared" si="312"/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13">
        <f t="shared" si="309"/>
        <v>2679</v>
      </c>
      <c r="Q3278" t="str">
        <f t="shared" si="310"/>
        <v>theater</v>
      </c>
      <c r="R3278" t="str">
        <f t="shared" si="311"/>
        <v>plays</v>
      </c>
      <c r="S3278" s="20">
        <f t="shared" si="313"/>
        <v>42426.616655092592</v>
      </c>
      <c r="T3278" s="20">
        <f t="shared" si="312"/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13">
        <f t="shared" si="309"/>
        <v>2765</v>
      </c>
      <c r="Q3279" t="str">
        <f t="shared" si="310"/>
        <v>theater</v>
      </c>
      <c r="R3279" t="str">
        <f t="shared" si="311"/>
        <v>plays</v>
      </c>
      <c r="S3279" s="20">
        <f t="shared" si="313"/>
        <v>41931.349606481483</v>
      </c>
      <c r="T3279" s="20">
        <f t="shared" si="312"/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13">
        <f t="shared" si="309"/>
        <v>1309.5</v>
      </c>
      <c r="Q3280" t="str">
        <f t="shared" si="310"/>
        <v>theater</v>
      </c>
      <c r="R3280" t="str">
        <f t="shared" si="311"/>
        <v>plays</v>
      </c>
      <c r="S3280" s="20">
        <f t="shared" si="313"/>
        <v>42124.515081018515</v>
      </c>
      <c r="T3280" s="20">
        <f t="shared" si="312"/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13">
        <f t="shared" si="309"/>
        <v>3345.5</v>
      </c>
      <c r="Q3281" t="str">
        <f t="shared" si="310"/>
        <v>theater</v>
      </c>
      <c r="R3281" t="str">
        <f t="shared" si="311"/>
        <v>plays</v>
      </c>
      <c r="S3281" s="20">
        <f t="shared" si="313"/>
        <v>42430.769201388881</v>
      </c>
      <c r="T3281" s="20">
        <f t="shared" si="312"/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13">
        <f t="shared" si="309"/>
        <v>1045</v>
      </c>
      <c r="Q3282" t="str">
        <f t="shared" si="310"/>
        <v>theater</v>
      </c>
      <c r="R3282" t="str">
        <f t="shared" si="311"/>
        <v>plays</v>
      </c>
      <c r="S3282" s="20">
        <f t="shared" si="313"/>
        <v>42121.423587962963</v>
      </c>
      <c r="T3282" s="20">
        <f t="shared" si="312"/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13">
        <f t="shared" si="309"/>
        <v>3063.5</v>
      </c>
      <c r="Q3283" t="str">
        <f t="shared" si="310"/>
        <v>theater</v>
      </c>
      <c r="R3283" t="str">
        <f t="shared" si="311"/>
        <v>plays</v>
      </c>
      <c r="S3283" s="20">
        <f t="shared" si="313"/>
        <v>42218.686400462961</v>
      </c>
      <c r="T3283" s="20">
        <f t="shared" si="312"/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13">
        <f t="shared" si="309"/>
        <v>16028.75</v>
      </c>
      <c r="Q3284" t="str">
        <f t="shared" si="310"/>
        <v>theater</v>
      </c>
      <c r="R3284" t="str">
        <f t="shared" si="311"/>
        <v>plays</v>
      </c>
      <c r="S3284" s="20">
        <f t="shared" si="313"/>
        <v>42444.860972222225</v>
      </c>
      <c r="T3284" s="20">
        <f t="shared" si="312"/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13">
        <f t="shared" si="309"/>
        <v>442.5</v>
      </c>
      <c r="Q3285" t="str">
        <f t="shared" si="310"/>
        <v>theater</v>
      </c>
      <c r="R3285" t="str">
        <f t="shared" si="311"/>
        <v>plays</v>
      </c>
      <c r="S3285" s="20">
        <f t="shared" si="313"/>
        <v>42379.410856481474</v>
      </c>
      <c r="T3285" s="20">
        <f t="shared" si="312"/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13">
        <f t="shared" si="309"/>
        <v>1531.5</v>
      </c>
      <c r="Q3286" t="str">
        <f t="shared" si="310"/>
        <v>theater</v>
      </c>
      <c r="R3286" t="str">
        <f t="shared" si="311"/>
        <v>plays</v>
      </c>
      <c r="S3286" s="20">
        <f t="shared" si="313"/>
        <v>42380.551539351851</v>
      </c>
      <c r="T3286" s="20">
        <f t="shared" si="312"/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13">
        <f t="shared" si="309"/>
        <v>2842.5</v>
      </c>
      <c r="Q3287" t="str">
        <f t="shared" si="310"/>
        <v>theater</v>
      </c>
      <c r="R3287" t="str">
        <f t="shared" si="311"/>
        <v>plays</v>
      </c>
      <c r="S3287" s="20">
        <f t="shared" si="313"/>
        <v>42762.609097222223</v>
      </c>
      <c r="T3287" s="20">
        <f t="shared" si="312"/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13">
        <f t="shared" si="309"/>
        <v>7693.5</v>
      </c>
      <c r="Q3288" t="str">
        <f t="shared" si="310"/>
        <v>theater</v>
      </c>
      <c r="R3288" t="str">
        <f t="shared" si="311"/>
        <v>plays</v>
      </c>
      <c r="S3288" s="20">
        <f t="shared" si="313"/>
        <v>42567.506736111107</v>
      </c>
      <c r="T3288" s="20">
        <f t="shared" si="312"/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13">
        <f t="shared" si="309"/>
        <v>1267</v>
      </c>
      <c r="Q3289" t="str">
        <f t="shared" si="310"/>
        <v>theater</v>
      </c>
      <c r="R3289" t="str">
        <f t="shared" si="311"/>
        <v>plays</v>
      </c>
      <c r="S3289" s="20">
        <f t="shared" si="313"/>
        <v>42311.416990740741</v>
      </c>
      <c r="T3289" s="20">
        <f t="shared" si="312"/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13">
        <f t="shared" si="309"/>
        <v>5116.7449999999999</v>
      </c>
      <c r="Q3290" t="str">
        <f t="shared" si="310"/>
        <v>theater</v>
      </c>
      <c r="R3290" t="str">
        <f t="shared" si="311"/>
        <v>plays</v>
      </c>
      <c r="S3290" s="20">
        <f t="shared" si="313"/>
        <v>42505.441145833327</v>
      </c>
      <c r="T3290" s="20">
        <f t="shared" si="312"/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13">
        <f t="shared" si="309"/>
        <v>345.10500000000002</v>
      </c>
      <c r="Q3291" t="str">
        <f t="shared" si="310"/>
        <v>theater</v>
      </c>
      <c r="R3291" t="str">
        <f t="shared" si="311"/>
        <v>plays</v>
      </c>
      <c r="S3291" s="20">
        <f t="shared" si="313"/>
        <v>42758.034745370365</v>
      </c>
      <c r="T3291" s="20">
        <f t="shared" si="312"/>
        <v>42786.034745370365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13">
        <f t="shared" si="309"/>
        <v>1248</v>
      </c>
      <c r="Q3292" t="str">
        <f t="shared" si="310"/>
        <v>theater</v>
      </c>
      <c r="R3292" t="str">
        <f t="shared" si="311"/>
        <v>plays</v>
      </c>
      <c r="S3292" s="20">
        <f t="shared" si="313"/>
        <v>42775.181608796294</v>
      </c>
      <c r="T3292" s="20">
        <f t="shared" si="312"/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13">
        <f t="shared" si="309"/>
        <v>292</v>
      </c>
      <c r="Q3293" t="str">
        <f t="shared" si="310"/>
        <v>theater</v>
      </c>
      <c r="R3293" t="str">
        <f t="shared" si="311"/>
        <v>plays</v>
      </c>
      <c r="S3293" s="20">
        <f t="shared" si="313"/>
        <v>42232.369212962956</v>
      </c>
      <c r="T3293" s="20">
        <f t="shared" si="312"/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13">
        <f t="shared" si="309"/>
        <v>152</v>
      </c>
      <c r="Q3294" t="str">
        <f t="shared" si="310"/>
        <v>theater</v>
      </c>
      <c r="R3294" t="str">
        <f t="shared" si="311"/>
        <v>plays</v>
      </c>
      <c r="S3294" s="20">
        <f t="shared" si="313"/>
        <v>42282.436898148146</v>
      </c>
      <c r="T3294" s="20">
        <f t="shared" si="312"/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13">
        <f t="shared" si="309"/>
        <v>3880.5</v>
      </c>
      <c r="Q3295" t="str">
        <f t="shared" si="310"/>
        <v>theater</v>
      </c>
      <c r="R3295" t="str">
        <f t="shared" si="311"/>
        <v>plays</v>
      </c>
      <c r="S3295" s="20">
        <f t="shared" si="313"/>
        <v>42768.092037037037</v>
      </c>
      <c r="T3295" s="20">
        <f t="shared" si="312"/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13">
        <f t="shared" si="309"/>
        <v>367</v>
      </c>
      <c r="Q3296" t="str">
        <f t="shared" si="310"/>
        <v>theater</v>
      </c>
      <c r="R3296" t="str">
        <f t="shared" si="311"/>
        <v>plays</v>
      </c>
      <c r="S3296" s="20">
        <f t="shared" si="313"/>
        <v>42141.20780092592</v>
      </c>
      <c r="T3296" s="20">
        <f t="shared" si="312"/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13">
        <f t="shared" si="309"/>
        <v>373.505</v>
      </c>
      <c r="Q3297" t="str">
        <f t="shared" si="310"/>
        <v>theater</v>
      </c>
      <c r="R3297" t="str">
        <f t="shared" si="311"/>
        <v>plays</v>
      </c>
      <c r="S3297" s="20">
        <f t="shared" si="313"/>
        <v>42609.109131944446</v>
      </c>
      <c r="T3297" s="20">
        <f t="shared" si="312"/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13">
        <f t="shared" si="309"/>
        <v>1104</v>
      </c>
      <c r="Q3298" t="str">
        <f t="shared" si="310"/>
        <v>theater</v>
      </c>
      <c r="R3298" t="str">
        <f t="shared" si="311"/>
        <v>plays</v>
      </c>
      <c r="S3298" s="20">
        <f t="shared" si="313"/>
        <v>42309.42328703704</v>
      </c>
      <c r="T3298" s="20">
        <f t="shared" si="312"/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13">
        <f t="shared" si="309"/>
        <v>2774</v>
      </c>
      <c r="Q3299" t="str">
        <f t="shared" si="310"/>
        <v>theater</v>
      </c>
      <c r="R3299" t="str">
        <f t="shared" si="311"/>
        <v>plays</v>
      </c>
      <c r="S3299" s="20">
        <f t="shared" si="313"/>
        <v>42193.438148148147</v>
      </c>
      <c r="T3299" s="20">
        <f t="shared" si="312"/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13">
        <f t="shared" si="309"/>
        <v>5122.5</v>
      </c>
      <c r="Q3300" t="str">
        <f t="shared" si="310"/>
        <v>theater</v>
      </c>
      <c r="R3300" t="str">
        <f t="shared" si="311"/>
        <v>plays</v>
      </c>
      <c r="S3300" s="20">
        <f t="shared" si="313"/>
        <v>42239.624629629623</v>
      </c>
      <c r="T3300" s="20">
        <f t="shared" si="312"/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13">
        <f t="shared" si="309"/>
        <v>1774.5</v>
      </c>
      <c r="Q3301" t="str">
        <f t="shared" si="310"/>
        <v>theater</v>
      </c>
      <c r="R3301" t="str">
        <f t="shared" si="311"/>
        <v>plays</v>
      </c>
      <c r="S3301" s="20">
        <f t="shared" si="313"/>
        <v>42261.584062499998</v>
      </c>
      <c r="T3301" s="20">
        <f t="shared" si="312"/>
        <v>42291.584062499998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13">
        <f t="shared" si="309"/>
        <v>2086.5</v>
      </c>
      <c r="Q3302" t="str">
        <f t="shared" si="310"/>
        <v>theater</v>
      </c>
      <c r="R3302" t="str">
        <f t="shared" si="311"/>
        <v>plays</v>
      </c>
      <c r="S3302" s="20">
        <f t="shared" si="313"/>
        <v>42102.410439814812</v>
      </c>
      <c r="T3302" s="20">
        <f t="shared" si="312"/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13">
        <f t="shared" si="309"/>
        <v>2037</v>
      </c>
      <c r="Q3303" t="str">
        <f t="shared" si="310"/>
        <v>theater</v>
      </c>
      <c r="R3303" t="str">
        <f t="shared" si="311"/>
        <v>plays</v>
      </c>
      <c r="S3303" s="20">
        <f t="shared" si="313"/>
        <v>42538.402500000004</v>
      </c>
      <c r="T3303" s="20">
        <f t="shared" si="312"/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13">
        <f t="shared" si="309"/>
        <v>4367.5</v>
      </c>
      <c r="Q3304" t="str">
        <f t="shared" si="310"/>
        <v>theater</v>
      </c>
      <c r="R3304" t="str">
        <f t="shared" si="311"/>
        <v>plays</v>
      </c>
      <c r="S3304" s="20">
        <f t="shared" si="313"/>
        <v>42681.018240740734</v>
      </c>
      <c r="T3304" s="20">
        <f t="shared" si="312"/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13">
        <f t="shared" si="309"/>
        <v>1060.5</v>
      </c>
      <c r="Q3305" t="str">
        <f t="shared" si="310"/>
        <v>theater</v>
      </c>
      <c r="R3305" t="str">
        <f t="shared" si="311"/>
        <v>plays</v>
      </c>
      <c r="S3305" s="20">
        <f t="shared" si="313"/>
        <v>42056.318101851844</v>
      </c>
      <c r="T3305" s="20">
        <f t="shared" si="312"/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13">
        <f t="shared" si="309"/>
        <v>7926.25</v>
      </c>
      <c r="Q3306" t="str">
        <f t="shared" si="310"/>
        <v>theater</v>
      </c>
      <c r="R3306" t="str">
        <f t="shared" si="311"/>
        <v>plays</v>
      </c>
      <c r="S3306" s="20">
        <f t="shared" si="313"/>
        <v>42696.29111111111</v>
      </c>
      <c r="T3306" s="20">
        <f t="shared" si="312"/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13">
        <f t="shared" si="309"/>
        <v>2050.5</v>
      </c>
      <c r="Q3307" t="str">
        <f t="shared" si="310"/>
        <v>theater</v>
      </c>
      <c r="R3307" t="str">
        <f t="shared" si="311"/>
        <v>plays</v>
      </c>
      <c r="S3307" s="20">
        <f t="shared" si="313"/>
        <v>42186.522546296292</v>
      </c>
      <c r="T3307" s="20">
        <f t="shared" si="312"/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13">
        <f t="shared" si="309"/>
        <v>1342</v>
      </c>
      <c r="Q3308" t="str">
        <f t="shared" si="310"/>
        <v>theater</v>
      </c>
      <c r="R3308" t="str">
        <f t="shared" si="311"/>
        <v>plays</v>
      </c>
      <c r="S3308" s="20">
        <f t="shared" si="313"/>
        <v>42492.885902777773</v>
      </c>
      <c r="T3308" s="20">
        <f t="shared" si="312"/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13">
        <f t="shared" si="309"/>
        <v>543.4</v>
      </c>
      <c r="Q3309" t="str">
        <f t="shared" si="310"/>
        <v>theater</v>
      </c>
      <c r="R3309" t="str">
        <f t="shared" si="311"/>
        <v>plays</v>
      </c>
      <c r="S3309" s="20">
        <f t="shared" si="313"/>
        <v>42474.723831018513</v>
      </c>
      <c r="T3309" s="20">
        <f t="shared" si="312"/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13">
        <f t="shared" si="309"/>
        <v>2168.5</v>
      </c>
      <c r="Q3310" t="str">
        <f t="shared" si="310"/>
        <v>theater</v>
      </c>
      <c r="R3310" t="str">
        <f t="shared" si="311"/>
        <v>plays</v>
      </c>
      <c r="S3310" s="20">
        <f t="shared" si="313"/>
        <v>42452.543576388889</v>
      </c>
      <c r="T3310" s="20">
        <f t="shared" si="312"/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13">
        <f t="shared" si="309"/>
        <v>294.5</v>
      </c>
      <c r="Q3311" t="str">
        <f t="shared" si="310"/>
        <v>theater</v>
      </c>
      <c r="R3311" t="str">
        <f t="shared" si="311"/>
        <v>plays</v>
      </c>
      <c r="S3311" s="20">
        <f t="shared" si="313"/>
        <v>42628.316874999997</v>
      </c>
      <c r="T3311" s="20">
        <f t="shared" si="312"/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13">
        <f t="shared" si="309"/>
        <v>3268</v>
      </c>
      <c r="Q3312" t="str">
        <f t="shared" si="310"/>
        <v>theater</v>
      </c>
      <c r="R3312" t="str">
        <f t="shared" si="311"/>
        <v>plays</v>
      </c>
      <c r="S3312" s="20">
        <f t="shared" si="313"/>
        <v>42253.595196759255</v>
      </c>
      <c r="T3312" s="20">
        <f t="shared" si="312"/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13">
        <f t="shared" si="309"/>
        <v>1395.5</v>
      </c>
      <c r="Q3313" t="str">
        <f t="shared" si="310"/>
        <v>theater</v>
      </c>
      <c r="R3313" t="str">
        <f t="shared" si="311"/>
        <v>plays</v>
      </c>
      <c r="S3313" s="20">
        <f t="shared" si="313"/>
        <v>42263.958449074074</v>
      </c>
      <c r="T3313" s="20">
        <f t="shared" si="312"/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13">
        <f t="shared" si="309"/>
        <v>1271</v>
      </c>
      <c r="Q3314" t="str">
        <f t="shared" si="310"/>
        <v>theater</v>
      </c>
      <c r="R3314" t="str">
        <f t="shared" si="311"/>
        <v>plays</v>
      </c>
      <c r="S3314" s="20">
        <f t="shared" si="313"/>
        <v>42664.476226851846</v>
      </c>
      <c r="T3314" s="20">
        <f t="shared" si="312"/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ref="O3315:O3378" si="314">E3315/D3315</f>
        <v>1.1605000000000001</v>
      </c>
      <c r="P3315" s="13">
        <f t="shared" si="309"/>
        <v>1175</v>
      </c>
      <c r="Q3315" t="str">
        <f t="shared" si="310"/>
        <v>theater</v>
      </c>
      <c r="R3315" t="str">
        <f t="shared" si="311"/>
        <v>plays</v>
      </c>
      <c r="S3315" s="20">
        <f t="shared" si="313"/>
        <v>42381.911076388882</v>
      </c>
      <c r="T3315" s="20">
        <f t="shared" si="312"/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4"/>
        <v>2.1074999999999999</v>
      </c>
      <c r="P3316" s="13">
        <f t="shared" si="309"/>
        <v>872</v>
      </c>
      <c r="Q3316" t="str">
        <f t="shared" si="310"/>
        <v>theater</v>
      </c>
      <c r="R3316" t="str">
        <f t="shared" si="311"/>
        <v>plays</v>
      </c>
      <c r="S3316" s="20">
        <f t="shared" si="313"/>
        <v>42104.934155092589</v>
      </c>
      <c r="T3316" s="20">
        <f t="shared" si="312"/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4"/>
        <v>1.1000000000000001</v>
      </c>
      <c r="P3317" s="13">
        <f t="shared" si="309"/>
        <v>2244.5</v>
      </c>
      <c r="Q3317" t="str">
        <f t="shared" si="310"/>
        <v>theater</v>
      </c>
      <c r="R3317" t="str">
        <f t="shared" si="311"/>
        <v>plays</v>
      </c>
      <c r="S3317" s="20">
        <f t="shared" si="313"/>
        <v>42465.970381944448</v>
      </c>
      <c r="T3317" s="20">
        <f t="shared" si="312"/>
        <v>42495.970381944448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4"/>
        <v>1.0008673425918038</v>
      </c>
      <c r="P3318" s="13">
        <f t="shared" si="309"/>
        <v>5936.09</v>
      </c>
      <c r="Q3318" t="str">
        <f t="shared" si="310"/>
        <v>theater</v>
      </c>
      <c r="R3318" t="str">
        <f t="shared" si="311"/>
        <v>plays</v>
      </c>
      <c r="S3318" s="20">
        <f t="shared" si="313"/>
        <v>41826.537905092591</v>
      </c>
      <c r="T3318" s="20">
        <f t="shared" si="312"/>
        <v>41859.245833333334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4"/>
        <v>1.0619047619047619</v>
      </c>
      <c r="P3319" s="13">
        <f t="shared" si="309"/>
        <v>566.5</v>
      </c>
      <c r="Q3319" t="str">
        <f t="shared" si="310"/>
        <v>theater</v>
      </c>
      <c r="R3319" t="str">
        <f t="shared" si="311"/>
        <v>plays</v>
      </c>
      <c r="S3319" s="20">
        <f t="shared" si="313"/>
        <v>42498.706296296288</v>
      </c>
      <c r="T3319" s="20">
        <f t="shared" si="312"/>
        <v>42528.706296296288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4"/>
        <v>1.256</v>
      </c>
      <c r="P3320" s="13">
        <f t="shared" si="309"/>
        <v>1272</v>
      </c>
      <c r="Q3320" t="str">
        <f t="shared" si="310"/>
        <v>theater</v>
      </c>
      <c r="R3320" t="str">
        <f t="shared" si="311"/>
        <v>plays</v>
      </c>
      <c r="S3320" s="20">
        <f t="shared" si="313"/>
        <v>42430.968668981477</v>
      </c>
      <c r="T3320" s="20">
        <f t="shared" si="312"/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4"/>
        <v>1.08</v>
      </c>
      <c r="P3321" s="13">
        <f t="shared" si="309"/>
        <v>278</v>
      </c>
      <c r="Q3321" t="str">
        <f t="shared" si="310"/>
        <v>theater</v>
      </c>
      <c r="R3321" t="str">
        <f t="shared" si="311"/>
        <v>plays</v>
      </c>
      <c r="S3321" s="20">
        <f t="shared" si="313"/>
        <v>41990.252152777779</v>
      </c>
      <c r="T3321" s="20">
        <f t="shared" si="312"/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4"/>
        <v>1.01</v>
      </c>
      <c r="P3322" s="13">
        <f t="shared" si="309"/>
        <v>1281.5</v>
      </c>
      <c r="Q3322" t="str">
        <f t="shared" si="310"/>
        <v>theater</v>
      </c>
      <c r="R3322" t="str">
        <f t="shared" si="311"/>
        <v>plays</v>
      </c>
      <c r="S3322" s="20">
        <f t="shared" si="313"/>
        <v>42512.712465277778</v>
      </c>
      <c r="T3322" s="20">
        <f t="shared" si="312"/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4"/>
        <v>1.0740000000000001</v>
      </c>
      <c r="P3323" s="13">
        <f t="shared" si="309"/>
        <v>276</v>
      </c>
      <c r="Q3323" t="str">
        <f t="shared" si="310"/>
        <v>theater</v>
      </c>
      <c r="R3323" t="str">
        <f t="shared" si="311"/>
        <v>plays</v>
      </c>
      <c r="S3323" s="20">
        <f t="shared" si="313"/>
        <v>41913.766956018517</v>
      </c>
      <c r="T3323" s="20">
        <f t="shared" si="312"/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4"/>
        <v>1.0151515151515151</v>
      </c>
      <c r="P3324" s="13">
        <f t="shared" si="309"/>
        <v>1686.5</v>
      </c>
      <c r="Q3324" t="str">
        <f t="shared" si="310"/>
        <v>theater</v>
      </c>
      <c r="R3324" t="str">
        <f t="shared" si="311"/>
        <v>plays</v>
      </c>
      <c r="S3324" s="20">
        <f t="shared" si="313"/>
        <v>42520.677037037036</v>
      </c>
      <c r="T3324" s="20">
        <f t="shared" si="312"/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4"/>
        <v>1.2589999999999999</v>
      </c>
      <c r="P3325" s="13">
        <f t="shared" si="309"/>
        <v>654</v>
      </c>
      <c r="Q3325" t="str">
        <f t="shared" si="310"/>
        <v>theater</v>
      </c>
      <c r="R3325" t="str">
        <f t="shared" si="311"/>
        <v>plays</v>
      </c>
      <c r="S3325" s="20">
        <f t="shared" si="313"/>
        <v>42608.032499999994</v>
      </c>
      <c r="T3325" s="20">
        <f t="shared" si="312"/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4"/>
        <v>1.0166666666666666</v>
      </c>
      <c r="P3326" s="13">
        <f t="shared" si="309"/>
        <v>767.5</v>
      </c>
      <c r="Q3326" t="str">
        <f t="shared" si="310"/>
        <v>theater</v>
      </c>
      <c r="R3326" t="str">
        <f t="shared" si="311"/>
        <v>plays</v>
      </c>
      <c r="S3326" s="20">
        <f t="shared" si="313"/>
        <v>42512.249884259254</v>
      </c>
      <c r="T3326" s="20">
        <f t="shared" si="312"/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4"/>
        <v>1.125</v>
      </c>
      <c r="P3327" s="13">
        <f t="shared" si="309"/>
        <v>232.5</v>
      </c>
      <c r="Q3327" t="str">
        <f t="shared" si="310"/>
        <v>theater</v>
      </c>
      <c r="R3327" t="str">
        <f t="shared" si="311"/>
        <v>plays</v>
      </c>
      <c r="S3327" s="20">
        <f t="shared" si="313"/>
        <v>42064.452280092592</v>
      </c>
      <c r="T3327" s="20">
        <f t="shared" si="312"/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4"/>
        <v>1.0137499999999999</v>
      </c>
      <c r="P3328" s="13">
        <f t="shared" si="309"/>
        <v>4083.5</v>
      </c>
      <c r="Q3328" t="str">
        <f t="shared" si="310"/>
        <v>theater</v>
      </c>
      <c r="R3328" t="str">
        <f t="shared" si="311"/>
        <v>plays</v>
      </c>
      <c r="S3328" s="20">
        <f t="shared" si="313"/>
        <v>42041.380844907406</v>
      </c>
      <c r="T3328" s="20">
        <f t="shared" si="312"/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4"/>
        <v>1.0125</v>
      </c>
      <c r="P3329" s="13">
        <f t="shared" si="309"/>
        <v>421.5</v>
      </c>
      <c r="Q3329" t="str">
        <f t="shared" si="310"/>
        <v>theater</v>
      </c>
      <c r="R3329" t="str">
        <f t="shared" si="311"/>
        <v>plays</v>
      </c>
      <c r="S3329" s="20">
        <f t="shared" si="313"/>
        <v>42468.041273148141</v>
      </c>
      <c r="T3329" s="20">
        <f t="shared" si="312"/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4"/>
        <v>1.4638888888888888</v>
      </c>
      <c r="P3330" s="13">
        <f t="shared" si="309"/>
        <v>1322</v>
      </c>
      <c r="Q3330" t="str">
        <f t="shared" si="310"/>
        <v>theater</v>
      </c>
      <c r="R3330" t="str">
        <f t="shared" si="311"/>
        <v>plays</v>
      </c>
      <c r="S3330" s="20">
        <f t="shared" si="313"/>
        <v>41822.241701388884</v>
      </c>
      <c r="T3330" s="20">
        <f t="shared" si="312"/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4"/>
        <v>1.1679999999999999</v>
      </c>
      <c r="P3331" s="13">
        <f t="shared" ref="P3331:P3394" si="315">AVERAGE(E3331,L3331)</f>
        <v>597</v>
      </c>
      <c r="Q3331" t="str">
        <f t="shared" ref="Q3331:Q3356" si="316">LEFT(N3331,FIND("/",N3331)-1)</f>
        <v>theater</v>
      </c>
      <c r="R3331" t="str">
        <f t="shared" ref="R3331:R3394" si="317">RIGHT(N3331,LEN(N3331)-FIND("/",N3331))</f>
        <v>plays</v>
      </c>
      <c r="S3331" s="20">
        <f t="shared" si="313"/>
        <v>41836.989675925921</v>
      </c>
      <c r="T3331" s="20">
        <f t="shared" ref="T3331:T3394" si="318">(((I3331/60)/60)/24)+DATE(1970,1,1)+(-8/24)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13">
        <f t="shared" si="315"/>
        <v>831.5</v>
      </c>
      <c r="Q3332" t="str">
        <f t="shared" si="316"/>
        <v>theater</v>
      </c>
      <c r="R3332" t="str">
        <f t="shared" si="317"/>
        <v>plays</v>
      </c>
      <c r="S3332" s="20">
        <f t="shared" ref="S3332:S3395" si="319">(((J3332/60)/60)/24)+DATE(1970,1,1)+(-8/24)</f>
        <v>42065.554027777776</v>
      </c>
      <c r="T3332" s="20">
        <f t="shared" si="318"/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13">
        <f t="shared" si="315"/>
        <v>2645.5</v>
      </c>
      <c r="Q3333" t="str">
        <f t="shared" si="316"/>
        <v>theater</v>
      </c>
      <c r="R3333" t="str">
        <f t="shared" si="317"/>
        <v>plays</v>
      </c>
      <c r="S3333" s="20">
        <f t="shared" si="319"/>
        <v>42248.36442129629</v>
      </c>
      <c r="T3333" s="20">
        <f t="shared" si="318"/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13">
        <f t="shared" si="315"/>
        <v>3041.5</v>
      </c>
      <c r="Q3334" t="str">
        <f t="shared" si="316"/>
        <v>theater</v>
      </c>
      <c r="R3334" t="str">
        <f t="shared" si="317"/>
        <v>plays</v>
      </c>
      <c r="S3334" s="20">
        <f t="shared" si="319"/>
        <v>41809.526967592588</v>
      </c>
      <c r="T3334" s="20">
        <f t="shared" si="318"/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13">
        <f t="shared" si="315"/>
        <v>1885.5</v>
      </c>
      <c r="Q3335" t="str">
        <f t="shared" si="316"/>
        <v>theater</v>
      </c>
      <c r="R3335" t="str">
        <f t="shared" si="317"/>
        <v>plays</v>
      </c>
      <c r="S3335" s="20">
        <f t="shared" si="319"/>
        <v>42148.343518518515</v>
      </c>
      <c r="T3335" s="20">
        <f t="shared" si="318"/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13">
        <f t="shared" si="315"/>
        <v>2706</v>
      </c>
      <c r="Q3336" t="str">
        <f t="shared" si="316"/>
        <v>theater</v>
      </c>
      <c r="R3336" t="str">
        <f t="shared" si="317"/>
        <v>plays</v>
      </c>
      <c r="S3336" s="20">
        <f t="shared" si="319"/>
        <v>42185.187754629624</v>
      </c>
      <c r="T3336" s="20">
        <f t="shared" si="318"/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13">
        <f t="shared" si="315"/>
        <v>2539.5</v>
      </c>
      <c r="Q3337" t="str">
        <f t="shared" si="316"/>
        <v>theater</v>
      </c>
      <c r="R3337" t="str">
        <f t="shared" si="317"/>
        <v>plays</v>
      </c>
      <c r="S3337" s="20">
        <f t="shared" si="319"/>
        <v>41827.340810185182</v>
      </c>
      <c r="T3337" s="20">
        <f t="shared" si="318"/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13">
        <f t="shared" si="315"/>
        <v>129.5</v>
      </c>
      <c r="Q3338" t="str">
        <f t="shared" si="316"/>
        <v>theater</v>
      </c>
      <c r="R3338" t="str">
        <f t="shared" si="317"/>
        <v>plays</v>
      </c>
      <c r="S3338" s="20">
        <f t="shared" si="319"/>
        <v>42437.065347222226</v>
      </c>
      <c r="T3338" s="20">
        <f t="shared" si="318"/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13">
        <f t="shared" si="315"/>
        <v>1394.5</v>
      </c>
      <c r="Q3339" t="str">
        <f t="shared" si="316"/>
        <v>theater</v>
      </c>
      <c r="R3339" t="str">
        <f t="shared" si="317"/>
        <v>plays</v>
      </c>
      <c r="S3339" s="20">
        <f t="shared" si="319"/>
        <v>41900.948692129627</v>
      </c>
      <c r="T3339" s="20">
        <f t="shared" si="318"/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13">
        <f t="shared" si="315"/>
        <v>7719.5</v>
      </c>
      <c r="Q3340" t="str">
        <f t="shared" si="316"/>
        <v>theater</v>
      </c>
      <c r="R3340" t="str">
        <f t="shared" si="317"/>
        <v>plays</v>
      </c>
      <c r="S3340" s="20">
        <f t="shared" si="319"/>
        <v>42769.241666666661</v>
      </c>
      <c r="T3340" s="20">
        <f t="shared" si="318"/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13">
        <f t="shared" si="315"/>
        <v>4197.5</v>
      </c>
      <c r="Q3341" t="str">
        <f t="shared" si="316"/>
        <v>theater</v>
      </c>
      <c r="R3341" t="str">
        <f t="shared" si="317"/>
        <v>plays</v>
      </c>
      <c r="S3341" s="20">
        <f t="shared" si="319"/>
        <v>42549.332384259258</v>
      </c>
      <c r="T3341" s="20">
        <f t="shared" si="318"/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13">
        <f t="shared" si="315"/>
        <v>2091.5</v>
      </c>
      <c r="Q3342" t="str">
        <f t="shared" si="316"/>
        <v>theater</v>
      </c>
      <c r="R3342" t="str">
        <f t="shared" si="317"/>
        <v>plays</v>
      </c>
      <c r="S3342" s="20">
        <f t="shared" si="319"/>
        <v>42685.640671296293</v>
      </c>
      <c r="T3342" s="20">
        <f t="shared" si="318"/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13">
        <f t="shared" si="315"/>
        <v>1689</v>
      </c>
      <c r="Q3343" t="str">
        <f t="shared" si="316"/>
        <v>theater</v>
      </c>
      <c r="R3343" t="str">
        <f t="shared" si="317"/>
        <v>plays</v>
      </c>
      <c r="S3343" s="20">
        <f t="shared" si="319"/>
        <v>42510.465520833335</v>
      </c>
      <c r="T3343" s="20">
        <f t="shared" si="318"/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13">
        <f t="shared" si="315"/>
        <v>3089</v>
      </c>
      <c r="Q3344" t="str">
        <f t="shared" si="316"/>
        <v>theater</v>
      </c>
      <c r="R3344" t="str">
        <f t="shared" si="317"/>
        <v>plays</v>
      </c>
      <c r="S3344" s="20">
        <f t="shared" si="319"/>
        <v>42061.963078703695</v>
      </c>
      <c r="T3344" s="20">
        <f t="shared" si="318"/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13">
        <f t="shared" si="315"/>
        <v>611.5</v>
      </c>
      <c r="Q3345" t="str">
        <f t="shared" si="316"/>
        <v>theater</v>
      </c>
      <c r="R3345" t="str">
        <f t="shared" si="317"/>
        <v>plays</v>
      </c>
      <c r="S3345" s="20">
        <f t="shared" si="319"/>
        <v>42452.583148148151</v>
      </c>
      <c r="T3345" s="20">
        <f t="shared" si="318"/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13">
        <f t="shared" si="315"/>
        <v>2302.5</v>
      </c>
      <c r="Q3346" t="str">
        <f t="shared" si="316"/>
        <v>theater</v>
      </c>
      <c r="R3346" t="str">
        <f t="shared" si="317"/>
        <v>plays</v>
      </c>
      <c r="S3346" s="20">
        <f t="shared" si="319"/>
        <v>41850.866817129623</v>
      </c>
      <c r="T3346" s="20">
        <f t="shared" si="318"/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13">
        <f t="shared" si="315"/>
        <v>331.5</v>
      </c>
      <c r="Q3347" t="str">
        <f t="shared" si="316"/>
        <v>theater</v>
      </c>
      <c r="R3347" t="str">
        <f t="shared" si="317"/>
        <v>plays</v>
      </c>
      <c r="S3347" s="20">
        <f t="shared" si="319"/>
        <v>42052.772777777776</v>
      </c>
      <c r="T3347" s="20">
        <f t="shared" si="318"/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13">
        <f t="shared" si="315"/>
        <v>834</v>
      </c>
      <c r="Q3348" t="str">
        <f t="shared" si="316"/>
        <v>theater</v>
      </c>
      <c r="R3348" t="str">
        <f t="shared" si="317"/>
        <v>plays</v>
      </c>
      <c r="S3348" s="20">
        <f t="shared" si="319"/>
        <v>42053.691087962965</v>
      </c>
      <c r="T3348" s="20">
        <f t="shared" si="318"/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13">
        <f t="shared" si="315"/>
        <v>1205.5</v>
      </c>
      <c r="Q3349" t="str">
        <f t="shared" si="316"/>
        <v>theater</v>
      </c>
      <c r="R3349" t="str">
        <f t="shared" si="317"/>
        <v>plays</v>
      </c>
      <c r="S3349" s="20">
        <f t="shared" si="319"/>
        <v>42484.218217592592</v>
      </c>
      <c r="T3349" s="20">
        <f t="shared" si="318"/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13">
        <f t="shared" si="315"/>
        <v>2797.5</v>
      </c>
      <c r="Q3350" t="str">
        <f t="shared" si="316"/>
        <v>theater</v>
      </c>
      <c r="R3350" t="str">
        <f t="shared" si="317"/>
        <v>plays</v>
      </c>
      <c r="S3350" s="20">
        <f t="shared" si="319"/>
        <v>42466.225462962961</v>
      </c>
      <c r="T3350" s="20">
        <f t="shared" si="318"/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13">
        <f t="shared" si="315"/>
        <v>774</v>
      </c>
      <c r="Q3351" t="str">
        <f t="shared" si="316"/>
        <v>theater</v>
      </c>
      <c r="R3351" t="str">
        <f t="shared" si="317"/>
        <v>plays</v>
      </c>
      <c r="S3351" s="20">
        <f t="shared" si="319"/>
        <v>42512.777453703697</v>
      </c>
      <c r="T3351" s="20">
        <f t="shared" si="318"/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13">
        <f t="shared" si="315"/>
        <v>1853</v>
      </c>
      <c r="Q3352" t="str">
        <f t="shared" si="316"/>
        <v>theater</v>
      </c>
      <c r="R3352" t="str">
        <f t="shared" si="317"/>
        <v>plays</v>
      </c>
      <c r="S3352" s="20">
        <f t="shared" si="319"/>
        <v>42302.368182870363</v>
      </c>
      <c r="T3352" s="20">
        <f t="shared" si="318"/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13">
        <f t="shared" si="315"/>
        <v>2554.5</v>
      </c>
      <c r="Q3353" t="str">
        <f t="shared" si="316"/>
        <v>theater</v>
      </c>
      <c r="R3353" t="str">
        <f t="shared" si="317"/>
        <v>plays</v>
      </c>
      <c r="S3353" s="20">
        <f t="shared" si="319"/>
        <v>41806.062094907407</v>
      </c>
      <c r="T3353" s="20">
        <f t="shared" si="318"/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13">
        <f t="shared" si="315"/>
        <v>2723</v>
      </c>
      <c r="Q3354" t="str">
        <f t="shared" si="316"/>
        <v>theater</v>
      </c>
      <c r="R3354" t="str">
        <f t="shared" si="317"/>
        <v>plays</v>
      </c>
      <c r="S3354" s="20">
        <f t="shared" si="319"/>
        <v>42495.659467592595</v>
      </c>
      <c r="T3354" s="20">
        <f t="shared" si="318"/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13">
        <f t="shared" si="315"/>
        <v>809.5</v>
      </c>
      <c r="Q3355" t="str">
        <f t="shared" si="316"/>
        <v>theater</v>
      </c>
      <c r="R3355" t="str">
        <f t="shared" si="317"/>
        <v>plays</v>
      </c>
      <c r="S3355" s="20">
        <f t="shared" si="319"/>
        <v>42479.098958333336</v>
      </c>
      <c r="T3355" s="20">
        <f t="shared" si="318"/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13">
        <f t="shared" si="315"/>
        <v>1556.5</v>
      </c>
      <c r="Q3356" t="str">
        <f t="shared" si="316"/>
        <v>theater</v>
      </c>
      <c r="R3356" t="str">
        <f t="shared" si="317"/>
        <v>plays</v>
      </c>
      <c r="S3356" s="20">
        <f t="shared" si="319"/>
        <v>42270.393587962964</v>
      </c>
      <c r="T3356" s="20">
        <f t="shared" si="318"/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13">
        <f t="shared" si="315"/>
        <v>1112.5</v>
      </c>
      <c r="Q3357" t="str">
        <f>LEFT(N3357,FIND("/",N3357)-1)</f>
        <v>theater</v>
      </c>
      <c r="R3357" t="str">
        <f t="shared" si="317"/>
        <v>plays</v>
      </c>
      <c r="S3357" s="20">
        <f t="shared" si="319"/>
        <v>42489.286192129628</v>
      </c>
      <c r="T3357" s="20">
        <f t="shared" si="318"/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13">
        <f t="shared" si="315"/>
        <v>774</v>
      </c>
      <c r="Q3358" t="str">
        <f t="shared" ref="Q3358:Q3421" si="320">LEFT(N3358,FIND("/",N3358)-1)</f>
        <v>theater</v>
      </c>
      <c r="R3358" t="str">
        <f t="shared" si="317"/>
        <v>plays</v>
      </c>
      <c r="S3358" s="20">
        <f t="shared" si="319"/>
        <v>42536.482314814813</v>
      </c>
      <c r="T3358" s="20">
        <f t="shared" si="318"/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13">
        <f t="shared" si="315"/>
        <v>1020.5</v>
      </c>
      <c r="Q3359" t="str">
        <f t="shared" si="320"/>
        <v>theater</v>
      </c>
      <c r="R3359" t="str">
        <f t="shared" si="317"/>
        <v>plays</v>
      </c>
      <c r="S3359" s="20">
        <f t="shared" si="319"/>
        <v>41822.084606481476</v>
      </c>
      <c r="T3359" s="20">
        <f t="shared" si="318"/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13">
        <f t="shared" si="315"/>
        <v>5230.5</v>
      </c>
      <c r="Q3360" t="str">
        <f t="shared" si="320"/>
        <v>theater</v>
      </c>
      <c r="R3360" t="str">
        <f t="shared" si="317"/>
        <v>plays</v>
      </c>
      <c r="S3360" s="20">
        <f t="shared" si="319"/>
        <v>41931.977766203701</v>
      </c>
      <c r="T3360" s="20">
        <f t="shared" si="318"/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13">
        <f t="shared" si="315"/>
        <v>2136.5</v>
      </c>
      <c r="Q3361" t="str">
        <f t="shared" si="320"/>
        <v>theater</v>
      </c>
      <c r="R3361" t="str">
        <f t="shared" si="317"/>
        <v>plays</v>
      </c>
      <c r="S3361" s="20">
        <f t="shared" si="319"/>
        <v>42745.723773148151</v>
      </c>
      <c r="T3361" s="20">
        <f t="shared" si="318"/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13">
        <f t="shared" si="315"/>
        <v>4598</v>
      </c>
      <c r="Q3362" t="str">
        <f t="shared" si="320"/>
        <v>theater</v>
      </c>
      <c r="R3362" t="str">
        <f t="shared" si="317"/>
        <v>plays</v>
      </c>
      <c r="S3362" s="20">
        <f t="shared" si="319"/>
        <v>42696.749340277776</v>
      </c>
      <c r="T3362" s="20">
        <f t="shared" si="318"/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13">
        <f t="shared" si="315"/>
        <v>2870.5</v>
      </c>
      <c r="Q3363" t="str">
        <f t="shared" si="320"/>
        <v>theater</v>
      </c>
      <c r="R3363" t="str">
        <f t="shared" si="317"/>
        <v>plays</v>
      </c>
      <c r="S3363" s="20">
        <f t="shared" si="319"/>
        <v>41865.692013888889</v>
      </c>
      <c r="T3363" s="20">
        <f t="shared" si="318"/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13">
        <f t="shared" si="315"/>
        <v>555</v>
      </c>
      <c r="Q3364" t="str">
        <f t="shared" si="320"/>
        <v>theater</v>
      </c>
      <c r="R3364" t="str">
        <f t="shared" si="317"/>
        <v>plays</v>
      </c>
      <c r="S3364" s="20">
        <f t="shared" si="319"/>
        <v>42055.758298611108</v>
      </c>
      <c r="T3364" s="20">
        <f t="shared" si="318"/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13">
        <f t="shared" si="315"/>
        <v>3943</v>
      </c>
      <c r="Q3365" t="str">
        <f t="shared" si="320"/>
        <v>theater</v>
      </c>
      <c r="R3365" t="str">
        <f t="shared" si="317"/>
        <v>plays</v>
      </c>
      <c r="S3365" s="20">
        <f t="shared" si="319"/>
        <v>41851.438020833331</v>
      </c>
      <c r="T3365" s="20">
        <f t="shared" si="318"/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13">
        <f t="shared" si="315"/>
        <v>1625</v>
      </c>
      <c r="Q3366" t="str">
        <f t="shared" si="320"/>
        <v>theater</v>
      </c>
      <c r="R3366" t="str">
        <f t="shared" si="317"/>
        <v>plays</v>
      </c>
      <c r="S3366" s="20">
        <f t="shared" si="319"/>
        <v>42422.644085648142</v>
      </c>
      <c r="T3366" s="20">
        <f t="shared" si="318"/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13">
        <f t="shared" si="315"/>
        <v>1301.5</v>
      </c>
      <c r="Q3367" t="str">
        <f t="shared" si="320"/>
        <v>theater</v>
      </c>
      <c r="R3367" t="str">
        <f t="shared" si="317"/>
        <v>plays</v>
      </c>
      <c r="S3367" s="20">
        <f t="shared" si="319"/>
        <v>42320.768425925926</v>
      </c>
      <c r="T3367" s="20">
        <f t="shared" si="318"/>
        <v>42350.768425925926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13">
        <f t="shared" si="315"/>
        <v>561.5</v>
      </c>
      <c r="Q3368" t="str">
        <f t="shared" si="320"/>
        <v>theater</v>
      </c>
      <c r="R3368" t="str">
        <f t="shared" si="317"/>
        <v>plays</v>
      </c>
      <c r="S3368" s="20">
        <f t="shared" si="319"/>
        <v>42106.734224537031</v>
      </c>
      <c r="T3368" s="20">
        <f t="shared" si="318"/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13">
        <f t="shared" si="315"/>
        <v>460</v>
      </c>
      <c r="Q3369" t="str">
        <f t="shared" si="320"/>
        <v>theater</v>
      </c>
      <c r="R3369" t="str">
        <f t="shared" si="317"/>
        <v>plays</v>
      </c>
      <c r="S3369" s="20">
        <f t="shared" si="319"/>
        <v>42192.600624999999</v>
      </c>
      <c r="T3369" s="20">
        <f t="shared" si="318"/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13">
        <f t="shared" si="315"/>
        <v>534.5</v>
      </c>
      <c r="Q3370" t="str">
        <f t="shared" si="320"/>
        <v>theater</v>
      </c>
      <c r="R3370" t="str">
        <f t="shared" si="317"/>
        <v>plays</v>
      </c>
      <c r="S3370" s="20">
        <f t="shared" si="319"/>
        <v>41968.866423611107</v>
      </c>
      <c r="T3370" s="20">
        <f t="shared" si="318"/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13">
        <f t="shared" si="315"/>
        <v>2624.5</v>
      </c>
      <c r="Q3371" t="str">
        <f t="shared" si="320"/>
        <v>theater</v>
      </c>
      <c r="R3371" t="str">
        <f t="shared" si="317"/>
        <v>plays</v>
      </c>
      <c r="S3371" s="20">
        <f t="shared" si="319"/>
        <v>42689.708101851851</v>
      </c>
      <c r="T3371" s="20">
        <f t="shared" si="318"/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13">
        <f t="shared" si="315"/>
        <v>896</v>
      </c>
      <c r="Q3372" t="str">
        <f t="shared" si="320"/>
        <v>theater</v>
      </c>
      <c r="R3372" t="str">
        <f t="shared" si="317"/>
        <v>plays</v>
      </c>
      <c r="S3372" s="20">
        <f t="shared" si="319"/>
        <v>42690.000983796293</v>
      </c>
      <c r="T3372" s="20">
        <f t="shared" si="318"/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13">
        <f t="shared" si="315"/>
        <v>143</v>
      </c>
      <c r="Q3373" t="str">
        <f t="shared" si="320"/>
        <v>theater</v>
      </c>
      <c r="R3373" t="str">
        <f t="shared" si="317"/>
        <v>plays</v>
      </c>
      <c r="S3373" s="20">
        <f t="shared" si="319"/>
        <v>42312.541261574072</v>
      </c>
      <c r="T3373" s="20">
        <f t="shared" si="318"/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13">
        <f t="shared" si="315"/>
        <v>531</v>
      </c>
      <c r="Q3374" t="str">
        <f t="shared" si="320"/>
        <v>theater</v>
      </c>
      <c r="R3374" t="str">
        <f t="shared" si="317"/>
        <v>plays</v>
      </c>
      <c r="S3374" s="20">
        <f t="shared" si="319"/>
        <v>41855.214768518512</v>
      </c>
      <c r="T3374" s="20">
        <f t="shared" si="318"/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13">
        <f t="shared" si="315"/>
        <v>1017.5</v>
      </c>
      <c r="Q3375" t="str">
        <f t="shared" si="320"/>
        <v>theater</v>
      </c>
      <c r="R3375" t="str">
        <f t="shared" si="317"/>
        <v>plays</v>
      </c>
      <c r="S3375" s="20">
        <f t="shared" si="319"/>
        <v>42179.521296296291</v>
      </c>
      <c r="T3375" s="20">
        <f t="shared" si="318"/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13">
        <f t="shared" si="315"/>
        <v>1891</v>
      </c>
      <c r="Q3376" t="str">
        <f t="shared" si="320"/>
        <v>theater</v>
      </c>
      <c r="R3376" t="str">
        <f t="shared" si="317"/>
        <v>plays</v>
      </c>
      <c r="S3376" s="20">
        <f t="shared" si="319"/>
        <v>42275.398333333331</v>
      </c>
      <c r="T3376" s="20">
        <f t="shared" si="318"/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13">
        <f t="shared" si="315"/>
        <v>1508.5</v>
      </c>
      <c r="Q3377" t="str">
        <f t="shared" si="320"/>
        <v>theater</v>
      </c>
      <c r="R3377" t="str">
        <f t="shared" si="317"/>
        <v>plays</v>
      </c>
      <c r="S3377" s="20">
        <f t="shared" si="319"/>
        <v>41765.277465277773</v>
      </c>
      <c r="T3377" s="20">
        <f t="shared" si="318"/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13">
        <f t="shared" si="315"/>
        <v>4010</v>
      </c>
      <c r="Q3378" t="str">
        <f t="shared" si="320"/>
        <v>theater</v>
      </c>
      <c r="R3378" t="str">
        <f t="shared" si="317"/>
        <v>plays</v>
      </c>
      <c r="S3378" s="20">
        <f t="shared" si="319"/>
        <v>42059.367986111109</v>
      </c>
      <c r="T3378" s="20">
        <f t="shared" si="318"/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ref="O3379:O3442" si="321">E3379/D3379</f>
        <v>1.0105</v>
      </c>
      <c r="P3379" s="13">
        <f t="shared" si="315"/>
        <v>4080.5</v>
      </c>
      <c r="Q3379" t="str">
        <f t="shared" si="320"/>
        <v>theater</v>
      </c>
      <c r="R3379" t="str">
        <f t="shared" si="317"/>
        <v>plays</v>
      </c>
      <c r="S3379" s="20">
        <f t="shared" si="319"/>
        <v>42053.399293981485</v>
      </c>
      <c r="T3379" s="20">
        <f t="shared" si="318"/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1"/>
        <v>1.0763636363636364</v>
      </c>
      <c r="P3380" s="13">
        <f t="shared" si="315"/>
        <v>306.5</v>
      </c>
      <c r="Q3380" t="str">
        <f t="shared" si="320"/>
        <v>theater</v>
      </c>
      <c r="R3380" t="str">
        <f t="shared" si="317"/>
        <v>plays</v>
      </c>
      <c r="S3380" s="20">
        <f t="shared" si="319"/>
        <v>41858.022060185183</v>
      </c>
      <c r="T3380" s="20">
        <f t="shared" si="318"/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1"/>
        <v>1.0365</v>
      </c>
      <c r="P3381" s="13">
        <f t="shared" si="315"/>
        <v>1055.5</v>
      </c>
      <c r="Q3381" t="str">
        <f t="shared" si="320"/>
        <v>theater</v>
      </c>
      <c r="R3381" t="str">
        <f t="shared" si="317"/>
        <v>plays</v>
      </c>
      <c r="S3381" s="20">
        <f t="shared" si="319"/>
        <v>42225.180555555555</v>
      </c>
      <c r="T3381" s="20">
        <f t="shared" si="318"/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1"/>
        <v>1.0443333333333333</v>
      </c>
      <c r="P3382" s="13">
        <f t="shared" si="315"/>
        <v>1580.5</v>
      </c>
      <c r="Q3382" t="str">
        <f t="shared" si="320"/>
        <v>theater</v>
      </c>
      <c r="R3382" t="str">
        <f t="shared" si="317"/>
        <v>plays</v>
      </c>
      <c r="S3382" s="20">
        <f t="shared" si="319"/>
        <v>41937.620115740734</v>
      </c>
      <c r="T3382" s="20">
        <f t="shared" si="318"/>
        <v>41972.661782407398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1"/>
        <v>1.0225</v>
      </c>
      <c r="P3383" s="13">
        <f t="shared" si="315"/>
        <v>2069</v>
      </c>
      <c r="Q3383" t="str">
        <f t="shared" si="320"/>
        <v>theater</v>
      </c>
      <c r="R3383" t="str">
        <f t="shared" si="317"/>
        <v>plays</v>
      </c>
      <c r="S3383" s="20">
        <f t="shared" si="319"/>
        <v>42043.851655092592</v>
      </c>
      <c r="T3383" s="20">
        <f t="shared" si="318"/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1"/>
        <v>1.0074285714285713</v>
      </c>
      <c r="P3384" s="13">
        <f t="shared" si="315"/>
        <v>1786</v>
      </c>
      <c r="Q3384" t="str">
        <f t="shared" si="320"/>
        <v>theater</v>
      </c>
      <c r="R3384" t="str">
        <f t="shared" si="317"/>
        <v>plays</v>
      </c>
      <c r="S3384" s="20">
        <f t="shared" si="319"/>
        <v>42559.097870370366</v>
      </c>
      <c r="T3384" s="20">
        <f t="shared" si="318"/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1"/>
        <v>1.1171428571428572</v>
      </c>
      <c r="P3385" s="13">
        <f t="shared" si="315"/>
        <v>992.5</v>
      </c>
      <c r="Q3385" t="str">
        <f t="shared" si="320"/>
        <v>theater</v>
      </c>
      <c r="R3385" t="str">
        <f t="shared" si="317"/>
        <v>plays</v>
      </c>
      <c r="S3385" s="20">
        <f t="shared" si="319"/>
        <v>42524.449305555558</v>
      </c>
      <c r="T3385" s="20">
        <f t="shared" si="318"/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1"/>
        <v>1.0001100000000001</v>
      </c>
      <c r="P3386" s="13">
        <f t="shared" si="315"/>
        <v>3032.33</v>
      </c>
      <c r="Q3386" t="str">
        <f t="shared" si="320"/>
        <v>theater</v>
      </c>
      <c r="R3386" t="str">
        <f t="shared" si="317"/>
        <v>plays</v>
      </c>
      <c r="S3386" s="20">
        <f t="shared" si="319"/>
        <v>42291.754259259258</v>
      </c>
      <c r="T3386" s="20">
        <f t="shared" si="318"/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1"/>
        <v>1</v>
      </c>
      <c r="P3387" s="13">
        <f t="shared" si="315"/>
        <v>1007.5</v>
      </c>
      <c r="Q3387" t="str">
        <f t="shared" si="320"/>
        <v>theater</v>
      </c>
      <c r="R3387" t="str">
        <f t="shared" si="317"/>
        <v>plays</v>
      </c>
      <c r="S3387" s="20">
        <f t="shared" si="319"/>
        <v>41953.534166666665</v>
      </c>
      <c r="T3387" s="20">
        <f t="shared" si="318"/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1"/>
        <v>1.05</v>
      </c>
      <c r="P3388" s="13">
        <f t="shared" si="315"/>
        <v>1070.5</v>
      </c>
      <c r="Q3388" t="str">
        <f t="shared" si="320"/>
        <v>theater</v>
      </c>
      <c r="R3388" t="str">
        <f t="shared" si="317"/>
        <v>plays</v>
      </c>
      <c r="S3388" s="20">
        <f t="shared" si="319"/>
        <v>41946.311412037037</v>
      </c>
      <c r="T3388" s="20">
        <f t="shared" si="318"/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1"/>
        <v>1.1686666666666667</v>
      </c>
      <c r="P3389" s="13">
        <f t="shared" si="315"/>
        <v>1770.5</v>
      </c>
      <c r="Q3389" t="str">
        <f t="shared" si="320"/>
        <v>theater</v>
      </c>
      <c r="R3389" t="str">
        <f t="shared" si="317"/>
        <v>plays</v>
      </c>
      <c r="S3389" s="20">
        <f t="shared" si="319"/>
        <v>41947.429259259254</v>
      </c>
      <c r="T3389" s="20">
        <f t="shared" si="318"/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1"/>
        <v>1.038</v>
      </c>
      <c r="P3390" s="13">
        <f t="shared" si="315"/>
        <v>801</v>
      </c>
      <c r="Q3390" t="str">
        <f t="shared" si="320"/>
        <v>theater</v>
      </c>
      <c r="R3390" t="str">
        <f t="shared" si="317"/>
        <v>plays</v>
      </c>
      <c r="S3390" s="20">
        <f t="shared" si="319"/>
        <v>42143.127789351849</v>
      </c>
      <c r="T3390" s="20">
        <f t="shared" si="318"/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1"/>
        <v>1.145</v>
      </c>
      <c r="P3391" s="13">
        <f t="shared" si="315"/>
        <v>5756</v>
      </c>
      <c r="Q3391" t="str">
        <f t="shared" si="320"/>
        <v>theater</v>
      </c>
      <c r="R3391" t="str">
        <f t="shared" si="317"/>
        <v>plays</v>
      </c>
      <c r="S3391" s="20">
        <f t="shared" si="319"/>
        <v>42494.230115740742</v>
      </c>
      <c r="T3391" s="20">
        <f t="shared" si="318"/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1"/>
        <v>1.024</v>
      </c>
      <c r="P3392" s="13">
        <f t="shared" si="315"/>
        <v>779</v>
      </c>
      <c r="Q3392" t="str">
        <f t="shared" si="320"/>
        <v>theater</v>
      </c>
      <c r="R3392" t="str">
        <f t="shared" si="317"/>
        <v>plays</v>
      </c>
      <c r="S3392" s="20">
        <f t="shared" si="319"/>
        <v>41815.44149305555</v>
      </c>
      <c r="T3392" s="20">
        <f t="shared" si="318"/>
        <v>41830.44149305555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1"/>
        <v>2.23</v>
      </c>
      <c r="P3393" s="13">
        <f t="shared" si="315"/>
        <v>566.5</v>
      </c>
      <c r="Q3393" t="str">
        <f t="shared" si="320"/>
        <v>theater</v>
      </c>
      <c r="R3393" t="str">
        <f t="shared" si="317"/>
        <v>plays</v>
      </c>
      <c r="S3393" s="20">
        <f t="shared" si="319"/>
        <v>41830.212361111109</v>
      </c>
      <c r="T3393" s="20">
        <f t="shared" si="318"/>
        <v>41859.602777777778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1"/>
        <v>1</v>
      </c>
      <c r="P3394" s="13">
        <f t="shared" si="315"/>
        <v>256</v>
      </c>
      <c r="Q3394" t="str">
        <f t="shared" si="320"/>
        <v>theater</v>
      </c>
      <c r="R3394" t="str">
        <f t="shared" si="317"/>
        <v>plays</v>
      </c>
      <c r="S3394" s="20">
        <f t="shared" si="319"/>
        <v>42446.51221064815</v>
      </c>
      <c r="T3394" s="20">
        <f t="shared" si="318"/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1"/>
        <v>1.0580000000000001</v>
      </c>
      <c r="P3395" s="13">
        <f t="shared" ref="P3395:P3458" si="322">AVERAGE(E3395,L3395)</f>
        <v>815.5</v>
      </c>
      <c r="Q3395" t="str">
        <f t="shared" si="320"/>
        <v>theater</v>
      </c>
      <c r="R3395" t="str">
        <f t="shared" ref="R3395:R3458" si="323">RIGHT(N3395,LEN(N3395)-FIND("/",N3395))</f>
        <v>plays</v>
      </c>
      <c r="S3395" s="20">
        <f t="shared" si="319"/>
        <v>41923.588310185187</v>
      </c>
      <c r="T3395" s="20">
        <f t="shared" ref="T3395:T3458" si="324">(((I3395/60)/60)/24)+DATE(1970,1,1)+(-8/24)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1.4236363636363636</v>
      </c>
      <c r="P3396" s="13">
        <f t="shared" si="322"/>
        <v>405</v>
      </c>
      <c r="Q3396" t="str">
        <f t="shared" si="320"/>
        <v>theater</v>
      </c>
      <c r="R3396" t="str">
        <f t="shared" si="323"/>
        <v>plays</v>
      </c>
      <c r="S3396" s="20">
        <f t="shared" ref="S3396:S3459" si="325">(((J3396/60)/60)/24)+DATE(1970,1,1)+(-8/24)</f>
        <v>41817.262094907404</v>
      </c>
      <c r="T3396" s="20">
        <f t="shared" si="324"/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1.84</v>
      </c>
      <c r="P3397" s="13">
        <f t="shared" si="322"/>
        <v>479</v>
      </c>
      <c r="Q3397" t="str">
        <f t="shared" si="320"/>
        <v>theater</v>
      </c>
      <c r="R3397" t="str">
        <f t="shared" si="323"/>
        <v>plays</v>
      </c>
      <c r="S3397" s="20">
        <f t="shared" si="325"/>
        <v>42140.378981481481</v>
      </c>
      <c r="T3397" s="20">
        <f t="shared" si="324"/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1.0433333333333332</v>
      </c>
      <c r="P3398" s="13">
        <f t="shared" si="322"/>
        <v>796.5</v>
      </c>
      <c r="Q3398" t="str">
        <f t="shared" si="320"/>
        <v>theater</v>
      </c>
      <c r="R3398" t="str">
        <f t="shared" si="323"/>
        <v>plays</v>
      </c>
      <c r="S3398" s="20">
        <f t="shared" si="325"/>
        <v>41764.113298611104</v>
      </c>
      <c r="T3398" s="20">
        <f t="shared" si="324"/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1.1200000000000001</v>
      </c>
      <c r="P3399" s="13">
        <f t="shared" si="322"/>
        <v>152</v>
      </c>
      <c r="Q3399" t="str">
        <f t="shared" si="320"/>
        <v>theater</v>
      </c>
      <c r="R3399" t="str">
        <f t="shared" si="323"/>
        <v>plays</v>
      </c>
      <c r="S3399" s="20">
        <f t="shared" si="325"/>
        <v>42378.145011574066</v>
      </c>
      <c r="T3399" s="20">
        <f t="shared" si="324"/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1.1107499999999999</v>
      </c>
      <c r="P3400" s="13">
        <f t="shared" si="322"/>
        <v>2254</v>
      </c>
      <c r="Q3400" t="str">
        <f t="shared" si="320"/>
        <v>theater</v>
      </c>
      <c r="R3400" t="str">
        <f t="shared" si="323"/>
        <v>plays</v>
      </c>
      <c r="S3400" s="20">
        <f t="shared" si="325"/>
        <v>41941.418703703705</v>
      </c>
      <c r="T3400" s="20">
        <f t="shared" si="324"/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1.0375000000000001</v>
      </c>
      <c r="P3401" s="13">
        <f t="shared" si="322"/>
        <v>645.5</v>
      </c>
      <c r="Q3401" t="str">
        <f t="shared" si="320"/>
        <v>theater</v>
      </c>
      <c r="R3401" t="str">
        <f t="shared" si="323"/>
        <v>plays</v>
      </c>
      <c r="S3401" s="20">
        <f t="shared" si="325"/>
        <v>42026.587094907409</v>
      </c>
      <c r="T3401" s="20">
        <f t="shared" si="324"/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1.0041</v>
      </c>
      <c r="P3402" s="13">
        <f t="shared" si="322"/>
        <v>5063</v>
      </c>
      <c r="Q3402" t="str">
        <f t="shared" si="320"/>
        <v>theater</v>
      </c>
      <c r="R3402" t="str">
        <f t="shared" si="323"/>
        <v>plays</v>
      </c>
      <c r="S3402" s="20">
        <f t="shared" si="325"/>
        <v>41834.620532407404</v>
      </c>
      <c r="T3402" s="20">
        <f t="shared" si="324"/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1.0186206896551724</v>
      </c>
      <c r="P3403" s="13">
        <f t="shared" si="322"/>
        <v>1510</v>
      </c>
      <c r="Q3403" t="str">
        <f t="shared" si="320"/>
        <v>theater</v>
      </c>
      <c r="R3403" t="str">
        <f t="shared" si="323"/>
        <v>plays</v>
      </c>
      <c r="S3403" s="20">
        <f t="shared" si="325"/>
        <v>42193.3905787037</v>
      </c>
      <c r="T3403" s="20">
        <f t="shared" si="324"/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1.0976666666666666</v>
      </c>
      <c r="P3404" s="13">
        <f t="shared" si="322"/>
        <v>8315</v>
      </c>
      <c r="Q3404" t="str">
        <f t="shared" si="320"/>
        <v>theater</v>
      </c>
      <c r="R3404" t="str">
        <f t="shared" si="323"/>
        <v>plays</v>
      </c>
      <c r="S3404" s="20">
        <f t="shared" si="325"/>
        <v>42290.285219907404</v>
      </c>
      <c r="T3404" s="20">
        <f t="shared" si="324"/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</v>
      </c>
      <c r="P3405" s="13">
        <f t="shared" si="322"/>
        <v>1008.5</v>
      </c>
      <c r="Q3405" t="str">
        <f t="shared" si="320"/>
        <v>theater</v>
      </c>
      <c r="R3405" t="str">
        <f t="shared" si="323"/>
        <v>plays</v>
      </c>
      <c r="S3405" s="20">
        <f t="shared" si="325"/>
        <v>42150.128749999996</v>
      </c>
      <c r="T3405" s="20">
        <f t="shared" si="324"/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1.22</v>
      </c>
      <c r="P3406" s="13">
        <f t="shared" si="322"/>
        <v>306.5</v>
      </c>
      <c r="Q3406" t="str">
        <f t="shared" si="320"/>
        <v>theater</v>
      </c>
      <c r="R3406" t="str">
        <f t="shared" si="323"/>
        <v>plays</v>
      </c>
      <c r="S3406" s="20">
        <f t="shared" si="325"/>
        <v>42152.170162037037</v>
      </c>
      <c r="T3406" s="20">
        <f t="shared" si="324"/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1.3757142857142857</v>
      </c>
      <c r="P3407" s="13">
        <f t="shared" si="322"/>
        <v>249.25</v>
      </c>
      <c r="Q3407" t="str">
        <f t="shared" si="320"/>
        <v>theater</v>
      </c>
      <c r="R3407" t="str">
        <f t="shared" si="323"/>
        <v>plays</v>
      </c>
      <c r="S3407" s="20">
        <f t="shared" si="325"/>
        <v>42409.683865740742</v>
      </c>
      <c r="T3407" s="20">
        <f t="shared" si="324"/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1.0031000000000001</v>
      </c>
      <c r="P3408" s="13">
        <f t="shared" si="322"/>
        <v>5061</v>
      </c>
      <c r="Q3408" t="str">
        <f t="shared" si="320"/>
        <v>theater</v>
      </c>
      <c r="R3408" t="str">
        <f t="shared" si="323"/>
        <v>plays</v>
      </c>
      <c r="S3408" s="20">
        <f t="shared" si="325"/>
        <v>41791.159444444442</v>
      </c>
      <c r="T3408" s="20">
        <f t="shared" si="324"/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1.071</v>
      </c>
      <c r="P3409" s="13">
        <f t="shared" si="322"/>
        <v>1104.5</v>
      </c>
      <c r="Q3409" t="str">
        <f t="shared" si="320"/>
        <v>theater</v>
      </c>
      <c r="R3409" t="str">
        <f t="shared" si="323"/>
        <v>plays</v>
      </c>
      <c r="S3409" s="20">
        <f t="shared" si="325"/>
        <v>41796.08899305555</v>
      </c>
      <c r="T3409" s="20">
        <f t="shared" si="324"/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2.11</v>
      </c>
      <c r="P3410" s="13">
        <f t="shared" si="322"/>
        <v>536.5</v>
      </c>
      <c r="Q3410" t="str">
        <f t="shared" si="320"/>
        <v>theater</v>
      </c>
      <c r="R3410" t="str">
        <f t="shared" si="323"/>
        <v>plays</v>
      </c>
      <c r="S3410" s="20">
        <f t="shared" si="325"/>
        <v>41808.65861111111</v>
      </c>
      <c r="T3410" s="20">
        <f t="shared" si="324"/>
        <v>41838.65861111111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1.236</v>
      </c>
      <c r="P3411" s="13">
        <f t="shared" si="322"/>
        <v>319.5</v>
      </c>
      <c r="Q3411" t="str">
        <f t="shared" si="320"/>
        <v>theater</v>
      </c>
      <c r="R3411" t="str">
        <f t="shared" si="323"/>
        <v>plays</v>
      </c>
      <c r="S3411" s="20">
        <f t="shared" si="325"/>
        <v>42544.480995370373</v>
      </c>
      <c r="T3411" s="20">
        <f t="shared" si="324"/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1.085</v>
      </c>
      <c r="P3412" s="13">
        <f t="shared" si="322"/>
        <v>1647.5</v>
      </c>
      <c r="Q3412" t="str">
        <f t="shared" si="320"/>
        <v>theater</v>
      </c>
      <c r="R3412" t="str">
        <f t="shared" si="323"/>
        <v>plays</v>
      </c>
      <c r="S3412" s="20">
        <f t="shared" si="325"/>
        <v>42499.70821759259</v>
      </c>
      <c r="T3412" s="20">
        <f t="shared" si="324"/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1.0356666666666667</v>
      </c>
      <c r="P3413" s="13">
        <f t="shared" si="322"/>
        <v>7806.5</v>
      </c>
      <c r="Q3413" t="str">
        <f t="shared" si="320"/>
        <v>theater</v>
      </c>
      <c r="R3413" t="str">
        <f t="shared" si="323"/>
        <v>plays</v>
      </c>
      <c r="S3413" s="20">
        <f t="shared" si="325"/>
        <v>42264.689490740733</v>
      </c>
      <c r="T3413" s="20">
        <f t="shared" si="324"/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</v>
      </c>
      <c r="P3414" s="13">
        <f t="shared" si="322"/>
        <v>1513</v>
      </c>
      <c r="Q3414" t="str">
        <f t="shared" si="320"/>
        <v>theater</v>
      </c>
      <c r="R3414" t="str">
        <f t="shared" si="323"/>
        <v>plays</v>
      </c>
      <c r="S3414" s="20">
        <f t="shared" si="325"/>
        <v>41879.625717592593</v>
      </c>
      <c r="T3414" s="20">
        <f t="shared" si="324"/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1.3</v>
      </c>
      <c r="P3415" s="13">
        <f t="shared" si="322"/>
        <v>332</v>
      </c>
      <c r="Q3415" t="str">
        <f t="shared" si="320"/>
        <v>theater</v>
      </c>
      <c r="R3415" t="str">
        <f t="shared" si="323"/>
        <v>plays</v>
      </c>
      <c r="S3415" s="20">
        <f t="shared" si="325"/>
        <v>42053.399745370371</v>
      </c>
      <c r="T3415" s="20">
        <f t="shared" si="324"/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1.0349999999999999</v>
      </c>
      <c r="P3416" s="13">
        <f t="shared" si="322"/>
        <v>1574.5</v>
      </c>
      <c r="Q3416" t="str">
        <f t="shared" si="320"/>
        <v>theater</v>
      </c>
      <c r="R3416" t="str">
        <f t="shared" si="323"/>
        <v>plays</v>
      </c>
      <c r="S3416" s="20">
        <f t="shared" si="325"/>
        <v>42675.499131944445</v>
      </c>
      <c r="T3416" s="20">
        <f t="shared" si="324"/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</v>
      </c>
      <c r="P3417" s="13">
        <f t="shared" si="322"/>
        <v>104.5</v>
      </c>
      <c r="Q3417" t="str">
        <f t="shared" si="320"/>
        <v>theater</v>
      </c>
      <c r="R3417" t="str">
        <f t="shared" si="323"/>
        <v>plays</v>
      </c>
      <c r="S3417" s="20">
        <f t="shared" si="325"/>
        <v>42466.810833333329</v>
      </c>
      <c r="T3417" s="20">
        <f t="shared" si="324"/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1.196</v>
      </c>
      <c r="P3418" s="13">
        <f t="shared" si="322"/>
        <v>2407</v>
      </c>
      <c r="Q3418" t="str">
        <f t="shared" si="320"/>
        <v>theater</v>
      </c>
      <c r="R3418" t="str">
        <f t="shared" si="323"/>
        <v>plays</v>
      </c>
      <c r="S3418" s="20">
        <f t="shared" si="325"/>
        <v>42089.079224537032</v>
      </c>
      <c r="T3418" s="20">
        <f t="shared" si="324"/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1.0000058823529412</v>
      </c>
      <c r="P3419" s="13">
        <f t="shared" si="322"/>
        <v>872.505</v>
      </c>
      <c r="Q3419" t="str">
        <f t="shared" si="320"/>
        <v>theater</v>
      </c>
      <c r="R3419" t="str">
        <f t="shared" si="323"/>
        <v>plays</v>
      </c>
      <c r="S3419" s="20">
        <f t="shared" si="325"/>
        <v>41894.580416666664</v>
      </c>
      <c r="T3419" s="20">
        <f t="shared" si="324"/>
        <v>41937.696527777778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1.00875</v>
      </c>
      <c r="P3420" s="13">
        <f t="shared" si="322"/>
        <v>2045.5</v>
      </c>
      <c r="Q3420" t="str">
        <f t="shared" si="320"/>
        <v>theater</v>
      </c>
      <c r="R3420" t="str">
        <f t="shared" si="323"/>
        <v>plays</v>
      </c>
      <c r="S3420" s="20">
        <f t="shared" si="325"/>
        <v>41752.501238425924</v>
      </c>
      <c r="T3420" s="20">
        <f t="shared" si="324"/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1.0654545454545454</v>
      </c>
      <c r="P3421" s="13">
        <f t="shared" si="322"/>
        <v>1488</v>
      </c>
      <c r="Q3421" t="str">
        <f t="shared" si="320"/>
        <v>theater</v>
      </c>
      <c r="R3421" t="str">
        <f t="shared" si="323"/>
        <v>plays</v>
      </c>
      <c r="S3421" s="20">
        <f t="shared" si="325"/>
        <v>42448.488252314812</v>
      </c>
      <c r="T3421" s="20">
        <f t="shared" si="324"/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1.38</v>
      </c>
      <c r="P3422" s="13">
        <f t="shared" si="322"/>
        <v>500</v>
      </c>
      <c r="Q3422" t="str">
        <f t="shared" ref="Q3422:Q3485" si="326">LEFT(N3422,FIND("/",N3422)-1)</f>
        <v>theater</v>
      </c>
      <c r="R3422" t="str">
        <f t="shared" si="323"/>
        <v>plays</v>
      </c>
      <c r="S3422" s="20">
        <f t="shared" si="325"/>
        <v>42404.756967592592</v>
      </c>
      <c r="T3422" s="20">
        <f t="shared" si="324"/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1.0115000000000001</v>
      </c>
      <c r="P3423" s="13">
        <f t="shared" si="322"/>
        <v>5106.5</v>
      </c>
      <c r="Q3423" t="str">
        <f t="shared" si="326"/>
        <v>theater</v>
      </c>
      <c r="R3423" t="str">
        <f t="shared" si="323"/>
        <v>plays</v>
      </c>
      <c r="S3423" s="20">
        <f t="shared" si="325"/>
        <v>42037.457905092589</v>
      </c>
      <c r="T3423" s="20">
        <f t="shared" si="324"/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1.091</v>
      </c>
      <c r="P3424" s="13">
        <f t="shared" si="322"/>
        <v>1659.5</v>
      </c>
      <c r="Q3424" t="str">
        <f t="shared" si="326"/>
        <v>theater</v>
      </c>
      <c r="R3424" t="str">
        <f t="shared" si="323"/>
        <v>plays</v>
      </c>
      <c r="S3424" s="20">
        <f t="shared" si="325"/>
        <v>42323.228888888887</v>
      </c>
      <c r="T3424" s="20">
        <f t="shared" si="324"/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1.4</v>
      </c>
      <c r="P3425" s="13">
        <f t="shared" si="322"/>
        <v>180</v>
      </c>
      <c r="Q3425" t="str">
        <f t="shared" si="326"/>
        <v>theater</v>
      </c>
      <c r="R3425" t="str">
        <f t="shared" si="323"/>
        <v>plays</v>
      </c>
      <c r="S3425" s="20">
        <f t="shared" si="325"/>
        <v>42088.578020833331</v>
      </c>
      <c r="T3425" s="20">
        <f t="shared" si="324"/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1.0358333333333334</v>
      </c>
      <c r="P3426" s="13">
        <f t="shared" si="322"/>
        <v>3145.5</v>
      </c>
      <c r="Q3426" t="str">
        <f t="shared" si="326"/>
        <v>theater</v>
      </c>
      <c r="R3426" t="str">
        <f t="shared" si="323"/>
        <v>plays</v>
      </c>
      <c r="S3426" s="20">
        <f t="shared" si="325"/>
        <v>42018.343564814808</v>
      </c>
      <c r="T3426" s="20">
        <f t="shared" si="324"/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1.0297033333333332</v>
      </c>
      <c r="P3427" s="13">
        <f t="shared" si="322"/>
        <v>15497.55</v>
      </c>
      <c r="Q3427" t="str">
        <f t="shared" si="326"/>
        <v>theater</v>
      </c>
      <c r="R3427" t="str">
        <f t="shared" si="323"/>
        <v>plays</v>
      </c>
      <c r="S3427" s="20">
        <f t="shared" si="325"/>
        <v>41884.28398148148</v>
      </c>
      <c r="T3427" s="20">
        <f t="shared" si="324"/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1.0813333333333333</v>
      </c>
      <c r="P3428" s="13">
        <f t="shared" si="322"/>
        <v>2071</v>
      </c>
      <c r="Q3428" t="str">
        <f t="shared" si="326"/>
        <v>theater</v>
      </c>
      <c r="R3428" t="str">
        <f t="shared" si="323"/>
        <v>plays</v>
      </c>
      <c r="S3428" s="20">
        <f t="shared" si="325"/>
        <v>41883.723414351851</v>
      </c>
      <c r="T3428" s="20">
        <f t="shared" si="324"/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</v>
      </c>
      <c r="P3429" s="13">
        <f t="shared" si="322"/>
        <v>764.5</v>
      </c>
      <c r="Q3429" t="str">
        <f t="shared" si="326"/>
        <v>theater</v>
      </c>
      <c r="R3429" t="str">
        <f t="shared" si="323"/>
        <v>plays</v>
      </c>
      <c r="S3429" s="20">
        <f t="shared" si="325"/>
        <v>41792.311944444438</v>
      </c>
      <c r="T3429" s="20">
        <f t="shared" si="324"/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1.0275000000000001</v>
      </c>
      <c r="P3430" s="13">
        <f t="shared" si="322"/>
        <v>1053</v>
      </c>
      <c r="Q3430" t="str">
        <f t="shared" si="326"/>
        <v>theater</v>
      </c>
      <c r="R3430" t="str">
        <f t="shared" si="323"/>
        <v>plays</v>
      </c>
      <c r="S3430" s="20">
        <f t="shared" si="325"/>
        <v>42038.387118055551</v>
      </c>
      <c r="T3430" s="20">
        <f t="shared" si="324"/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1.3</v>
      </c>
      <c r="P3431" s="13">
        <f t="shared" si="322"/>
        <v>103.5</v>
      </c>
      <c r="Q3431" t="str">
        <f t="shared" si="326"/>
        <v>theater</v>
      </c>
      <c r="R3431" t="str">
        <f t="shared" si="323"/>
        <v>plays</v>
      </c>
      <c r="S3431" s="20">
        <f t="shared" si="325"/>
        <v>42661.688206018516</v>
      </c>
      <c r="T3431" s="20">
        <f t="shared" si="324"/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1.0854949999999999</v>
      </c>
      <c r="P3432" s="13">
        <f t="shared" si="322"/>
        <v>1121.4949999999999</v>
      </c>
      <c r="Q3432" t="str">
        <f t="shared" si="326"/>
        <v>theater</v>
      </c>
      <c r="R3432" t="str">
        <f t="shared" si="323"/>
        <v>plays</v>
      </c>
      <c r="S3432" s="20">
        <f t="shared" si="325"/>
        <v>41820.612280092588</v>
      </c>
      <c r="T3432" s="20">
        <f t="shared" si="324"/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</v>
      </c>
      <c r="P3433" s="13">
        <f t="shared" si="322"/>
        <v>1010.5</v>
      </c>
      <c r="Q3433" t="str">
        <f t="shared" si="326"/>
        <v>theater</v>
      </c>
      <c r="R3433" t="str">
        <f t="shared" si="323"/>
        <v>plays</v>
      </c>
      <c r="S3433" s="20">
        <f t="shared" si="325"/>
        <v>41839.397604166668</v>
      </c>
      <c r="T3433" s="20">
        <f t="shared" si="324"/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1.0965</v>
      </c>
      <c r="P3434" s="13">
        <f t="shared" si="322"/>
        <v>1117.5</v>
      </c>
      <c r="Q3434" t="str">
        <f t="shared" si="326"/>
        <v>theater</v>
      </c>
      <c r="R3434" t="str">
        <f t="shared" si="323"/>
        <v>plays</v>
      </c>
      <c r="S3434" s="20">
        <f t="shared" si="325"/>
        <v>42380.247847222221</v>
      </c>
      <c r="T3434" s="20">
        <f t="shared" si="324"/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1.0026315789473683</v>
      </c>
      <c r="P3435" s="13">
        <f t="shared" si="322"/>
        <v>4798</v>
      </c>
      <c r="Q3435" t="str">
        <f t="shared" si="326"/>
        <v>theater</v>
      </c>
      <c r="R3435" t="str">
        <f t="shared" si="323"/>
        <v>plays</v>
      </c>
      <c r="S3435" s="20">
        <f t="shared" si="325"/>
        <v>41775.729803240742</v>
      </c>
      <c r="T3435" s="20">
        <f t="shared" si="324"/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1.0555000000000001</v>
      </c>
      <c r="P3436" s="13">
        <f t="shared" si="322"/>
        <v>5361.5</v>
      </c>
      <c r="Q3436" t="str">
        <f t="shared" si="326"/>
        <v>theater</v>
      </c>
      <c r="R3436" t="str">
        <f t="shared" si="323"/>
        <v>plays</v>
      </c>
      <c r="S3436" s="20">
        <f t="shared" si="325"/>
        <v>41800.047094907408</v>
      </c>
      <c r="T3436" s="20">
        <f t="shared" si="324"/>
        <v>41830.047094907408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1.1200000000000001</v>
      </c>
      <c r="P3437" s="13">
        <f t="shared" si="322"/>
        <v>569.5</v>
      </c>
      <c r="Q3437" t="str">
        <f t="shared" si="326"/>
        <v>theater</v>
      </c>
      <c r="R3437" t="str">
        <f t="shared" si="323"/>
        <v>plays</v>
      </c>
      <c r="S3437" s="20">
        <f t="shared" si="325"/>
        <v>42572.283483796295</v>
      </c>
      <c r="T3437" s="20">
        <f t="shared" si="324"/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1.0589999999999999</v>
      </c>
      <c r="P3438" s="13">
        <f t="shared" si="322"/>
        <v>2666</v>
      </c>
      <c r="Q3438" t="str">
        <f t="shared" si="326"/>
        <v>theater</v>
      </c>
      <c r="R3438" t="str">
        <f t="shared" si="323"/>
        <v>plays</v>
      </c>
      <c r="S3438" s="20">
        <f t="shared" si="325"/>
        <v>41851.208252314813</v>
      </c>
      <c r="T3438" s="20">
        <f t="shared" si="324"/>
        <v>41872.352777777778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1.01</v>
      </c>
      <c r="P3439" s="13">
        <f t="shared" si="322"/>
        <v>1533</v>
      </c>
      <c r="Q3439" t="str">
        <f t="shared" si="326"/>
        <v>theater</v>
      </c>
      <c r="R3439" t="str">
        <f t="shared" si="323"/>
        <v>plays</v>
      </c>
      <c r="S3439" s="20">
        <f t="shared" si="325"/>
        <v>42205.377546296295</v>
      </c>
      <c r="T3439" s="20">
        <f t="shared" si="324"/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1.042</v>
      </c>
      <c r="P3440" s="13">
        <f t="shared" si="322"/>
        <v>1309.5</v>
      </c>
      <c r="Q3440" t="str">
        <f t="shared" si="326"/>
        <v>theater</v>
      </c>
      <c r="R3440" t="str">
        <f t="shared" si="323"/>
        <v>plays</v>
      </c>
      <c r="S3440" s="20">
        <f t="shared" si="325"/>
        <v>42100.594525462955</v>
      </c>
      <c r="T3440" s="20">
        <f t="shared" si="324"/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1.3467833333333334</v>
      </c>
      <c r="P3441" s="13">
        <f t="shared" si="322"/>
        <v>817.07</v>
      </c>
      <c r="Q3441" t="str">
        <f t="shared" si="326"/>
        <v>theater</v>
      </c>
      <c r="R3441" t="str">
        <f t="shared" si="323"/>
        <v>plays</v>
      </c>
      <c r="S3441" s="20">
        <f t="shared" si="325"/>
        <v>42374.577893518515</v>
      </c>
      <c r="T3441" s="20">
        <f t="shared" si="324"/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1.052184</v>
      </c>
      <c r="P3442" s="13">
        <f t="shared" si="322"/>
        <v>2671.46</v>
      </c>
      <c r="Q3442" t="str">
        <f t="shared" si="326"/>
        <v>theater</v>
      </c>
      <c r="R3442" t="str">
        <f t="shared" si="323"/>
        <v>plays</v>
      </c>
      <c r="S3442" s="20">
        <f t="shared" si="325"/>
        <v>41808.789675925924</v>
      </c>
      <c r="T3442" s="20">
        <f t="shared" si="324"/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ref="O3443:O3506" si="327">E3443/D3443</f>
        <v>1.026</v>
      </c>
      <c r="P3443" s="13">
        <f t="shared" si="322"/>
        <v>1304</v>
      </c>
      <c r="Q3443" t="str">
        <f t="shared" si="326"/>
        <v>theater</v>
      </c>
      <c r="R3443" t="str">
        <f t="shared" si="323"/>
        <v>plays</v>
      </c>
      <c r="S3443" s="20">
        <f t="shared" si="325"/>
        <v>42294.096307870372</v>
      </c>
      <c r="T3443" s="20">
        <f t="shared" si="324"/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7"/>
        <v>1</v>
      </c>
      <c r="P3444" s="13">
        <f t="shared" si="322"/>
        <v>129</v>
      </c>
      <c r="Q3444" t="str">
        <f t="shared" si="326"/>
        <v>theater</v>
      </c>
      <c r="R3444" t="str">
        <f t="shared" si="323"/>
        <v>plays</v>
      </c>
      <c r="S3444" s="20">
        <f t="shared" si="325"/>
        <v>42124.50777777777</v>
      </c>
      <c r="T3444" s="20">
        <f t="shared" si="324"/>
        <v>42154.50777777777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7"/>
        <v>1.855</v>
      </c>
      <c r="P3445" s="13">
        <f t="shared" si="322"/>
        <v>950</v>
      </c>
      <c r="Q3445" t="str">
        <f t="shared" si="326"/>
        <v>theater</v>
      </c>
      <c r="R3445" t="str">
        <f t="shared" si="323"/>
        <v>plays</v>
      </c>
      <c r="S3445" s="20">
        <f t="shared" si="325"/>
        <v>41861.191504629627</v>
      </c>
      <c r="T3445" s="20">
        <f t="shared" si="324"/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7"/>
        <v>2.89</v>
      </c>
      <c r="P3446" s="13">
        <f t="shared" si="322"/>
        <v>443.5</v>
      </c>
      <c r="Q3446" t="str">
        <f t="shared" si="326"/>
        <v>theater</v>
      </c>
      <c r="R3446" t="str">
        <f t="shared" si="323"/>
        <v>plays</v>
      </c>
      <c r="S3446" s="20">
        <f t="shared" si="325"/>
        <v>42520.95817129629</v>
      </c>
      <c r="T3446" s="20">
        <f t="shared" si="324"/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7"/>
        <v>1</v>
      </c>
      <c r="P3447" s="13">
        <f t="shared" si="322"/>
        <v>1015.5</v>
      </c>
      <c r="Q3447" t="str">
        <f t="shared" si="326"/>
        <v>theater</v>
      </c>
      <c r="R3447" t="str">
        <f t="shared" si="323"/>
        <v>plays</v>
      </c>
      <c r="S3447" s="20">
        <f t="shared" si="325"/>
        <v>42272.197175925925</v>
      </c>
      <c r="T3447" s="20">
        <f t="shared" si="324"/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7"/>
        <v>1.0820000000000001</v>
      </c>
      <c r="P3448" s="13">
        <f t="shared" si="322"/>
        <v>553.5</v>
      </c>
      <c r="Q3448" t="str">
        <f t="shared" si="326"/>
        <v>theater</v>
      </c>
      <c r="R3448" t="str">
        <f t="shared" si="323"/>
        <v>plays</v>
      </c>
      <c r="S3448" s="20">
        <f t="shared" si="325"/>
        <v>42016.499131944445</v>
      </c>
      <c r="T3448" s="20">
        <f t="shared" si="324"/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7"/>
        <v>1.0780000000000001</v>
      </c>
      <c r="P3449" s="13">
        <f t="shared" si="322"/>
        <v>546</v>
      </c>
      <c r="Q3449" t="str">
        <f t="shared" si="326"/>
        <v>theater</v>
      </c>
      <c r="R3449" t="str">
        <f t="shared" si="323"/>
        <v>plays</v>
      </c>
      <c r="S3449" s="20">
        <f t="shared" si="325"/>
        <v>42402.555694444447</v>
      </c>
      <c r="T3449" s="20">
        <f t="shared" si="324"/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7"/>
        <v>1.0976190476190477</v>
      </c>
      <c r="P3450" s="13">
        <f t="shared" si="322"/>
        <v>1175</v>
      </c>
      <c r="Q3450" t="str">
        <f t="shared" si="326"/>
        <v>theater</v>
      </c>
      <c r="R3450" t="str">
        <f t="shared" si="323"/>
        <v>plays</v>
      </c>
      <c r="S3450" s="20">
        <f t="shared" si="325"/>
        <v>41959.785752314812</v>
      </c>
      <c r="T3450" s="20">
        <f t="shared" si="324"/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7"/>
        <v>1.70625</v>
      </c>
      <c r="P3451" s="13">
        <f t="shared" si="322"/>
        <v>692.5</v>
      </c>
      <c r="Q3451" t="str">
        <f t="shared" si="326"/>
        <v>theater</v>
      </c>
      <c r="R3451" t="str">
        <f t="shared" si="323"/>
        <v>plays</v>
      </c>
      <c r="S3451" s="20">
        <f t="shared" si="325"/>
        <v>42531.719189814808</v>
      </c>
      <c r="T3451" s="20">
        <f t="shared" si="324"/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7"/>
        <v>1.52</v>
      </c>
      <c r="P3452" s="13">
        <f t="shared" si="322"/>
        <v>399.5</v>
      </c>
      <c r="Q3452" t="str">
        <f t="shared" si="326"/>
        <v>theater</v>
      </c>
      <c r="R3452" t="str">
        <f t="shared" si="323"/>
        <v>plays</v>
      </c>
      <c r="S3452" s="20">
        <f t="shared" si="325"/>
        <v>42036.371192129627</v>
      </c>
      <c r="T3452" s="20">
        <f t="shared" si="324"/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7"/>
        <v>1.0123076923076924</v>
      </c>
      <c r="P3453" s="13">
        <f t="shared" si="322"/>
        <v>337</v>
      </c>
      <c r="Q3453" t="str">
        <f t="shared" si="326"/>
        <v>theater</v>
      </c>
      <c r="R3453" t="str">
        <f t="shared" si="323"/>
        <v>plays</v>
      </c>
      <c r="S3453" s="20">
        <f t="shared" si="325"/>
        <v>42088.390358796292</v>
      </c>
      <c r="T3453" s="20">
        <f t="shared" si="324"/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7"/>
        <v>1.532</v>
      </c>
      <c r="P3454" s="13">
        <f t="shared" si="322"/>
        <v>784.5</v>
      </c>
      <c r="Q3454" t="str">
        <f t="shared" si="326"/>
        <v>theater</v>
      </c>
      <c r="R3454" t="str">
        <f t="shared" si="323"/>
        <v>plays</v>
      </c>
      <c r="S3454" s="20">
        <f t="shared" si="325"/>
        <v>41820.305856481478</v>
      </c>
      <c r="T3454" s="20">
        <f t="shared" si="324"/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7"/>
        <v>1.2833333333333334</v>
      </c>
      <c r="P3455" s="13">
        <f t="shared" si="322"/>
        <v>199.5</v>
      </c>
      <c r="Q3455" t="str">
        <f t="shared" si="326"/>
        <v>theater</v>
      </c>
      <c r="R3455" t="str">
        <f t="shared" si="323"/>
        <v>plays</v>
      </c>
      <c r="S3455" s="20">
        <f t="shared" si="325"/>
        <v>42535.645324074074</v>
      </c>
      <c r="T3455" s="20">
        <f t="shared" si="324"/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7"/>
        <v>1.0071428571428571</v>
      </c>
      <c r="P3456" s="13">
        <f t="shared" si="322"/>
        <v>363</v>
      </c>
      <c r="Q3456" t="str">
        <f t="shared" si="326"/>
        <v>theater</v>
      </c>
      <c r="R3456" t="str">
        <f t="shared" si="323"/>
        <v>plays</v>
      </c>
      <c r="S3456" s="20">
        <f t="shared" si="325"/>
        <v>41821.365266203698</v>
      </c>
      <c r="T3456" s="20">
        <f t="shared" si="324"/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7"/>
        <v>1.0065</v>
      </c>
      <c r="P3457" s="13">
        <f t="shared" si="322"/>
        <v>5067</v>
      </c>
      <c r="Q3457" t="str">
        <f t="shared" si="326"/>
        <v>theater</v>
      </c>
      <c r="R3457" t="str">
        <f t="shared" si="323"/>
        <v>plays</v>
      </c>
      <c r="S3457" s="20">
        <f t="shared" si="325"/>
        <v>42626.416979166665</v>
      </c>
      <c r="T3457" s="20">
        <f t="shared" si="324"/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7"/>
        <v>1.913</v>
      </c>
      <c r="P3458" s="13">
        <f t="shared" si="322"/>
        <v>2877.5</v>
      </c>
      <c r="Q3458" t="str">
        <f t="shared" si="326"/>
        <v>theater</v>
      </c>
      <c r="R3458" t="str">
        <f t="shared" si="323"/>
        <v>plays</v>
      </c>
      <c r="S3458" s="20">
        <f t="shared" si="325"/>
        <v>41820.872303240736</v>
      </c>
      <c r="T3458" s="20">
        <f t="shared" si="324"/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7"/>
        <v>1.4019999999999999</v>
      </c>
      <c r="P3459" s="13">
        <f t="shared" ref="P3459:P3522" si="328">AVERAGE(E3459,L3459)</f>
        <v>1429.5</v>
      </c>
      <c r="Q3459" t="str">
        <f t="shared" si="326"/>
        <v>theater</v>
      </c>
      <c r="R3459" t="str">
        <f t="shared" ref="R3459:R3522" si="329">RIGHT(N3459,LEN(N3459)-FIND("/",N3459))</f>
        <v>plays</v>
      </c>
      <c r="S3459" s="20">
        <f t="shared" si="325"/>
        <v>42016.373344907406</v>
      </c>
      <c r="T3459" s="20">
        <f t="shared" ref="T3459:T3522" si="330">(((I3459/60)/60)/24)+DATE(1970,1,1)+(-8/24)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1.2433537832310839</v>
      </c>
      <c r="P3460" s="13">
        <f t="shared" si="328"/>
        <v>621.5</v>
      </c>
      <c r="Q3460" t="str">
        <f t="shared" si="326"/>
        <v>theater</v>
      </c>
      <c r="R3460" t="str">
        <f t="shared" si="329"/>
        <v>plays</v>
      </c>
      <c r="S3460" s="20">
        <f t="shared" ref="S3460:S3523" si="331">(((J3460/60)/60)/24)+DATE(1970,1,1)+(-8/24)</f>
        <v>42010.869247685179</v>
      </c>
      <c r="T3460" s="20">
        <f t="shared" si="330"/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1.262</v>
      </c>
      <c r="P3461" s="13">
        <f t="shared" si="328"/>
        <v>333.5</v>
      </c>
      <c r="Q3461" t="str">
        <f t="shared" si="326"/>
        <v>theater</v>
      </c>
      <c r="R3461" t="str">
        <f t="shared" si="329"/>
        <v>plays</v>
      </c>
      <c r="S3461" s="20">
        <f t="shared" si="331"/>
        <v>42480.146527777775</v>
      </c>
      <c r="T3461" s="20">
        <f t="shared" si="330"/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1.9</v>
      </c>
      <c r="P3462" s="13">
        <f t="shared" si="328"/>
        <v>484.5</v>
      </c>
      <c r="Q3462" t="str">
        <f t="shared" si="326"/>
        <v>theater</v>
      </c>
      <c r="R3462" t="str">
        <f t="shared" si="329"/>
        <v>plays</v>
      </c>
      <c r="S3462" s="20">
        <f t="shared" si="331"/>
        <v>41852.193888888884</v>
      </c>
      <c r="T3462" s="20">
        <f t="shared" si="330"/>
        <v>41866.193888888884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1.39</v>
      </c>
      <c r="P3463" s="13">
        <f t="shared" si="328"/>
        <v>353.5</v>
      </c>
      <c r="Q3463" t="str">
        <f t="shared" si="326"/>
        <v>theater</v>
      </c>
      <c r="R3463" t="str">
        <f t="shared" si="329"/>
        <v>plays</v>
      </c>
      <c r="S3463" s="20">
        <f t="shared" si="331"/>
        <v>42643.299525462957</v>
      </c>
      <c r="T3463" s="20">
        <f t="shared" si="330"/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2.02</v>
      </c>
      <c r="P3464" s="13">
        <f t="shared" si="328"/>
        <v>261</v>
      </c>
      <c r="Q3464" t="str">
        <f t="shared" si="326"/>
        <v>theater</v>
      </c>
      <c r="R3464" t="str">
        <f t="shared" si="329"/>
        <v>plays</v>
      </c>
      <c r="S3464" s="20">
        <f t="shared" si="331"/>
        <v>42179.565138888887</v>
      </c>
      <c r="T3464" s="20">
        <f t="shared" si="330"/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1.0338000000000001</v>
      </c>
      <c r="P3465" s="13">
        <f t="shared" si="328"/>
        <v>5226</v>
      </c>
      <c r="Q3465" t="str">
        <f t="shared" si="326"/>
        <v>theater</v>
      </c>
      <c r="R3465" t="str">
        <f t="shared" si="329"/>
        <v>plays</v>
      </c>
      <c r="S3465" s="20">
        <f t="shared" si="331"/>
        <v>42612.585474537038</v>
      </c>
      <c r="T3465" s="20">
        <f t="shared" si="330"/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1.023236</v>
      </c>
      <c r="P3466" s="13">
        <f t="shared" si="328"/>
        <v>2604.59</v>
      </c>
      <c r="Q3466" t="str">
        <f t="shared" si="326"/>
        <v>theater</v>
      </c>
      <c r="R3466" t="str">
        <f t="shared" si="329"/>
        <v>plays</v>
      </c>
      <c r="S3466" s="20">
        <f t="shared" si="331"/>
        <v>42574.796724537031</v>
      </c>
      <c r="T3466" s="20">
        <f t="shared" si="330"/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1.03</v>
      </c>
      <c r="P3467" s="13">
        <f t="shared" si="328"/>
        <v>1048</v>
      </c>
      <c r="Q3467" t="str">
        <f t="shared" si="326"/>
        <v>theater</v>
      </c>
      <c r="R3467" t="str">
        <f t="shared" si="329"/>
        <v>plays</v>
      </c>
      <c r="S3467" s="20">
        <f t="shared" si="331"/>
        <v>42200.292499999996</v>
      </c>
      <c r="T3467" s="20">
        <f t="shared" si="330"/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1.2714285714285714</v>
      </c>
      <c r="P3468" s="13">
        <f t="shared" si="328"/>
        <v>2255.5</v>
      </c>
      <c r="Q3468" t="str">
        <f t="shared" si="326"/>
        <v>theater</v>
      </c>
      <c r="R3468" t="str">
        <f t="shared" si="329"/>
        <v>plays</v>
      </c>
      <c r="S3468" s="20">
        <f t="shared" si="331"/>
        <v>42419.685763888883</v>
      </c>
      <c r="T3468" s="20">
        <f t="shared" si="330"/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1.01</v>
      </c>
      <c r="P3469" s="13">
        <f t="shared" si="328"/>
        <v>1538.5</v>
      </c>
      <c r="Q3469" t="str">
        <f t="shared" si="326"/>
        <v>theater</v>
      </c>
      <c r="R3469" t="str">
        <f t="shared" si="329"/>
        <v>plays</v>
      </c>
      <c r="S3469" s="20">
        <f t="shared" si="331"/>
        <v>42053.338333333326</v>
      </c>
      <c r="T3469" s="20">
        <f t="shared" si="330"/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1.2178</v>
      </c>
      <c r="P3470" s="13">
        <f t="shared" si="328"/>
        <v>6097.5</v>
      </c>
      <c r="Q3470" t="str">
        <f t="shared" si="326"/>
        <v>theater</v>
      </c>
      <c r="R3470" t="str">
        <f t="shared" si="329"/>
        <v>plays</v>
      </c>
      <c r="S3470" s="20">
        <f t="shared" si="331"/>
        <v>42605.432048611103</v>
      </c>
      <c r="T3470" s="20">
        <f t="shared" si="330"/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1.1339285714285714</v>
      </c>
      <c r="P3471" s="13">
        <f t="shared" si="328"/>
        <v>1619</v>
      </c>
      <c r="Q3471" t="str">
        <f t="shared" si="326"/>
        <v>theater</v>
      </c>
      <c r="R3471" t="str">
        <f t="shared" si="329"/>
        <v>plays</v>
      </c>
      <c r="S3471" s="20">
        <f t="shared" si="331"/>
        <v>42458.308391203704</v>
      </c>
      <c r="T3471" s="20">
        <f t="shared" si="330"/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1.5</v>
      </c>
      <c r="P3472" s="13">
        <f t="shared" si="328"/>
        <v>192</v>
      </c>
      <c r="Q3472" t="str">
        <f t="shared" si="326"/>
        <v>theater</v>
      </c>
      <c r="R3472" t="str">
        <f t="shared" si="329"/>
        <v>plays</v>
      </c>
      <c r="S3472" s="20">
        <f t="shared" si="331"/>
        <v>42528.688680555548</v>
      </c>
      <c r="T3472" s="20">
        <f t="shared" si="330"/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2.1459999999999999</v>
      </c>
      <c r="P3473" s="13">
        <f t="shared" si="328"/>
        <v>551.5</v>
      </c>
      <c r="Q3473" t="str">
        <f t="shared" si="326"/>
        <v>theater</v>
      </c>
      <c r="R3473" t="str">
        <f t="shared" si="329"/>
        <v>plays</v>
      </c>
      <c r="S3473" s="20">
        <f t="shared" si="331"/>
        <v>41841.487152777772</v>
      </c>
      <c r="T3473" s="20">
        <f t="shared" si="330"/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1.0205</v>
      </c>
      <c r="P3474" s="13">
        <f t="shared" si="328"/>
        <v>1032</v>
      </c>
      <c r="Q3474" t="str">
        <f t="shared" si="326"/>
        <v>theater</v>
      </c>
      <c r="R3474" t="str">
        <f t="shared" si="329"/>
        <v>plays</v>
      </c>
      <c r="S3474" s="20">
        <f t="shared" si="331"/>
        <v>41927.837164351848</v>
      </c>
      <c r="T3474" s="20">
        <f t="shared" si="330"/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</v>
      </c>
      <c r="P3475" s="13">
        <f t="shared" si="328"/>
        <v>2466.5</v>
      </c>
      <c r="Q3475" t="str">
        <f t="shared" si="326"/>
        <v>theater</v>
      </c>
      <c r="R3475" t="str">
        <f t="shared" si="329"/>
        <v>plays</v>
      </c>
      <c r="S3475" s="20">
        <f t="shared" si="331"/>
        <v>42062.501111111109</v>
      </c>
      <c r="T3475" s="20">
        <f t="shared" si="330"/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1.01</v>
      </c>
      <c r="P3476" s="13">
        <f t="shared" si="328"/>
        <v>1029.5</v>
      </c>
      <c r="Q3476" t="str">
        <f t="shared" si="326"/>
        <v>theater</v>
      </c>
      <c r="R3476" t="str">
        <f t="shared" si="329"/>
        <v>plays</v>
      </c>
      <c r="S3476" s="20">
        <f t="shared" si="331"/>
        <v>42541.168182870366</v>
      </c>
      <c r="T3476" s="20">
        <f t="shared" si="330"/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1.1333333333333333</v>
      </c>
      <c r="P3477" s="13">
        <f t="shared" si="328"/>
        <v>178.5</v>
      </c>
      <c r="Q3477" t="str">
        <f t="shared" si="326"/>
        <v>theater</v>
      </c>
      <c r="R3477" t="str">
        <f t="shared" si="329"/>
        <v>plays</v>
      </c>
      <c r="S3477" s="20">
        <f t="shared" si="331"/>
        <v>41918.547499999993</v>
      </c>
      <c r="T3477" s="20">
        <f t="shared" si="330"/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1.04</v>
      </c>
      <c r="P3478" s="13">
        <f t="shared" si="328"/>
        <v>159</v>
      </c>
      <c r="Q3478" t="str">
        <f t="shared" si="326"/>
        <v>theater</v>
      </c>
      <c r="R3478" t="str">
        <f t="shared" si="329"/>
        <v>plays</v>
      </c>
      <c r="S3478" s="20">
        <f t="shared" si="331"/>
        <v>41920.946643518517</v>
      </c>
      <c r="T3478" s="20">
        <f t="shared" si="330"/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1.1533333333333333</v>
      </c>
      <c r="P3479" s="13">
        <f t="shared" si="328"/>
        <v>1057.5</v>
      </c>
      <c r="Q3479" t="str">
        <f t="shared" si="326"/>
        <v>theater</v>
      </c>
      <c r="R3479" t="str">
        <f t="shared" si="329"/>
        <v>plays</v>
      </c>
      <c r="S3479" s="20">
        <f t="shared" si="331"/>
        <v>42128.403275462959</v>
      </c>
      <c r="T3479" s="20">
        <f t="shared" si="330"/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1.1285000000000001</v>
      </c>
      <c r="P3480" s="13">
        <f t="shared" si="328"/>
        <v>1157</v>
      </c>
      <c r="Q3480" t="str">
        <f t="shared" si="326"/>
        <v>theater</v>
      </c>
      <c r="R3480" t="str">
        <f t="shared" si="329"/>
        <v>plays</v>
      </c>
      <c r="S3480" s="20">
        <f t="shared" si="331"/>
        <v>42053.583587962967</v>
      </c>
      <c r="T3480" s="20">
        <f t="shared" si="330"/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1.2786666666666666</v>
      </c>
      <c r="P3481" s="13">
        <f t="shared" si="328"/>
        <v>987</v>
      </c>
      <c r="Q3481" t="str">
        <f t="shared" si="326"/>
        <v>theater</v>
      </c>
      <c r="R3481" t="str">
        <f t="shared" si="329"/>
        <v>plays</v>
      </c>
      <c r="S3481" s="20">
        <f t="shared" si="331"/>
        <v>41781.521759259253</v>
      </c>
      <c r="T3481" s="20">
        <f t="shared" si="330"/>
        <v>41811.521759259253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1.4266666666666667</v>
      </c>
      <c r="P3482" s="13">
        <f t="shared" si="328"/>
        <v>1076.5</v>
      </c>
      <c r="Q3482" t="str">
        <f t="shared" si="326"/>
        <v>theater</v>
      </c>
      <c r="R3482" t="str">
        <f t="shared" si="329"/>
        <v>plays</v>
      </c>
      <c r="S3482" s="20">
        <f t="shared" si="331"/>
        <v>42170.984108796292</v>
      </c>
      <c r="T3482" s="20">
        <f t="shared" si="330"/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1.1879999999999999</v>
      </c>
      <c r="P3483" s="13">
        <f t="shared" si="328"/>
        <v>5987.5</v>
      </c>
      <c r="Q3483" t="str">
        <f t="shared" si="326"/>
        <v>theater</v>
      </c>
      <c r="R3483" t="str">
        <f t="shared" si="329"/>
        <v>plays</v>
      </c>
      <c r="S3483" s="20">
        <f t="shared" si="331"/>
        <v>41988.914212962954</v>
      </c>
      <c r="T3483" s="20">
        <f t="shared" si="330"/>
        <v>42005.914212962954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1.3833333333333333</v>
      </c>
      <c r="P3484" s="13">
        <f t="shared" si="328"/>
        <v>2115</v>
      </c>
      <c r="Q3484" t="str">
        <f t="shared" si="326"/>
        <v>theater</v>
      </c>
      <c r="R3484" t="str">
        <f t="shared" si="329"/>
        <v>plays</v>
      </c>
      <c r="S3484" s="20">
        <f t="shared" si="331"/>
        <v>41796.438263888886</v>
      </c>
      <c r="T3484" s="20">
        <f t="shared" si="330"/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1.599402985074627</v>
      </c>
      <c r="P3485" s="13">
        <f t="shared" si="328"/>
        <v>2745.5</v>
      </c>
      <c r="Q3485" t="str">
        <f t="shared" si="326"/>
        <v>theater</v>
      </c>
      <c r="R3485" t="str">
        <f t="shared" si="329"/>
        <v>plays</v>
      </c>
      <c r="S3485" s="20">
        <f t="shared" si="331"/>
        <v>41793.335428240738</v>
      </c>
      <c r="T3485" s="20">
        <f t="shared" si="330"/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1.1424000000000001</v>
      </c>
      <c r="P3486" s="13">
        <f t="shared" si="328"/>
        <v>1450</v>
      </c>
      <c r="Q3486" t="str">
        <f t="shared" ref="Q3486:Q3549" si="332">LEFT(N3486,FIND("/",N3486)-1)</f>
        <v>theater</v>
      </c>
      <c r="R3486" t="str">
        <f t="shared" si="329"/>
        <v>plays</v>
      </c>
      <c r="S3486" s="20">
        <f t="shared" si="331"/>
        <v>42506.427071759252</v>
      </c>
      <c r="T3486" s="20">
        <f t="shared" si="330"/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1.0060606060606061</v>
      </c>
      <c r="P3487" s="13">
        <f t="shared" si="328"/>
        <v>845</v>
      </c>
      <c r="Q3487" t="str">
        <f t="shared" si="332"/>
        <v>theater</v>
      </c>
      <c r="R3487" t="str">
        <f t="shared" si="329"/>
        <v>plays</v>
      </c>
      <c r="S3487" s="20">
        <f t="shared" si="331"/>
        <v>42372.359722222223</v>
      </c>
      <c r="T3487" s="20">
        <f t="shared" si="330"/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1.552</v>
      </c>
      <c r="P3488" s="13">
        <f t="shared" si="328"/>
        <v>2356</v>
      </c>
      <c r="Q3488" t="str">
        <f t="shared" si="332"/>
        <v>theater</v>
      </c>
      <c r="R3488" t="str">
        <f t="shared" si="329"/>
        <v>plays</v>
      </c>
      <c r="S3488" s="20">
        <f t="shared" si="331"/>
        <v>42126.541678240734</v>
      </c>
      <c r="T3488" s="20">
        <f t="shared" si="330"/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1.2775000000000001</v>
      </c>
      <c r="P3489" s="13">
        <f t="shared" si="328"/>
        <v>1310.5</v>
      </c>
      <c r="Q3489" t="str">
        <f t="shared" si="332"/>
        <v>theater</v>
      </c>
      <c r="R3489" t="str">
        <f t="shared" si="329"/>
        <v>plays</v>
      </c>
      <c r="S3489" s="20">
        <f t="shared" si="331"/>
        <v>42149.607083333329</v>
      </c>
      <c r="T3489" s="20">
        <f t="shared" si="330"/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1.212</v>
      </c>
      <c r="P3490" s="13">
        <f t="shared" si="328"/>
        <v>1832.5</v>
      </c>
      <c r="Q3490" t="str">
        <f t="shared" si="332"/>
        <v>theater</v>
      </c>
      <c r="R3490" t="str">
        <f t="shared" si="329"/>
        <v>plays</v>
      </c>
      <c r="S3490" s="20">
        <f t="shared" si="331"/>
        <v>42087.43472222222</v>
      </c>
      <c r="T3490" s="20">
        <f t="shared" si="330"/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1.127</v>
      </c>
      <c r="P3491" s="13">
        <f t="shared" si="328"/>
        <v>2853.5</v>
      </c>
      <c r="Q3491" t="str">
        <f t="shared" si="332"/>
        <v>theater</v>
      </c>
      <c r="R3491" t="str">
        <f t="shared" si="329"/>
        <v>plays</v>
      </c>
      <c r="S3491" s="20">
        <f t="shared" si="331"/>
        <v>41753.302442129629</v>
      </c>
      <c r="T3491" s="20">
        <f t="shared" si="330"/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1.2749999999999999</v>
      </c>
      <c r="P3492" s="13">
        <f t="shared" si="328"/>
        <v>651</v>
      </c>
      <c r="Q3492" t="str">
        <f t="shared" si="332"/>
        <v>theater</v>
      </c>
      <c r="R3492" t="str">
        <f t="shared" si="329"/>
        <v>plays</v>
      </c>
      <c r="S3492" s="20">
        <f t="shared" si="331"/>
        <v>42443.469027777777</v>
      </c>
      <c r="T3492" s="20">
        <f t="shared" si="330"/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1.5820000000000001</v>
      </c>
      <c r="P3493" s="13">
        <f t="shared" si="328"/>
        <v>400.5</v>
      </c>
      <c r="Q3493" t="str">
        <f t="shared" si="332"/>
        <v>theater</v>
      </c>
      <c r="R3493" t="str">
        <f t="shared" si="329"/>
        <v>plays</v>
      </c>
      <c r="S3493" s="20">
        <f t="shared" si="331"/>
        <v>42120.916481481479</v>
      </c>
      <c r="T3493" s="20">
        <f t="shared" si="330"/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1.0526894736842105</v>
      </c>
      <c r="P3494" s="13">
        <f t="shared" si="328"/>
        <v>2017.61</v>
      </c>
      <c r="Q3494" t="str">
        <f t="shared" si="332"/>
        <v>theater</v>
      </c>
      <c r="R3494" t="str">
        <f t="shared" si="329"/>
        <v>plays</v>
      </c>
      <c r="S3494" s="20">
        <f t="shared" si="331"/>
        <v>42267.675891203697</v>
      </c>
      <c r="T3494" s="20">
        <f t="shared" si="330"/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</v>
      </c>
      <c r="P3495" s="13">
        <f t="shared" si="328"/>
        <v>764.5</v>
      </c>
      <c r="Q3495" t="str">
        <f t="shared" si="332"/>
        <v>theater</v>
      </c>
      <c r="R3495" t="str">
        <f t="shared" si="329"/>
        <v>plays</v>
      </c>
      <c r="S3495" s="20">
        <f t="shared" si="331"/>
        <v>41848.532824074071</v>
      </c>
      <c r="T3495" s="20">
        <f t="shared" si="330"/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</v>
      </c>
      <c r="P3496" s="13">
        <f t="shared" si="328"/>
        <v>206.5</v>
      </c>
      <c r="Q3496" t="str">
        <f t="shared" si="332"/>
        <v>theater</v>
      </c>
      <c r="R3496" t="str">
        <f t="shared" si="329"/>
        <v>plays</v>
      </c>
      <c r="S3496" s="20">
        <f t="shared" si="331"/>
        <v>42688.881655092591</v>
      </c>
      <c r="T3496" s="20">
        <f t="shared" si="330"/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1.0686</v>
      </c>
      <c r="P3497" s="13">
        <f t="shared" si="328"/>
        <v>2707.5</v>
      </c>
      <c r="Q3497" t="str">
        <f t="shared" si="332"/>
        <v>theater</v>
      </c>
      <c r="R3497" t="str">
        <f t="shared" si="329"/>
        <v>plays</v>
      </c>
      <c r="S3497" s="20">
        <f t="shared" si="331"/>
        <v>41915.429502314815</v>
      </c>
      <c r="T3497" s="20">
        <f t="shared" si="330"/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1.244</v>
      </c>
      <c r="P3498" s="13">
        <f t="shared" si="328"/>
        <v>1905</v>
      </c>
      <c r="Q3498" t="str">
        <f t="shared" si="332"/>
        <v>theater</v>
      </c>
      <c r="R3498" t="str">
        <f t="shared" si="329"/>
        <v>plays</v>
      </c>
      <c r="S3498" s="20">
        <f t="shared" si="331"/>
        <v>42584.513495370367</v>
      </c>
      <c r="T3498" s="20">
        <f t="shared" si="330"/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1.0870406189555126</v>
      </c>
      <c r="P3499" s="13">
        <f t="shared" si="328"/>
        <v>867.5</v>
      </c>
      <c r="Q3499" t="str">
        <f t="shared" si="332"/>
        <v>theater</v>
      </c>
      <c r="R3499" t="str">
        <f t="shared" si="329"/>
        <v>plays</v>
      </c>
      <c r="S3499" s="20">
        <f t="shared" si="331"/>
        <v>42511.408611111103</v>
      </c>
      <c r="T3499" s="20">
        <f t="shared" si="330"/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1.0242424242424242</v>
      </c>
      <c r="P3500" s="13">
        <f t="shared" si="328"/>
        <v>866</v>
      </c>
      <c r="Q3500" t="str">
        <f t="shared" si="332"/>
        <v>theater</v>
      </c>
      <c r="R3500" t="str">
        <f t="shared" si="329"/>
        <v>plays</v>
      </c>
      <c r="S3500" s="20">
        <f t="shared" si="331"/>
        <v>42458.825277777774</v>
      </c>
      <c r="T3500" s="20">
        <f t="shared" si="330"/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1.0549999999999999</v>
      </c>
      <c r="P3501" s="13">
        <f t="shared" si="328"/>
        <v>1072.5</v>
      </c>
      <c r="Q3501" t="str">
        <f t="shared" si="332"/>
        <v>theater</v>
      </c>
      <c r="R3501" t="str">
        <f t="shared" si="329"/>
        <v>plays</v>
      </c>
      <c r="S3501" s="20">
        <f t="shared" si="331"/>
        <v>42131.702835648146</v>
      </c>
      <c r="T3501" s="20">
        <f t="shared" si="330"/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1.0629999999999999</v>
      </c>
      <c r="P3502" s="13">
        <f t="shared" si="328"/>
        <v>552.5</v>
      </c>
      <c r="Q3502" t="str">
        <f t="shared" si="332"/>
        <v>theater</v>
      </c>
      <c r="R3502" t="str">
        <f t="shared" si="329"/>
        <v>plays</v>
      </c>
      <c r="S3502" s="20">
        <f t="shared" si="331"/>
        <v>42419.586087962954</v>
      </c>
      <c r="T3502" s="20">
        <f t="shared" si="330"/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1.0066666666666666</v>
      </c>
      <c r="P3503" s="13">
        <f t="shared" si="328"/>
        <v>776</v>
      </c>
      <c r="Q3503" t="str">
        <f t="shared" si="332"/>
        <v>theater</v>
      </c>
      <c r="R3503" t="str">
        <f t="shared" si="329"/>
        <v>plays</v>
      </c>
      <c r="S3503" s="20">
        <f t="shared" si="331"/>
        <v>42233.430497685178</v>
      </c>
      <c r="T3503" s="20">
        <f t="shared" si="330"/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1.054</v>
      </c>
      <c r="P3504" s="13">
        <f t="shared" si="328"/>
        <v>2123.5</v>
      </c>
      <c r="Q3504" t="str">
        <f t="shared" si="332"/>
        <v>theater</v>
      </c>
      <c r="R3504" t="str">
        <f t="shared" si="329"/>
        <v>plays</v>
      </c>
      <c r="S3504" s="20">
        <f t="shared" si="331"/>
        <v>42430.506064814814</v>
      </c>
      <c r="T3504" s="20">
        <f t="shared" si="330"/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1.0755999999999999</v>
      </c>
      <c r="P3505" s="13">
        <f t="shared" si="328"/>
        <v>1363.5</v>
      </c>
      <c r="Q3505" t="str">
        <f t="shared" si="332"/>
        <v>theater</v>
      </c>
      <c r="R3505" t="str">
        <f t="shared" si="329"/>
        <v>plays</v>
      </c>
      <c r="S3505" s="20">
        <f t="shared" si="331"/>
        <v>42545.144999999997</v>
      </c>
      <c r="T3505" s="20">
        <f t="shared" si="330"/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</v>
      </c>
      <c r="P3506" s="13">
        <f t="shared" si="328"/>
        <v>504</v>
      </c>
      <c r="Q3506" t="str">
        <f t="shared" si="332"/>
        <v>theater</v>
      </c>
      <c r="R3506" t="str">
        <f t="shared" si="329"/>
        <v>plays</v>
      </c>
      <c r="S3506" s="20">
        <f t="shared" si="331"/>
        <v>42297.415405092594</v>
      </c>
      <c r="T3506" s="20">
        <f t="shared" si="330"/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ref="O3507:O3570" si="333">E3507/D3507</f>
        <v>1.0376000000000001</v>
      </c>
      <c r="P3507" s="13">
        <f t="shared" si="328"/>
        <v>1316.5</v>
      </c>
      <c r="Q3507" t="str">
        <f t="shared" si="332"/>
        <v>theater</v>
      </c>
      <c r="R3507" t="str">
        <f t="shared" si="329"/>
        <v>plays</v>
      </c>
      <c r="S3507" s="20">
        <f t="shared" si="331"/>
        <v>41760.602372685185</v>
      </c>
      <c r="T3507" s="20">
        <f t="shared" si="330"/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3"/>
        <v>1.0149999999999999</v>
      </c>
      <c r="P3508" s="13">
        <f t="shared" si="328"/>
        <v>1537</v>
      </c>
      <c r="Q3508" t="str">
        <f t="shared" si="332"/>
        <v>theater</v>
      </c>
      <c r="R3508" t="str">
        <f t="shared" si="329"/>
        <v>plays</v>
      </c>
      <c r="S3508" s="20">
        <f t="shared" si="331"/>
        <v>41829.400925925926</v>
      </c>
      <c r="T3508" s="20">
        <f t="shared" si="330"/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3"/>
        <v>1.044</v>
      </c>
      <c r="P3509" s="13">
        <f t="shared" si="328"/>
        <v>5256</v>
      </c>
      <c r="Q3509" t="str">
        <f t="shared" si="332"/>
        <v>theater</v>
      </c>
      <c r="R3509" t="str">
        <f t="shared" si="329"/>
        <v>plays</v>
      </c>
      <c r="S3509" s="20">
        <f t="shared" si="331"/>
        <v>42491.589548611104</v>
      </c>
      <c r="T3509" s="20">
        <f t="shared" si="330"/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3"/>
        <v>1.8</v>
      </c>
      <c r="P3510" s="13">
        <f t="shared" si="328"/>
        <v>97.5</v>
      </c>
      <c r="Q3510" t="str">
        <f t="shared" si="332"/>
        <v>theater</v>
      </c>
      <c r="R3510" t="str">
        <f t="shared" si="329"/>
        <v>plays</v>
      </c>
      <c r="S3510" s="20">
        <f t="shared" si="331"/>
        <v>42477.396446759252</v>
      </c>
      <c r="T3510" s="20">
        <f t="shared" si="330"/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3"/>
        <v>1.0633333333333332</v>
      </c>
      <c r="P3511" s="13">
        <f t="shared" si="328"/>
        <v>1611.5</v>
      </c>
      <c r="Q3511" t="str">
        <f t="shared" si="332"/>
        <v>theater</v>
      </c>
      <c r="R3511" t="str">
        <f t="shared" si="329"/>
        <v>plays</v>
      </c>
      <c r="S3511" s="20">
        <f t="shared" si="331"/>
        <v>41950.526226851849</v>
      </c>
      <c r="T3511" s="20">
        <f t="shared" si="330"/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3"/>
        <v>1.0055555555555555</v>
      </c>
      <c r="P3512" s="13">
        <f t="shared" si="328"/>
        <v>460</v>
      </c>
      <c r="Q3512" t="str">
        <f t="shared" si="332"/>
        <v>theater</v>
      </c>
      <c r="R3512" t="str">
        <f t="shared" si="329"/>
        <v>plays</v>
      </c>
      <c r="S3512" s="20">
        <f t="shared" si="331"/>
        <v>41802.287569444445</v>
      </c>
      <c r="T3512" s="20">
        <f t="shared" si="330"/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3"/>
        <v>1.012</v>
      </c>
      <c r="P3513" s="13">
        <f t="shared" si="328"/>
        <v>768.5</v>
      </c>
      <c r="Q3513" t="str">
        <f t="shared" si="332"/>
        <v>theater</v>
      </c>
      <c r="R3513" t="str">
        <f t="shared" si="329"/>
        <v>plays</v>
      </c>
      <c r="S3513" s="20">
        <f t="shared" si="331"/>
        <v>41927.540451388886</v>
      </c>
      <c r="T3513" s="20">
        <f t="shared" si="330"/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3"/>
        <v>1</v>
      </c>
      <c r="P3514" s="13">
        <f t="shared" si="328"/>
        <v>508.5</v>
      </c>
      <c r="Q3514" t="str">
        <f t="shared" si="332"/>
        <v>theater</v>
      </c>
      <c r="R3514" t="str">
        <f t="shared" si="329"/>
        <v>plays</v>
      </c>
      <c r="S3514" s="20">
        <f t="shared" si="331"/>
        <v>42057.203611111108</v>
      </c>
      <c r="T3514" s="20">
        <f t="shared" si="330"/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3"/>
        <v>1.1839285714285714</v>
      </c>
      <c r="P3515" s="13">
        <f t="shared" si="328"/>
        <v>1679.5</v>
      </c>
      <c r="Q3515" t="str">
        <f t="shared" si="332"/>
        <v>theater</v>
      </c>
      <c r="R3515" t="str">
        <f t="shared" si="329"/>
        <v>plays</v>
      </c>
      <c r="S3515" s="20">
        <f t="shared" si="331"/>
        <v>41780.762870370367</v>
      </c>
      <c r="T3515" s="20">
        <f t="shared" si="330"/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3"/>
        <v>1.1000000000000001</v>
      </c>
      <c r="P3516" s="13">
        <f t="shared" si="328"/>
        <v>280</v>
      </c>
      <c r="Q3516" t="str">
        <f t="shared" si="332"/>
        <v>theater</v>
      </c>
      <c r="R3516" t="str">
        <f t="shared" si="329"/>
        <v>plays</v>
      </c>
      <c r="S3516" s="20">
        <f t="shared" si="331"/>
        <v>42020.513333333329</v>
      </c>
      <c r="T3516" s="20">
        <f t="shared" si="330"/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3"/>
        <v>1.0266666666666666</v>
      </c>
      <c r="P3517" s="13">
        <f t="shared" si="328"/>
        <v>1563</v>
      </c>
      <c r="Q3517" t="str">
        <f t="shared" si="332"/>
        <v>theater</v>
      </c>
      <c r="R3517" t="str">
        <f t="shared" si="329"/>
        <v>plays</v>
      </c>
      <c r="S3517" s="20">
        <f t="shared" si="331"/>
        <v>42125.439479166664</v>
      </c>
      <c r="T3517" s="20">
        <f t="shared" si="330"/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3"/>
        <v>1</v>
      </c>
      <c r="P3518" s="13">
        <f t="shared" si="328"/>
        <v>1255.5</v>
      </c>
      <c r="Q3518" t="str">
        <f t="shared" si="332"/>
        <v>theater</v>
      </c>
      <c r="R3518" t="str">
        <f t="shared" si="329"/>
        <v>plays</v>
      </c>
      <c r="S3518" s="20">
        <f t="shared" si="331"/>
        <v>41855.676736111105</v>
      </c>
      <c r="T3518" s="20">
        <f t="shared" si="330"/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3"/>
        <v>1</v>
      </c>
      <c r="P3519" s="13">
        <f t="shared" si="328"/>
        <v>2006.5</v>
      </c>
      <c r="Q3519" t="str">
        <f t="shared" si="332"/>
        <v>theater</v>
      </c>
      <c r="R3519" t="str">
        <f t="shared" si="329"/>
        <v>plays</v>
      </c>
      <c r="S3519" s="20">
        <f t="shared" si="331"/>
        <v>41794.484189814815</v>
      </c>
      <c r="T3519" s="20">
        <f t="shared" si="330"/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3"/>
        <v>1.10046</v>
      </c>
      <c r="P3520" s="13">
        <f t="shared" si="328"/>
        <v>841.84500000000003</v>
      </c>
      <c r="Q3520" t="str">
        <f t="shared" si="332"/>
        <v>theater</v>
      </c>
      <c r="R3520" t="str">
        <f t="shared" si="329"/>
        <v>plays</v>
      </c>
      <c r="S3520" s="20">
        <f t="shared" si="331"/>
        <v>41893.450219907405</v>
      </c>
      <c r="T3520" s="20">
        <f t="shared" si="330"/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3"/>
        <v>1.0135000000000001</v>
      </c>
      <c r="P3521" s="13">
        <f t="shared" si="328"/>
        <v>1027.5</v>
      </c>
      <c r="Q3521" t="str">
        <f t="shared" si="332"/>
        <v>theater</v>
      </c>
      <c r="R3521" t="str">
        <f t="shared" si="329"/>
        <v>plays</v>
      </c>
      <c r="S3521" s="20">
        <f t="shared" si="331"/>
        <v>42037.265624999993</v>
      </c>
      <c r="T3521" s="20">
        <f t="shared" si="330"/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3"/>
        <v>1.0075000000000001</v>
      </c>
      <c r="P3522" s="13">
        <f t="shared" si="328"/>
        <v>1018</v>
      </c>
      <c r="Q3522" t="str">
        <f t="shared" si="332"/>
        <v>theater</v>
      </c>
      <c r="R3522" t="str">
        <f t="shared" si="329"/>
        <v>plays</v>
      </c>
      <c r="S3522" s="20">
        <f t="shared" si="331"/>
        <v>42227.490879629629</v>
      </c>
      <c r="T3522" s="20">
        <f t="shared" si="330"/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3"/>
        <v>1.6942857142857144</v>
      </c>
      <c r="P3523" s="13">
        <f t="shared" ref="P3523:P3586" si="334">AVERAGE(E3523,L3523)</f>
        <v>303</v>
      </c>
      <c r="Q3523" t="str">
        <f t="shared" si="332"/>
        <v>theater</v>
      </c>
      <c r="R3523" t="str">
        <f t="shared" ref="R3523:R3586" si="335">RIGHT(N3523,LEN(N3523)-FIND("/",N3523))</f>
        <v>plays</v>
      </c>
      <c r="S3523" s="20">
        <f t="shared" si="331"/>
        <v>41881.028009259258</v>
      </c>
      <c r="T3523" s="20">
        <f t="shared" ref="T3523:T3586" si="336">(((I3523/60)/60)/24)+DATE(1970,1,1)+(-8/24)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</v>
      </c>
      <c r="P3524" s="13">
        <f t="shared" si="334"/>
        <v>714.5</v>
      </c>
      <c r="Q3524" t="str">
        <f t="shared" si="332"/>
        <v>theater</v>
      </c>
      <c r="R3524" t="str">
        <f t="shared" si="335"/>
        <v>plays</v>
      </c>
      <c r="S3524" s="20">
        <f t="shared" ref="S3524:S3587" si="337">(((J3524/60)/60)/24)+DATE(1970,1,1)+(-8/24)</f>
        <v>42234.456550925919</v>
      </c>
      <c r="T3524" s="20">
        <f t="shared" si="336"/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1.1365000000000001</v>
      </c>
      <c r="P3525" s="13">
        <f t="shared" si="334"/>
        <v>2313</v>
      </c>
      <c r="Q3525" t="str">
        <f t="shared" si="332"/>
        <v>theater</v>
      </c>
      <c r="R3525" t="str">
        <f t="shared" si="335"/>
        <v>plays</v>
      </c>
      <c r="S3525" s="20">
        <f t="shared" si="337"/>
        <v>42581.064212962963</v>
      </c>
      <c r="T3525" s="20">
        <f t="shared" si="336"/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1.0156000000000001</v>
      </c>
      <c r="P3526" s="13">
        <f t="shared" si="334"/>
        <v>5115</v>
      </c>
      <c r="Q3526" t="str">
        <f t="shared" si="332"/>
        <v>theater</v>
      </c>
      <c r="R3526" t="str">
        <f t="shared" si="335"/>
        <v>plays</v>
      </c>
      <c r="S3526" s="20">
        <f t="shared" si="337"/>
        <v>41880.430243055554</v>
      </c>
      <c r="T3526" s="20">
        <f t="shared" si="336"/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1.06</v>
      </c>
      <c r="P3527" s="13">
        <f t="shared" si="334"/>
        <v>268.5</v>
      </c>
      <c r="Q3527" t="str">
        <f t="shared" si="332"/>
        <v>theater</v>
      </c>
      <c r="R3527" t="str">
        <f t="shared" si="335"/>
        <v>plays</v>
      </c>
      <c r="S3527" s="20">
        <f t="shared" si="337"/>
        <v>42214.362337962964</v>
      </c>
      <c r="T3527" s="20">
        <f t="shared" si="336"/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1.02</v>
      </c>
      <c r="P3528" s="13">
        <f t="shared" si="334"/>
        <v>1700</v>
      </c>
      <c r="Q3528" t="str">
        <f t="shared" si="332"/>
        <v>theater</v>
      </c>
      <c r="R3528" t="str">
        <f t="shared" si="335"/>
        <v>plays</v>
      </c>
      <c r="S3528" s="20">
        <f t="shared" si="337"/>
        <v>42460.001979166664</v>
      </c>
      <c r="T3528" s="20">
        <f t="shared" si="336"/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1.1691666666666667</v>
      </c>
      <c r="P3529" s="13">
        <f t="shared" si="334"/>
        <v>3550.5</v>
      </c>
      <c r="Q3529" t="str">
        <f t="shared" si="332"/>
        <v>theater</v>
      </c>
      <c r="R3529" t="str">
        <f t="shared" si="335"/>
        <v>plays</v>
      </c>
      <c r="S3529" s="20">
        <f t="shared" si="337"/>
        <v>42166.689872685187</v>
      </c>
      <c r="T3529" s="20">
        <f t="shared" si="336"/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1.0115151515151515</v>
      </c>
      <c r="P3530" s="13">
        <f t="shared" si="334"/>
        <v>853</v>
      </c>
      <c r="Q3530" t="str">
        <f t="shared" si="332"/>
        <v>theater</v>
      </c>
      <c r="R3530" t="str">
        <f t="shared" si="335"/>
        <v>plays</v>
      </c>
      <c r="S3530" s="20">
        <f t="shared" si="337"/>
        <v>42733.168032407404</v>
      </c>
      <c r="T3530" s="20">
        <f t="shared" si="336"/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1.32</v>
      </c>
      <c r="P3531" s="13">
        <f t="shared" si="334"/>
        <v>339</v>
      </c>
      <c r="Q3531" t="str">
        <f t="shared" si="332"/>
        <v>theater</v>
      </c>
      <c r="R3531" t="str">
        <f t="shared" si="335"/>
        <v>plays</v>
      </c>
      <c r="S3531" s="20">
        <f t="shared" si="337"/>
        <v>42177.428449074076</v>
      </c>
      <c r="T3531" s="20">
        <f t="shared" si="336"/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</v>
      </c>
      <c r="P3532" s="13">
        <f t="shared" si="334"/>
        <v>1386</v>
      </c>
      <c r="Q3532" t="str">
        <f t="shared" si="332"/>
        <v>theater</v>
      </c>
      <c r="R3532" t="str">
        <f t="shared" si="335"/>
        <v>plays</v>
      </c>
      <c r="S3532" s="20">
        <f t="shared" si="337"/>
        <v>42442.29001157407</v>
      </c>
      <c r="T3532" s="20">
        <f t="shared" si="336"/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1.28</v>
      </c>
      <c r="P3533" s="13">
        <f t="shared" si="334"/>
        <v>653</v>
      </c>
      <c r="Q3533" t="str">
        <f t="shared" si="332"/>
        <v>theater</v>
      </c>
      <c r="R3533" t="str">
        <f t="shared" si="335"/>
        <v>plays</v>
      </c>
      <c r="S3533" s="20">
        <f t="shared" si="337"/>
        <v>42521.32099537037</v>
      </c>
      <c r="T3533" s="20">
        <f t="shared" si="336"/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1.1895833333333334</v>
      </c>
      <c r="P3534" s="13">
        <f t="shared" si="334"/>
        <v>584.5</v>
      </c>
      <c r="Q3534" t="str">
        <f t="shared" si="332"/>
        <v>theater</v>
      </c>
      <c r="R3534" t="str">
        <f t="shared" si="335"/>
        <v>plays</v>
      </c>
      <c r="S3534" s="20">
        <f t="shared" si="337"/>
        <v>41884.266516203701</v>
      </c>
      <c r="T3534" s="20">
        <f t="shared" si="336"/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1.262</v>
      </c>
      <c r="P3535" s="13">
        <f t="shared" si="334"/>
        <v>319.5</v>
      </c>
      <c r="Q3535" t="str">
        <f t="shared" si="332"/>
        <v>theater</v>
      </c>
      <c r="R3535" t="str">
        <f t="shared" si="335"/>
        <v>plays</v>
      </c>
      <c r="S3535" s="20">
        <f t="shared" si="337"/>
        <v>42289.427858796298</v>
      </c>
      <c r="T3535" s="20">
        <f t="shared" si="336"/>
        <v>42319.469525462955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1.5620000000000001</v>
      </c>
      <c r="P3536" s="13">
        <f t="shared" si="334"/>
        <v>4007</v>
      </c>
      <c r="Q3536" t="str">
        <f t="shared" si="332"/>
        <v>theater</v>
      </c>
      <c r="R3536" t="str">
        <f t="shared" si="335"/>
        <v>plays</v>
      </c>
      <c r="S3536" s="20">
        <f t="shared" si="337"/>
        <v>42243.291932870365</v>
      </c>
      <c r="T3536" s="20">
        <f t="shared" si="336"/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1.0315000000000001</v>
      </c>
      <c r="P3537" s="13">
        <f t="shared" si="334"/>
        <v>1054.5</v>
      </c>
      <c r="Q3537" t="str">
        <f t="shared" si="332"/>
        <v>theater</v>
      </c>
      <c r="R3537" t="str">
        <f t="shared" si="335"/>
        <v>plays</v>
      </c>
      <c r="S3537" s="20">
        <f t="shared" si="337"/>
        <v>42248.306828703695</v>
      </c>
      <c r="T3537" s="20">
        <f t="shared" si="336"/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1.5333333333333334</v>
      </c>
      <c r="P3538" s="13">
        <f t="shared" si="334"/>
        <v>123.5</v>
      </c>
      <c r="Q3538" t="str">
        <f t="shared" si="332"/>
        <v>theater</v>
      </c>
      <c r="R3538" t="str">
        <f t="shared" si="335"/>
        <v>plays</v>
      </c>
      <c r="S3538" s="20">
        <f t="shared" si="337"/>
        <v>42328.393807870372</v>
      </c>
      <c r="T3538" s="20">
        <f t="shared" si="336"/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1.8044444444444445</v>
      </c>
      <c r="P3539" s="13">
        <f t="shared" si="334"/>
        <v>623</v>
      </c>
      <c r="Q3539" t="str">
        <f t="shared" si="332"/>
        <v>theater</v>
      </c>
      <c r="R3539" t="str">
        <f t="shared" si="335"/>
        <v>plays</v>
      </c>
      <c r="S3539" s="20">
        <f t="shared" si="337"/>
        <v>41923.021018518513</v>
      </c>
      <c r="T3539" s="20">
        <f t="shared" si="336"/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1.2845</v>
      </c>
      <c r="P3540" s="13">
        <f t="shared" si="334"/>
        <v>1326</v>
      </c>
      <c r="Q3540" t="str">
        <f t="shared" si="332"/>
        <v>theater</v>
      </c>
      <c r="R3540" t="str">
        <f t="shared" si="335"/>
        <v>plays</v>
      </c>
      <c r="S3540" s="20">
        <f t="shared" si="337"/>
        <v>42571.087268518517</v>
      </c>
      <c r="T3540" s="20">
        <f t="shared" si="336"/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1.1966666666666668</v>
      </c>
      <c r="P3541" s="13">
        <f t="shared" si="334"/>
        <v>365.5</v>
      </c>
      <c r="Q3541" t="str">
        <f t="shared" si="332"/>
        <v>theater</v>
      </c>
      <c r="R3541" t="str">
        <f t="shared" si="335"/>
        <v>plays</v>
      </c>
      <c r="S3541" s="20">
        <f t="shared" si="337"/>
        <v>42600.422708333332</v>
      </c>
      <c r="T3541" s="20">
        <f t="shared" si="336"/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1.23</v>
      </c>
      <c r="P3542" s="13">
        <f t="shared" si="334"/>
        <v>188.5</v>
      </c>
      <c r="Q3542" t="str">
        <f t="shared" si="332"/>
        <v>theater</v>
      </c>
      <c r="R3542" t="str">
        <f t="shared" si="335"/>
        <v>plays</v>
      </c>
      <c r="S3542" s="20">
        <f t="shared" si="337"/>
        <v>42516.670034722221</v>
      </c>
      <c r="T3542" s="20">
        <f t="shared" si="336"/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1.05</v>
      </c>
      <c r="P3543" s="13">
        <f t="shared" si="334"/>
        <v>646</v>
      </c>
      <c r="Q3543" t="str">
        <f t="shared" si="332"/>
        <v>theater</v>
      </c>
      <c r="R3543" t="str">
        <f t="shared" si="335"/>
        <v>plays</v>
      </c>
      <c r="S3543" s="20">
        <f t="shared" si="337"/>
        <v>42222.396701388883</v>
      </c>
      <c r="T3543" s="20">
        <f t="shared" si="336"/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1.0223636363636364</v>
      </c>
      <c r="P3544" s="13">
        <f t="shared" si="334"/>
        <v>2854</v>
      </c>
      <c r="Q3544" t="str">
        <f t="shared" si="332"/>
        <v>theater</v>
      </c>
      <c r="R3544" t="str">
        <f t="shared" si="335"/>
        <v>plays</v>
      </c>
      <c r="S3544" s="20">
        <f t="shared" si="337"/>
        <v>41829.266458333332</v>
      </c>
      <c r="T3544" s="20">
        <f t="shared" si="336"/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1.0466666666666666</v>
      </c>
      <c r="P3545" s="13">
        <f t="shared" si="334"/>
        <v>799.5</v>
      </c>
      <c r="Q3545" t="str">
        <f t="shared" si="332"/>
        <v>theater</v>
      </c>
      <c r="R3545" t="str">
        <f t="shared" si="335"/>
        <v>plays</v>
      </c>
      <c r="S3545" s="20">
        <f t="shared" si="337"/>
        <v>42150.421979166662</v>
      </c>
      <c r="T3545" s="20">
        <f t="shared" si="336"/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</v>
      </c>
      <c r="P3546" s="13">
        <f t="shared" si="334"/>
        <v>1262</v>
      </c>
      <c r="Q3546" t="str">
        <f t="shared" si="332"/>
        <v>theater</v>
      </c>
      <c r="R3546" t="str">
        <f t="shared" si="335"/>
        <v>plays</v>
      </c>
      <c r="S3546" s="20">
        <f t="shared" si="337"/>
        <v>42040.498344907406</v>
      </c>
      <c r="T3546" s="20">
        <f t="shared" si="336"/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1.004</v>
      </c>
      <c r="P3547" s="13">
        <f t="shared" si="334"/>
        <v>129.5</v>
      </c>
      <c r="Q3547" t="str">
        <f t="shared" si="332"/>
        <v>theater</v>
      </c>
      <c r="R3547" t="str">
        <f t="shared" si="335"/>
        <v>plays</v>
      </c>
      <c r="S3547" s="20">
        <f t="shared" si="337"/>
        <v>42075.474062499998</v>
      </c>
      <c r="T3547" s="20">
        <f t="shared" si="336"/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1.0227272727272727</v>
      </c>
      <c r="P3548" s="13">
        <f t="shared" si="334"/>
        <v>572</v>
      </c>
      <c r="Q3548" t="str">
        <f t="shared" si="332"/>
        <v>theater</v>
      </c>
      <c r="R3548" t="str">
        <f t="shared" si="335"/>
        <v>plays</v>
      </c>
      <c r="S3548" s="20">
        <f t="shared" si="337"/>
        <v>42073.327361111107</v>
      </c>
      <c r="T3548" s="20">
        <f t="shared" si="336"/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1.1440928571428572</v>
      </c>
      <c r="P3549" s="13">
        <f t="shared" si="334"/>
        <v>20189.625</v>
      </c>
      <c r="Q3549" t="str">
        <f t="shared" si="332"/>
        <v>theater</v>
      </c>
      <c r="R3549" t="str">
        <f t="shared" si="335"/>
        <v>plays</v>
      </c>
      <c r="S3549" s="20">
        <f t="shared" si="337"/>
        <v>42479.745381944442</v>
      </c>
      <c r="T3549" s="20">
        <f t="shared" si="336"/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1.019047619047619</v>
      </c>
      <c r="P3550" s="13">
        <f t="shared" si="334"/>
        <v>1076.5</v>
      </c>
      <c r="Q3550" t="str">
        <f t="shared" ref="Q3550:Q3613" si="338">LEFT(N3550,FIND("/",N3550)-1)</f>
        <v>theater</v>
      </c>
      <c r="R3550" t="str">
        <f t="shared" si="335"/>
        <v>plays</v>
      </c>
      <c r="S3550" s="20">
        <f t="shared" si="337"/>
        <v>42411.608958333331</v>
      </c>
      <c r="T3550" s="20">
        <f t="shared" si="336"/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1.02</v>
      </c>
      <c r="P3551" s="13">
        <f t="shared" si="334"/>
        <v>531</v>
      </c>
      <c r="Q3551" t="str">
        <f t="shared" si="338"/>
        <v>theater</v>
      </c>
      <c r="R3551" t="str">
        <f t="shared" si="335"/>
        <v>plays</v>
      </c>
      <c r="S3551" s="20">
        <f t="shared" si="337"/>
        <v>42223.061030092591</v>
      </c>
      <c r="T3551" s="20">
        <f t="shared" si="336"/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1.048</v>
      </c>
      <c r="P3552" s="13">
        <f t="shared" si="334"/>
        <v>1342</v>
      </c>
      <c r="Q3552" t="str">
        <f t="shared" si="338"/>
        <v>theater</v>
      </c>
      <c r="R3552" t="str">
        <f t="shared" si="335"/>
        <v>plays</v>
      </c>
      <c r="S3552" s="20">
        <f t="shared" si="337"/>
        <v>42462.560162037036</v>
      </c>
      <c r="T3552" s="20">
        <f t="shared" si="336"/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1.0183333333333333</v>
      </c>
      <c r="P3553" s="13">
        <f t="shared" si="334"/>
        <v>776.25</v>
      </c>
      <c r="Q3553" t="str">
        <f t="shared" si="338"/>
        <v>theater</v>
      </c>
      <c r="R3553" t="str">
        <f t="shared" si="335"/>
        <v>plays</v>
      </c>
      <c r="S3553" s="20">
        <f t="shared" si="337"/>
        <v>41753.182523148142</v>
      </c>
      <c r="T3553" s="20">
        <f t="shared" si="336"/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</v>
      </c>
      <c r="P3554" s="13">
        <f t="shared" si="334"/>
        <v>396.5</v>
      </c>
      <c r="Q3554" t="str">
        <f t="shared" si="338"/>
        <v>theater</v>
      </c>
      <c r="R3554" t="str">
        <f t="shared" si="335"/>
        <v>plays</v>
      </c>
      <c r="S3554" s="20">
        <f t="shared" si="337"/>
        <v>41788.253749999996</v>
      </c>
      <c r="T3554" s="20">
        <f t="shared" si="336"/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1.0627272727272727</v>
      </c>
      <c r="P3555" s="13">
        <f t="shared" si="334"/>
        <v>2974.5</v>
      </c>
      <c r="Q3555" t="str">
        <f t="shared" si="338"/>
        <v>theater</v>
      </c>
      <c r="R3555" t="str">
        <f t="shared" si="335"/>
        <v>plays</v>
      </c>
      <c r="S3555" s="20">
        <f t="shared" si="337"/>
        <v>42195.695370370369</v>
      </c>
      <c r="T3555" s="20">
        <f t="shared" si="336"/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1.1342219999999998</v>
      </c>
      <c r="P3556" s="13">
        <f t="shared" si="334"/>
        <v>2862.0549999999998</v>
      </c>
      <c r="Q3556" t="str">
        <f t="shared" si="338"/>
        <v>theater</v>
      </c>
      <c r="R3556" t="str">
        <f t="shared" si="335"/>
        <v>plays</v>
      </c>
      <c r="S3556" s="20">
        <f t="shared" si="337"/>
        <v>42015.717118055552</v>
      </c>
      <c r="T3556" s="20">
        <f t="shared" si="336"/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</v>
      </c>
      <c r="P3557" s="13">
        <f t="shared" si="334"/>
        <v>1207</v>
      </c>
      <c r="Q3557" t="str">
        <f t="shared" si="338"/>
        <v>theater</v>
      </c>
      <c r="R3557" t="str">
        <f t="shared" si="335"/>
        <v>plays</v>
      </c>
      <c r="S3557" s="20">
        <f t="shared" si="337"/>
        <v>42661.108726851853</v>
      </c>
      <c r="T3557" s="20">
        <f t="shared" si="336"/>
        <v>42691.15039351851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1.0045454545454546</v>
      </c>
      <c r="P3558" s="13">
        <f t="shared" si="334"/>
        <v>1115</v>
      </c>
      <c r="Q3558" t="str">
        <f t="shared" si="338"/>
        <v>theater</v>
      </c>
      <c r="R3558" t="str">
        <f t="shared" si="335"/>
        <v>plays</v>
      </c>
      <c r="S3558" s="20">
        <f t="shared" si="337"/>
        <v>41808.316249999996</v>
      </c>
      <c r="T3558" s="20">
        <f t="shared" si="336"/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1.0003599999999999</v>
      </c>
      <c r="P3559" s="13">
        <f t="shared" si="334"/>
        <v>50297</v>
      </c>
      <c r="Q3559" t="str">
        <f t="shared" si="338"/>
        <v>theater</v>
      </c>
      <c r="R3559" t="str">
        <f t="shared" si="335"/>
        <v>plays</v>
      </c>
      <c r="S3559" s="20">
        <f t="shared" si="337"/>
        <v>41729.943414351852</v>
      </c>
      <c r="T3559" s="20">
        <f t="shared" si="336"/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1.44</v>
      </c>
      <c r="P3560" s="13">
        <f t="shared" si="334"/>
        <v>263</v>
      </c>
      <c r="Q3560" t="str">
        <f t="shared" si="338"/>
        <v>theater</v>
      </c>
      <c r="R3560" t="str">
        <f t="shared" si="335"/>
        <v>plays</v>
      </c>
      <c r="S3560" s="20">
        <f t="shared" si="337"/>
        <v>42139.483506944445</v>
      </c>
      <c r="T3560" s="20">
        <f t="shared" si="336"/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1.0349999999999999</v>
      </c>
      <c r="P3561" s="13">
        <f t="shared" si="334"/>
        <v>529.5</v>
      </c>
      <c r="Q3561" t="str">
        <f t="shared" si="338"/>
        <v>theater</v>
      </c>
      <c r="R3561" t="str">
        <f t="shared" si="335"/>
        <v>plays</v>
      </c>
      <c r="S3561" s="20">
        <f t="shared" si="337"/>
        <v>42193.762824074067</v>
      </c>
      <c r="T3561" s="20">
        <f t="shared" si="336"/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1.0843750000000001</v>
      </c>
      <c r="P3562" s="13">
        <f t="shared" si="334"/>
        <v>1772</v>
      </c>
      <c r="Q3562" t="str">
        <f t="shared" si="338"/>
        <v>theater</v>
      </c>
      <c r="R3562" t="str">
        <f t="shared" si="335"/>
        <v>plays</v>
      </c>
      <c r="S3562" s="20">
        <f t="shared" si="337"/>
        <v>42115.556319444448</v>
      </c>
      <c r="T3562" s="20">
        <f t="shared" si="336"/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1.024</v>
      </c>
      <c r="P3563" s="13">
        <f t="shared" si="334"/>
        <v>1307</v>
      </c>
      <c r="Q3563" t="str">
        <f t="shared" si="338"/>
        <v>theater</v>
      </c>
      <c r="R3563" t="str">
        <f t="shared" si="335"/>
        <v>plays</v>
      </c>
      <c r="S3563" s="20">
        <f t="shared" si="337"/>
        <v>42203.346967592595</v>
      </c>
      <c r="T3563" s="20">
        <f t="shared" si="336"/>
        <v>42221.441666666658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1.4888888888888889</v>
      </c>
      <c r="P3564" s="13">
        <f t="shared" si="334"/>
        <v>250</v>
      </c>
      <c r="Q3564" t="str">
        <f t="shared" si="338"/>
        <v>theater</v>
      </c>
      <c r="R3564" t="str">
        <f t="shared" si="335"/>
        <v>plays</v>
      </c>
      <c r="S3564" s="20">
        <f t="shared" si="337"/>
        <v>42433.428553240738</v>
      </c>
      <c r="T3564" s="20">
        <f t="shared" si="336"/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1.0549000000000002</v>
      </c>
      <c r="P3565" s="13">
        <f t="shared" si="334"/>
        <v>276.22500000000002</v>
      </c>
      <c r="Q3565" t="str">
        <f t="shared" si="338"/>
        <v>theater</v>
      </c>
      <c r="R3565" t="str">
        <f t="shared" si="335"/>
        <v>plays</v>
      </c>
      <c r="S3565" s="20">
        <f t="shared" si="337"/>
        <v>42555.33861111111</v>
      </c>
      <c r="T3565" s="20">
        <f t="shared" si="336"/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1.0049999999999999</v>
      </c>
      <c r="P3566" s="13">
        <f t="shared" si="334"/>
        <v>511</v>
      </c>
      <c r="Q3566" t="str">
        <f t="shared" si="338"/>
        <v>theater</v>
      </c>
      <c r="R3566" t="str">
        <f t="shared" si="335"/>
        <v>plays</v>
      </c>
      <c r="S3566" s="20">
        <f t="shared" si="337"/>
        <v>42236.289918981485</v>
      </c>
      <c r="T3566" s="20">
        <f t="shared" si="336"/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1.3055555555555556</v>
      </c>
      <c r="P3567" s="13">
        <f t="shared" si="334"/>
        <v>593.5</v>
      </c>
      <c r="Q3567" t="str">
        <f t="shared" si="338"/>
        <v>theater</v>
      </c>
      <c r="R3567" t="str">
        <f t="shared" si="335"/>
        <v>plays</v>
      </c>
      <c r="S3567" s="20">
        <f t="shared" si="337"/>
        <v>41974.409814814811</v>
      </c>
      <c r="T3567" s="20">
        <f t="shared" si="336"/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1.0475000000000001</v>
      </c>
      <c r="P3568" s="13">
        <f t="shared" si="334"/>
        <v>1066.5</v>
      </c>
      <c r="Q3568" t="str">
        <f t="shared" si="338"/>
        <v>theater</v>
      </c>
      <c r="R3568" t="str">
        <f t="shared" si="335"/>
        <v>plays</v>
      </c>
      <c r="S3568" s="20">
        <f t="shared" si="337"/>
        <v>41997.174571759257</v>
      </c>
      <c r="T3568" s="20">
        <f t="shared" si="336"/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1.0880000000000001</v>
      </c>
      <c r="P3569" s="13">
        <f t="shared" si="334"/>
        <v>564.5</v>
      </c>
      <c r="Q3569" t="str">
        <f t="shared" si="338"/>
        <v>theater</v>
      </c>
      <c r="R3569" t="str">
        <f t="shared" si="335"/>
        <v>plays</v>
      </c>
      <c r="S3569" s="20">
        <f t="shared" si="337"/>
        <v>42135.477361111109</v>
      </c>
      <c r="T3569" s="20">
        <f t="shared" si="336"/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1.1100000000000001</v>
      </c>
      <c r="P3570" s="13">
        <f t="shared" si="334"/>
        <v>564.5</v>
      </c>
      <c r="Q3570" t="str">
        <f t="shared" si="338"/>
        <v>theater</v>
      </c>
      <c r="R3570" t="str">
        <f t="shared" si="335"/>
        <v>plays</v>
      </c>
      <c r="S3570" s="20">
        <f t="shared" si="337"/>
        <v>41869.407337962963</v>
      </c>
      <c r="T3570" s="20">
        <f t="shared" si="336"/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ref="O3571:O3634" si="339">E3571/D3571</f>
        <v>1.0047999999999999</v>
      </c>
      <c r="P3571" s="13">
        <f t="shared" si="334"/>
        <v>2532.5</v>
      </c>
      <c r="Q3571" t="str">
        <f t="shared" si="338"/>
        <v>theater</v>
      </c>
      <c r="R3571" t="str">
        <f t="shared" si="335"/>
        <v>plays</v>
      </c>
      <c r="S3571" s="20">
        <f t="shared" si="337"/>
        <v>41982.355277777773</v>
      </c>
      <c r="T3571" s="20">
        <f t="shared" si="336"/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9"/>
        <v>1.1435</v>
      </c>
      <c r="P3572" s="13">
        <f t="shared" si="334"/>
        <v>1156.5</v>
      </c>
      <c r="Q3572" t="str">
        <f t="shared" si="338"/>
        <v>theater</v>
      </c>
      <c r="R3572" t="str">
        <f t="shared" si="335"/>
        <v>plays</v>
      </c>
      <c r="S3572" s="20">
        <f t="shared" si="337"/>
        <v>41975.998645833337</v>
      </c>
      <c r="T3572" s="20">
        <f t="shared" si="336"/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9"/>
        <v>1.2206666666666666</v>
      </c>
      <c r="P3573" s="13">
        <f t="shared" si="334"/>
        <v>928</v>
      </c>
      <c r="Q3573" t="str">
        <f t="shared" si="338"/>
        <v>theater</v>
      </c>
      <c r="R3573" t="str">
        <f t="shared" si="335"/>
        <v>plays</v>
      </c>
      <c r="S3573" s="20">
        <f t="shared" si="337"/>
        <v>41912.525613425925</v>
      </c>
      <c r="T3573" s="20">
        <f t="shared" si="336"/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9"/>
        <v>1</v>
      </c>
      <c r="P3574" s="13">
        <f t="shared" si="334"/>
        <v>254.5</v>
      </c>
      <c r="Q3574" t="str">
        <f t="shared" si="338"/>
        <v>theater</v>
      </c>
      <c r="R3574" t="str">
        <f t="shared" si="335"/>
        <v>plays</v>
      </c>
      <c r="S3574" s="20">
        <f t="shared" si="337"/>
        <v>42146.23706018518</v>
      </c>
      <c r="T3574" s="20">
        <f t="shared" si="336"/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9"/>
        <v>1.028</v>
      </c>
      <c r="P3575" s="13">
        <f t="shared" si="334"/>
        <v>1581</v>
      </c>
      <c r="Q3575" t="str">
        <f t="shared" si="338"/>
        <v>theater</v>
      </c>
      <c r="R3575" t="str">
        <f t="shared" si="335"/>
        <v>plays</v>
      </c>
      <c r="S3575" s="20">
        <f t="shared" si="337"/>
        <v>41921.042199074072</v>
      </c>
      <c r="T3575" s="20">
        <f t="shared" si="336"/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9"/>
        <v>1.0612068965517241</v>
      </c>
      <c r="P3576" s="13">
        <f t="shared" si="334"/>
        <v>3100</v>
      </c>
      <c r="Q3576" t="str">
        <f t="shared" si="338"/>
        <v>theater</v>
      </c>
      <c r="R3576" t="str">
        <f t="shared" si="335"/>
        <v>plays</v>
      </c>
      <c r="S3576" s="20">
        <f t="shared" si="337"/>
        <v>41926.609351851846</v>
      </c>
      <c r="T3576" s="20">
        <f t="shared" si="336"/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9"/>
        <v>1.0133000000000001</v>
      </c>
      <c r="P3577" s="13">
        <f t="shared" si="334"/>
        <v>5117.5</v>
      </c>
      <c r="Q3577" t="str">
        <f t="shared" si="338"/>
        <v>theater</v>
      </c>
      <c r="R3577" t="str">
        <f t="shared" si="335"/>
        <v>plays</v>
      </c>
      <c r="S3577" s="20">
        <f t="shared" si="337"/>
        <v>42561.450543981475</v>
      </c>
      <c r="T3577" s="20">
        <f t="shared" si="336"/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9"/>
        <v>1</v>
      </c>
      <c r="P3578" s="13">
        <f t="shared" si="334"/>
        <v>52.5</v>
      </c>
      <c r="Q3578" t="str">
        <f t="shared" si="338"/>
        <v>theater</v>
      </c>
      <c r="R3578" t="str">
        <f t="shared" si="335"/>
        <v>plays</v>
      </c>
      <c r="S3578" s="20">
        <f t="shared" si="337"/>
        <v>42649.215902777774</v>
      </c>
      <c r="T3578" s="20">
        <f t="shared" si="336"/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9"/>
        <v>1.3</v>
      </c>
      <c r="P3579" s="13">
        <f t="shared" si="334"/>
        <v>403.5</v>
      </c>
      <c r="Q3579" t="str">
        <f t="shared" si="338"/>
        <v>theater</v>
      </c>
      <c r="R3579" t="str">
        <f t="shared" si="335"/>
        <v>plays</v>
      </c>
      <c r="S3579" s="20">
        <f t="shared" si="337"/>
        <v>42093.453506944446</v>
      </c>
      <c r="T3579" s="20">
        <f t="shared" si="336"/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9"/>
        <v>1.0001333333333333</v>
      </c>
      <c r="P3580" s="13">
        <f t="shared" si="334"/>
        <v>768.6</v>
      </c>
      <c r="Q3580" t="str">
        <f t="shared" si="338"/>
        <v>theater</v>
      </c>
      <c r="R3580" t="str">
        <f t="shared" si="335"/>
        <v>plays</v>
      </c>
      <c r="S3580" s="20">
        <f t="shared" si="337"/>
        <v>42460.400196759256</v>
      </c>
      <c r="T3580" s="20">
        <f t="shared" si="336"/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9"/>
        <v>1</v>
      </c>
      <c r="P3581" s="13">
        <f t="shared" si="334"/>
        <v>257</v>
      </c>
      <c r="Q3581" t="str">
        <f t="shared" si="338"/>
        <v>theater</v>
      </c>
      <c r="R3581" t="str">
        <f t="shared" si="335"/>
        <v>plays</v>
      </c>
      <c r="S3581" s="20">
        <f t="shared" si="337"/>
        <v>42430.428888888891</v>
      </c>
      <c r="T3581" s="20">
        <f t="shared" si="336"/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9"/>
        <v>1.1388888888888888</v>
      </c>
      <c r="P3582" s="13">
        <f t="shared" si="334"/>
        <v>526</v>
      </c>
      <c r="Q3582" t="str">
        <f t="shared" si="338"/>
        <v>theater</v>
      </c>
      <c r="R3582" t="str">
        <f t="shared" si="335"/>
        <v>plays</v>
      </c>
      <c r="S3582" s="20">
        <f t="shared" si="337"/>
        <v>42025.842847222222</v>
      </c>
      <c r="T3582" s="20">
        <f t="shared" si="336"/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9"/>
        <v>1</v>
      </c>
      <c r="P3583" s="13">
        <f t="shared" si="334"/>
        <v>772.5</v>
      </c>
      <c r="Q3583" t="str">
        <f t="shared" si="338"/>
        <v>theater</v>
      </c>
      <c r="R3583" t="str">
        <f t="shared" si="335"/>
        <v>plays</v>
      </c>
      <c r="S3583" s="20">
        <f t="shared" si="337"/>
        <v>41836.13784722222</v>
      </c>
      <c r="T3583" s="20">
        <f t="shared" si="336"/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9"/>
        <v>2.87</v>
      </c>
      <c r="P3584" s="13">
        <f t="shared" si="334"/>
        <v>1459.5</v>
      </c>
      <c r="Q3584" t="str">
        <f t="shared" si="338"/>
        <v>theater</v>
      </c>
      <c r="R3584" t="str">
        <f t="shared" si="335"/>
        <v>plays</v>
      </c>
      <c r="S3584" s="20">
        <f t="shared" si="337"/>
        <v>42450.762523148143</v>
      </c>
      <c r="T3584" s="20">
        <f t="shared" si="336"/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9"/>
        <v>1.085</v>
      </c>
      <c r="P3585" s="13">
        <f t="shared" si="334"/>
        <v>1639.5</v>
      </c>
      <c r="Q3585" t="str">
        <f t="shared" si="338"/>
        <v>theater</v>
      </c>
      <c r="R3585" t="str">
        <f t="shared" si="335"/>
        <v>plays</v>
      </c>
      <c r="S3585" s="20">
        <f t="shared" si="337"/>
        <v>42418.092650462961</v>
      </c>
      <c r="T3585" s="20">
        <f t="shared" si="336"/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9"/>
        <v>1.155</v>
      </c>
      <c r="P3586" s="13">
        <f t="shared" si="334"/>
        <v>1788.5</v>
      </c>
      <c r="Q3586" t="str">
        <f t="shared" si="338"/>
        <v>theater</v>
      </c>
      <c r="R3586" t="str">
        <f t="shared" si="335"/>
        <v>plays</v>
      </c>
      <c r="S3586" s="20">
        <f t="shared" si="337"/>
        <v>42167.983148148145</v>
      </c>
      <c r="T3586" s="20">
        <f t="shared" si="336"/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9"/>
        <v>1.1911764705882353</v>
      </c>
      <c r="P3587" s="13">
        <f t="shared" ref="P3587:P3650" si="340">AVERAGE(E3587,L3587)</f>
        <v>2036.5</v>
      </c>
      <c r="Q3587" t="str">
        <f t="shared" si="338"/>
        <v>theater</v>
      </c>
      <c r="R3587" t="str">
        <f t="shared" ref="R3587:R3650" si="341">RIGHT(N3587,LEN(N3587)-FIND("/",N3587))</f>
        <v>plays</v>
      </c>
      <c r="S3587" s="20">
        <f t="shared" si="337"/>
        <v>41964.382986111108</v>
      </c>
      <c r="T3587" s="20">
        <f t="shared" ref="T3587:T3650" si="342">(((I3587/60)/60)/24)+DATE(1970,1,1)+(-8/24)</f>
        <v>41994.382986111108</v>
      </c>
    </row>
    <row r="3588" spans="1:20" ht="3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1.0942666666666667</v>
      </c>
      <c r="P3588" s="13">
        <f t="shared" si="340"/>
        <v>4130.5</v>
      </c>
      <c r="Q3588" t="str">
        <f t="shared" si="338"/>
        <v>theater</v>
      </c>
      <c r="R3588" t="str">
        <f t="shared" si="341"/>
        <v>plays</v>
      </c>
      <c r="S3588" s="20">
        <f t="shared" ref="S3588:S3651" si="343">(((J3588/60)/60)/24)+DATE(1970,1,1)+(-8/24)</f>
        <v>42576.364236111105</v>
      </c>
      <c r="T3588" s="20">
        <f t="shared" si="342"/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1.266</v>
      </c>
      <c r="P3589" s="13">
        <f t="shared" si="340"/>
        <v>330.5</v>
      </c>
      <c r="Q3589" t="str">
        <f t="shared" si="338"/>
        <v>theater</v>
      </c>
      <c r="R3589" t="str">
        <f t="shared" si="341"/>
        <v>plays</v>
      </c>
      <c r="S3589" s="20">
        <f t="shared" si="343"/>
        <v>42503.206643518519</v>
      </c>
      <c r="T3589" s="20">
        <f t="shared" si="342"/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1.0049999999999999</v>
      </c>
      <c r="P3590" s="13">
        <f t="shared" si="340"/>
        <v>106</v>
      </c>
      <c r="Q3590" t="str">
        <f t="shared" si="338"/>
        <v>theater</v>
      </c>
      <c r="R3590" t="str">
        <f t="shared" si="341"/>
        <v>plays</v>
      </c>
      <c r="S3590" s="20">
        <f t="shared" si="343"/>
        <v>42101.495486111111</v>
      </c>
      <c r="T3590" s="20">
        <f t="shared" si="342"/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1.2749999999999999</v>
      </c>
      <c r="P3591" s="13">
        <f t="shared" si="340"/>
        <v>2581</v>
      </c>
      <c r="Q3591" t="str">
        <f t="shared" si="338"/>
        <v>theater</v>
      </c>
      <c r="R3591" t="str">
        <f t="shared" si="341"/>
        <v>plays</v>
      </c>
      <c r="S3591" s="20">
        <f t="shared" si="343"/>
        <v>42125.314201388886</v>
      </c>
      <c r="T3591" s="20">
        <f t="shared" si="342"/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1.0005999999999999</v>
      </c>
      <c r="P3592" s="13">
        <f t="shared" si="340"/>
        <v>2538</v>
      </c>
      <c r="Q3592" t="str">
        <f t="shared" si="338"/>
        <v>theater</v>
      </c>
      <c r="R3592" t="str">
        <f t="shared" si="341"/>
        <v>plays</v>
      </c>
      <c r="S3592" s="20">
        <f t="shared" si="343"/>
        <v>41902.000393518516</v>
      </c>
      <c r="T3592" s="20">
        <f t="shared" si="342"/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1.75</v>
      </c>
      <c r="P3593" s="13">
        <f t="shared" si="340"/>
        <v>621.5</v>
      </c>
      <c r="Q3593" t="str">
        <f t="shared" si="338"/>
        <v>theater</v>
      </c>
      <c r="R3593" t="str">
        <f t="shared" si="341"/>
        <v>plays</v>
      </c>
      <c r="S3593" s="20">
        <f t="shared" si="343"/>
        <v>42003.61509259259</v>
      </c>
      <c r="T3593" s="20">
        <f t="shared" si="342"/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1.2725</v>
      </c>
      <c r="P3594" s="13">
        <f t="shared" si="340"/>
        <v>1290</v>
      </c>
      <c r="Q3594" t="str">
        <f t="shared" si="338"/>
        <v>theater</v>
      </c>
      <c r="R3594" t="str">
        <f t="shared" si="341"/>
        <v>plays</v>
      </c>
      <c r="S3594" s="20">
        <f t="shared" si="343"/>
        <v>41988.496608796289</v>
      </c>
      <c r="T3594" s="20">
        <f t="shared" si="342"/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1.1063333333333334</v>
      </c>
      <c r="P3595" s="13">
        <f t="shared" si="340"/>
        <v>1681</v>
      </c>
      <c r="Q3595" t="str">
        <f t="shared" si="338"/>
        <v>theater</v>
      </c>
      <c r="R3595" t="str">
        <f t="shared" si="341"/>
        <v>plays</v>
      </c>
      <c r="S3595" s="20">
        <f t="shared" si="343"/>
        <v>41974.565266203703</v>
      </c>
      <c r="T3595" s="20">
        <f t="shared" si="342"/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1.2593749999999999</v>
      </c>
      <c r="P3596" s="13">
        <f t="shared" si="340"/>
        <v>1025.5</v>
      </c>
      <c r="Q3596" t="str">
        <f t="shared" si="338"/>
        <v>theater</v>
      </c>
      <c r="R3596" t="str">
        <f t="shared" si="341"/>
        <v>plays</v>
      </c>
      <c r="S3596" s="20">
        <f t="shared" si="343"/>
        <v>42591.733587962961</v>
      </c>
      <c r="T3596" s="20">
        <f t="shared" si="342"/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1.1850000000000001</v>
      </c>
      <c r="P3597" s="13">
        <f t="shared" si="340"/>
        <v>1571.5</v>
      </c>
      <c r="Q3597" t="str">
        <f t="shared" si="338"/>
        <v>theater</v>
      </c>
      <c r="R3597" t="str">
        <f t="shared" si="341"/>
        <v>plays</v>
      </c>
      <c r="S3597" s="20">
        <f t="shared" si="343"/>
        <v>42049.675034722219</v>
      </c>
      <c r="T3597" s="20">
        <f t="shared" si="342"/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1.0772727272727274</v>
      </c>
      <c r="P3598" s="13">
        <f t="shared" si="340"/>
        <v>600</v>
      </c>
      <c r="Q3598" t="str">
        <f t="shared" si="338"/>
        <v>theater</v>
      </c>
      <c r="R3598" t="str">
        <f t="shared" si="341"/>
        <v>plays</v>
      </c>
      <c r="S3598" s="20">
        <f t="shared" si="343"/>
        <v>41856.381736111107</v>
      </c>
      <c r="T3598" s="20">
        <f t="shared" si="342"/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1.026</v>
      </c>
      <c r="P3599" s="13">
        <f t="shared" si="340"/>
        <v>1299</v>
      </c>
      <c r="Q3599" t="str">
        <f t="shared" si="338"/>
        <v>theater</v>
      </c>
      <c r="R3599" t="str">
        <f t="shared" si="341"/>
        <v>plays</v>
      </c>
      <c r="S3599" s="20">
        <f t="shared" si="343"/>
        <v>42417.252199074072</v>
      </c>
      <c r="T3599" s="20">
        <f t="shared" si="342"/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1.101</v>
      </c>
      <c r="P3600" s="13">
        <f t="shared" si="340"/>
        <v>564</v>
      </c>
      <c r="Q3600" t="str">
        <f t="shared" si="338"/>
        <v>theater</v>
      </c>
      <c r="R3600" t="str">
        <f t="shared" si="341"/>
        <v>plays</v>
      </c>
      <c r="S3600" s="20">
        <f t="shared" si="343"/>
        <v>41866.465532407405</v>
      </c>
      <c r="T3600" s="20">
        <f t="shared" si="342"/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2.02</v>
      </c>
      <c r="P3601" s="13">
        <f t="shared" si="340"/>
        <v>513.5</v>
      </c>
      <c r="Q3601" t="str">
        <f t="shared" si="338"/>
        <v>theater</v>
      </c>
      <c r="R3601" t="str">
        <f t="shared" si="341"/>
        <v>plays</v>
      </c>
      <c r="S3601" s="20">
        <f t="shared" si="343"/>
        <v>42220.461539351854</v>
      </c>
      <c r="T3601" s="20">
        <f t="shared" si="342"/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1.3</v>
      </c>
      <c r="P3602" s="13">
        <f t="shared" si="340"/>
        <v>8.5</v>
      </c>
      <c r="Q3602" t="str">
        <f t="shared" si="338"/>
        <v>theater</v>
      </c>
      <c r="R3602" t="str">
        <f t="shared" si="341"/>
        <v>plays</v>
      </c>
      <c r="S3602" s="20">
        <f t="shared" si="343"/>
        <v>42628.515787037039</v>
      </c>
      <c r="T3602" s="20">
        <f t="shared" si="342"/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1.0435000000000001</v>
      </c>
      <c r="P3603" s="13">
        <f t="shared" si="340"/>
        <v>1070</v>
      </c>
      <c r="Q3603" t="str">
        <f t="shared" si="338"/>
        <v>theater</v>
      </c>
      <c r="R3603" t="str">
        <f t="shared" si="341"/>
        <v>plays</v>
      </c>
      <c r="S3603" s="20">
        <f t="shared" si="343"/>
        <v>41990.665300925924</v>
      </c>
      <c r="T3603" s="20">
        <f t="shared" si="342"/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1.0004999999999999</v>
      </c>
      <c r="P3604" s="13">
        <f t="shared" si="340"/>
        <v>2025.5</v>
      </c>
      <c r="Q3604" t="str">
        <f t="shared" si="338"/>
        <v>theater</v>
      </c>
      <c r="R3604" t="str">
        <f t="shared" si="341"/>
        <v>plays</v>
      </c>
      <c r="S3604" s="20">
        <f t="shared" si="343"/>
        <v>42447.56109953703</v>
      </c>
      <c r="T3604" s="20">
        <f t="shared" si="342"/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1.7066666666666668</v>
      </c>
      <c r="P3605" s="13">
        <f t="shared" si="340"/>
        <v>1308.5</v>
      </c>
      <c r="Q3605" t="str">
        <f t="shared" si="338"/>
        <v>theater</v>
      </c>
      <c r="R3605" t="str">
        <f t="shared" si="341"/>
        <v>plays</v>
      </c>
      <c r="S3605" s="20">
        <f t="shared" si="343"/>
        <v>42283.531018518515</v>
      </c>
      <c r="T3605" s="20">
        <f t="shared" si="342"/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1.1283333333333334</v>
      </c>
      <c r="P3606" s="13">
        <f t="shared" si="340"/>
        <v>1727</v>
      </c>
      <c r="Q3606" t="str">
        <f t="shared" si="338"/>
        <v>theater</v>
      </c>
      <c r="R3606" t="str">
        <f t="shared" si="341"/>
        <v>plays</v>
      </c>
      <c r="S3606" s="20">
        <f t="shared" si="343"/>
        <v>42482.68236111111</v>
      </c>
      <c r="T3606" s="20">
        <f t="shared" si="342"/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1.84</v>
      </c>
      <c r="P3607" s="13">
        <f t="shared" si="340"/>
        <v>237.5</v>
      </c>
      <c r="Q3607" t="str">
        <f t="shared" si="338"/>
        <v>theater</v>
      </c>
      <c r="R3607" t="str">
        <f t="shared" si="341"/>
        <v>plays</v>
      </c>
      <c r="S3607" s="20">
        <f t="shared" si="343"/>
        <v>42383.459791666661</v>
      </c>
      <c r="T3607" s="20">
        <f t="shared" si="342"/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1.3026666666666666</v>
      </c>
      <c r="P3608" s="13">
        <f t="shared" si="340"/>
        <v>1986</v>
      </c>
      <c r="Q3608" t="str">
        <f t="shared" si="338"/>
        <v>theater</v>
      </c>
      <c r="R3608" t="str">
        <f t="shared" si="341"/>
        <v>plays</v>
      </c>
      <c r="S3608" s="20">
        <f t="shared" si="343"/>
        <v>42566.271493055552</v>
      </c>
      <c r="T3608" s="20">
        <f t="shared" si="342"/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1.0545454545454545</v>
      </c>
      <c r="P3609" s="13">
        <f t="shared" si="340"/>
        <v>300</v>
      </c>
      <c r="Q3609" t="str">
        <f t="shared" si="338"/>
        <v>theater</v>
      </c>
      <c r="R3609" t="str">
        <f t="shared" si="341"/>
        <v>plays</v>
      </c>
      <c r="S3609" s="20">
        <f t="shared" si="343"/>
        <v>42338.630578703705</v>
      </c>
      <c r="T3609" s="20">
        <f t="shared" si="342"/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</v>
      </c>
      <c r="P3610" s="13">
        <f t="shared" si="340"/>
        <v>413.5</v>
      </c>
      <c r="Q3610" t="str">
        <f t="shared" si="338"/>
        <v>theater</v>
      </c>
      <c r="R3610" t="str">
        <f t="shared" si="341"/>
        <v>plays</v>
      </c>
      <c r="S3610" s="20">
        <f t="shared" si="343"/>
        <v>42506.37604166667</v>
      </c>
      <c r="T3610" s="20">
        <f t="shared" si="342"/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1.5331632653061225</v>
      </c>
      <c r="P3611" s="13">
        <f t="shared" si="340"/>
        <v>1513</v>
      </c>
      <c r="Q3611" t="str">
        <f t="shared" si="338"/>
        <v>theater</v>
      </c>
      <c r="R3611" t="str">
        <f t="shared" si="341"/>
        <v>plays</v>
      </c>
      <c r="S3611" s="20">
        <f t="shared" si="343"/>
        <v>42429.658391203695</v>
      </c>
      <c r="T3611" s="20">
        <f t="shared" si="342"/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1.623</v>
      </c>
      <c r="P3612" s="13">
        <f t="shared" si="340"/>
        <v>827</v>
      </c>
      <c r="Q3612" t="str">
        <f t="shared" si="338"/>
        <v>theater</v>
      </c>
      <c r="R3612" t="str">
        <f t="shared" si="341"/>
        <v>plays</v>
      </c>
      <c r="S3612" s="20">
        <f t="shared" si="343"/>
        <v>42203.09879629629</v>
      </c>
      <c r="T3612" s="20">
        <f t="shared" si="342"/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1.36</v>
      </c>
      <c r="P3613" s="13">
        <f t="shared" si="340"/>
        <v>1725.5</v>
      </c>
      <c r="Q3613" t="str">
        <f t="shared" si="338"/>
        <v>theater</v>
      </c>
      <c r="R3613" t="str">
        <f t="shared" si="341"/>
        <v>plays</v>
      </c>
      <c r="S3613" s="20">
        <f t="shared" si="343"/>
        <v>42072.037048611113</v>
      </c>
      <c r="T3613" s="20">
        <f t="shared" si="342"/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1.444</v>
      </c>
      <c r="P3614" s="13">
        <f t="shared" si="340"/>
        <v>3638.5</v>
      </c>
      <c r="Q3614" t="str">
        <f t="shared" ref="Q3614:Q3677" si="344">LEFT(N3614,FIND("/",N3614)-1)</f>
        <v>theater</v>
      </c>
      <c r="R3614" t="str">
        <f t="shared" si="341"/>
        <v>plays</v>
      </c>
      <c r="S3614" s="20">
        <f t="shared" si="343"/>
        <v>41789.393645833334</v>
      </c>
      <c r="T3614" s="20">
        <f t="shared" si="342"/>
        <v>41799.393645833334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</v>
      </c>
      <c r="P3615" s="13">
        <f t="shared" si="340"/>
        <v>635</v>
      </c>
      <c r="Q3615" t="str">
        <f t="shared" si="344"/>
        <v>theater</v>
      </c>
      <c r="R3615" t="str">
        <f t="shared" si="341"/>
        <v>plays</v>
      </c>
      <c r="S3615" s="20">
        <f t="shared" si="343"/>
        <v>41788.256643518514</v>
      </c>
      <c r="T3615" s="20">
        <f t="shared" si="342"/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1.008</v>
      </c>
      <c r="P3616" s="13">
        <f t="shared" si="340"/>
        <v>1295.5</v>
      </c>
      <c r="Q3616" t="str">
        <f t="shared" si="344"/>
        <v>theater</v>
      </c>
      <c r="R3616" t="str">
        <f t="shared" si="341"/>
        <v>plays</v>
      </c>
      <c r="S3616" s="20">
        <f t="shared" si="343"/>
        <v>42143.708518518521</v>
      </c>
      <c r="T3616" s="20">
        <f t="shared" si="342"/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1.0680000000000001</v>
      </c>
      <c r="P3617" s="13">
        <f t="shared" si="340"/>
        <v>1371</v>
      </c>
      <c r="Q3617" t="str">
        <f t="shared" si="344"/>
        <v>theater</v>
      </c>
      <c r="R3617" t="str">
        <f t="shared" si="341"/>
        <v>plays</v>
      </c>
      <c r="S3617" s="20">
        <f t="shared" si="343"/>
        <v>42318.260370370372</v>
      </c>
      <c r="T3617" s="20">
        <f t="shared" si="342"/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1.248</v>
      </c>
      <c r="P3618" s="13">
        <f t="shared" si="340"/>
        <v>1582.5</v>
      </c>
      <c r="Q3618" t="str">
        <f t="shared" si="344"/>
        <v>theater</v>
      </c>
      <c r="R3618" t="str">
        <f t="shared" si="341"/>
        <v>plays</v>
      </c>
      <c r="S3618" s="20">
        <f t="shared" si="343"/>
        <v>42052.616481481477</v>
      </c>
      <c r="T3618" s="20">
        <f t="shared" si="342"/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1.1891891891891893</v>
      </c>
      <c r="P3619" s="13">
        <f t="shared" si="340"/>
        <v>465.5</v>
      </c>
      <c r="Q3619" t="str">
        <f t="shared" si="344"/>
        <v>theater</v>
      </c>
      <c r="R3619" t="str">
        <f t="shared" si="341"/>
        <v>plays</v>
      </c>
      <c r="S3619" s="20">
        <f t="shared" si="343"/>
        <v>42779.276956018519</v>
      </c>
      <c r="T3619" s="20">
        <f t="shared" si="342"/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1.01</v>
      </c>
      <c r="P3620" s="13">
        <f t="shared" si="340"/>
        <v>1038</v>
      </c>
      <c r="Q3620" t="str">
        <f t="shared" si="344"/>
        <v>theater</v>
      </c>
      <c r="R3620" t="str">
        <f t="shared" si="341"/>
        <v>plays</v>
      </c>
      <c r="S3620" s="20">
        <f t="shared" si="343"/>
        <v>42128.294560185182</v>
      </c>
      <c r="T3620" s="20">
        <f t="shared" si="342"/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1.1299999999999999</v>
      </c>
      <c r="P3621" s="13">
        <f t="shared" si="340"/>
        <v>573.5</v>
      </c>
      <c r="Q3621" t="str">
        <f t="shared" si="344"/>
        <v>theater</v>
      </c>
      <c r="R3621" t="str">
        <f t="shared" si="341"/>
        <v>plays</v>
      </c>
      <c r="S3621" s="20">
        <f t="shared" si="343"/>
        <v>42660.79891203704</v>
      </c>
      <c r="T3621" s="20">
        <f t="shared" si="342"/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1.0519047619047619</v>
      </c>
      <c r="P3622" s="13">
        <f t="shared" si="340"/>
        <v>5621</v>
      </c>
      <c r="Q3622" t="str">
        <f t="shared" si="344"/>
        <v>theater</v>
      </c>
      <c r="R3622" t="str">
        <f t="shared" si="341"/>
        <v>plays</v>
      </c>
      <c r="S3622" s="20">
        <f t="shared" si="343"/>
        <v>42037.60487268518</v>
      </c>
      <c r="T3622" s="20">
        <f t="shared" si="342"/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1.0973333333333333</v>
      </c>
      <c r="P3623" s="13">
        <f t="shared" si="340"/>
        <v>1681</v>
      </c>
      <c r="Q3623" t="str">
        <f t="shared" si="344"/>
        <v>theater</v>
      </c>
      <c r="R3623" t="str">
        <f t="shared" si="341"/>
        <v>plays</v>
      </c>
      <c r="S3623" s="20">
        <f t="shared" si="343"/>
        <v>42619.602361111109</v>
      </c>
      <c r="T3623" s="20">
        <f t="shared" si="342"/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1.00099</v>
      </c>
      <c r="P3624" s="13">
        <f t="shared" si="340"/>
        <v>510.995</v>
      </c>
      <c r="Q3624" t="str">
        <f t="shared" si="344"/>
        <v>theater</v>
      </c>
      <c r="R3624" t="str">
        <f t="shared" si="341"/>
        <v>plays</v>
      </c>
      <c r="S3624" s="20">
        <f t="shared" si="343"/>
        <v>41876.888553240737</v>
      </c>
      <c r="T3624" s="20">
        <f t="shared" si="342"/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1.2</v>
      </c>
      <c r="P3625" s="13">
        <f t="shared" si="340"/>
        <v>1517</v>
      </c>
      <c r="Q3625" t="str">
        <f t="shared" si="344"/>
        <v>theater</v>
      </c>
      <c r="R3625" t="str">
        <f t="shared" si="341"/>
        <v>plays</v>
      </c>
      <c r="S3625" s="20">
        <f t="shared" si="343"/>
        <v>41828.403587962959</v>
      </c>
      <c r="T3625" s="20">
        <f t="shared" si="342"/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1.0493333333333332</v>
      </c>
      <c r="P3626" s="13">
        <f t="shared" si="340"/>
        <v>1593.5</v>
      </c>
      <c r="Q3626" t="str">
        <f t="shared" si="344"/>
        <v>theater</v>
      </c>
      <c r="R3626" t="str">
        <f t="shared" si="341"/>
        <v>plays</v>
      </c>
      <c r="S3626" s="20">
        <f t="shared" si="343"/>
        <v>42545.440856481473</v>
      </c>
      <c r="T3626" s="20">
        <f t="shared" si="342"/>
        <v>42605.440856481473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1.0266666666666666</v>
      </c>
      <c r="P3627" s="13">
        <f t="shared" si="340"/>
        <v>1579</v>
      </c>
      <c r="Q3627" t="str">
        <f t="shared" si="344"/>
        <v>theater</v>
      </c>
      <c r="R3627" t="str">
        <f t="shared" si="341"/>
        <v>plays</v>
      </c>
      <c r="S3627" s="20">
        <f t="shared" si="343"/>
        <v>42157.319178240738</v>
      </c>
      <c r="T3627" s="20">
        <f t="shared" si="342"/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1.0182500000000001</v>
      </c>
      <c r="P3628" s="13">
        <f t="shared" si="340"/>
        <v>2060.5</v>
      </c>
      <c r="Q3628" t="str">
        <f t="shared" si="344"/>
        <v>theater</v>
      </c>
      <c r="R3628" t="str">
        <f t="shared" si="341"/>
        <v>plays</v>
      </c>
      <c r="S3628" s="20">
        <f t="shared" si="343"/>
        <v>41846.333993055552</v>
      </c>
      <c r="T3628" s="20">
        <f t="shared" si="342"/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</v>
      </c>
      <c r="P3629" s="13">
        <f t="shared" si="340"/>
        <v>1014.5</v>
      </c>
      <c r="Q3629" t="str">
        <f t="shared" si="344"/>
        <v>theater</v>
      </c>
      <c r="R3629" t="str">
        <f t="shared" si="341"/>
        <v>plays</v>
      </c>
      <c r="S3629" s="20">
        <f t="shared" si="343"/>
        <v>42460.408414351848</v>
      </c>
      <c r="T3629" s="20">
        <f t="shared" si="342"/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13">
        <f t="shared" si="340"/>
        <v>0</v>
      </c>
      <c r="Q3630" t="str">
        <f t="shared" si="344"/>
        <v>theater</v>
      </c>
      <c r="R3630" t="str">
        <f t="shared" si="341"/>
        <v>musical</v>
      </c>
      <c r="S3630" s="20">
        <f t="shared" si="343"/>
        <v>42291.4999537037</v>
      </c>
      <c r="T3630" s="20">
        <f t="shared" si="342"/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1.9999999999999999E-6</v>
      </c>
      <c r="P3631" s="13">
        <f t="shared" si="340"/>
        <v>2</v>
      </c>
      <c r="Q3631" t="str">
        <f t="shared" si="344"/>
        <v>theater</v>
      </c>
      <c r="R3631" t="str">
        <f t="shared" si="341"/>
        <v>musical</v>
      </c>
      <c r="S3631" s="20">
        <f t="shared" si="343"/>
        <v>42436.761157407404</v>
      </c>
      <c r="T3631" s="20">
        <f t="shared" si="342"/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3.3333333333333332E-4</v>
      </c>
      <c r="P3632" s="13">
        <f t="shared" si="340"/>
        <v>1</v>
      </c>
      <c r="Q3632" t="str">
        <f t="shared" si="344"/>
        <v>theater</v>
      </c>
      <c r="R3632" t="str">
        <f t="shared" si="341"/>
        <v>musical</v>
      </c>
      <c r="S3632" s="20">
        <f t="shared" si="343"/>
        <v>41942.513773148145</v>
      </c>
      <c r="T3632" s="20">
        <f t="shared" si="342"/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0.51023391812865493</v>
      </c>
      <c r="P3633" s="13">
        <f t="shared" si="340"/>
        <v>4392</v>
      </c>
      <c r="Q3633" t="str">
        <f t="shared" si="344"/>
        <v>theater</v>
      </c>
      <c r="R3633" t="str">
        <f t="shared" si="341"/>
        <v>musical</v>
      </c>
      <c r="S3633" s="20">
        <f t="shared" si="343"/>
        <v>41880.42010416666</v>
      </c>
      <c r="T3633" s="20">
        <f t="shared" si="342"/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0.2</v>
      </c>
      <c r="P3634" s="13">
        <f t="shared" si="340"/>
        <v>50.5</v>
      </c>
      <c r="Q3634" t="str">
        <f t="shared" si="344"/>
        <v>theater</v>
      </c>
      <c r="R3634" t="str">
        <f t="shared" si="341"/>
        <v>musical</v>
      </c>
      <c r="S3634" s="20">
        <f t="shared" si="343"/>
        <v>41946.603576388887</v>
      </c>
      <c r="T3634" s="20">
        <f t="shared" si="342"/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ref="O3635:O3698" si="345">E3635/D3635</f>
        <v>0.35239999999999999</v>
      </c>
      <c r="P3635" s="13">
        <f t="shared" si="340"/>
        <v>896.5</v>
      </c>
      <c r="Q3635" t="str">
        <f t="shared" si="344"/>
        <v>theater</v>
      </c>
      <c r="R3635" t="str">
        <f t="shared" si="341"/>
        <v>musical</v>
      </c>
      <c r="S3635" s="20">
        <f t="shared" si="343"/>
        <v>42649.290127314809</v>
      </c>
      <c r="T3635" s="20">
        <f t="shared" si="342"/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5"/>
        <v>4.2466666666666666E-2</v>
      </c>
      <c r="P3636" s="13">
        <f t="shared" si="340"/>
        <v>1601.5</v>
      </c>
      <c r="Q3636" t="str">
        <f t="shared" si="344"/>
        <v>theater</v>
      </c>
      <c r="R3636" t="str">
        <f t="shared" si="341"/>
        <v>musical</v>
      </c>
      <c r="S3636" s="20">
        <f t="shared" si="343"/>
        <v>42700.833032407405</v>
      </c>
      <c r="T3636" s="20">
        <f t="shared" si="342"/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5"/>
        <v>0.36457142857142855</v>
      </c>
      <c r="P3637" s="13">
        <f t="shared" si="340"/>
        <v>643</v>
      </c>
      <c r="Q3637" t="str">
        <f t="shared" si="344"/>
        <v>theater</v>
      </c>
      <c r="R3637" t="str">
        <f t="shared" si="341"/>
        <v>musical</v>
      </c>
      <c r="S3637" s="20">
        <f t="shared" si="343"/>
        <v>42450.549490740734</v>
      </c>
      <c r="T3637" s="20">
        <f t="shared" si="342"/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5"/>
        <v>0</v>
      </c>
      <c r="P3638" s="13">
        <f t="shared" si="340"/>
        <v>0</v>
      </c>
      <c r="Q3638" t="str">
        <f t="shared" si="344"/>
        <v>theater</v>
      </c>
      <c r="R3638" t="str">
        <f t="shared" si="341"/>
        <v>musical</v>
      </c>
      <c r="S3638" s="20">
        <f t="shared" si="343"/>
        <v>42226.361446759263</v>
      </c>
      <c r="T3638" s="20">
        <f t="shared" si="342"/>
        <v>42261.361446759263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5"/>
        <v>0.30866666666666664</v>
      </c>
      <c r="P3639" s="13">
        <f t="shared" si="340"/>
        <v>470</v>
      </c>
      <c r="Q3639" t="str">
        <f t="shared" si="344"/>
        <v>theater</v>
      </c>
      <c r="R3639" t="str">
        <f t="shared" si="341"/>
        <v>musical</v>
      </c>
      <c r="S3639" s="20">
        <f t="shared" si="343"/>
        <v>41975.367303240739</v>
      </c>
      <c r="T3639" s="20">
        <f t="shared" si="342"/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5"/>
        <v>6.545454545454546E-2</v>
      </c>
      <c r="P3640" s="13">
        <f t="shared" si="340"/>
        <v>109</v>
      </c>
      <c r="Q3640" t="str">
        <f t="shared" si="344"/>
        <v>theater</v>
      </c>
      <c r="R3640" t="str">
        <f t="shared" si="341"/>
        <v>musical</v>
      </c>
      <c r="S3640" s="20">
        <f t="shared" si="343"/>
        <v>42053.339490740742</v>
      </c>
      <c r="T3640" s="20">
        <f t="shared" si="342"/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5"/>
        <v>4.0000000000000003E-5</v>
      </c>
      <c r="P3641" s="13">
        <f t="shared" si="340"/>
        <v>1</v>
      </c>
      <c r="Q3641" t="str">
        <f t="shared" si="344"/>
        <v>theater</v>
      </c>
      <c r="R3641" t="str">
        <f t="shared" si="341"/>
        <v>musical</v>
      </c>
      <c r="S3641" s="20">
        <f t="shared" si="343"/>
        <v>42590.343819444439</v>
      </c>
      <c r="T3641" s="20">
        <f t="shared" si="342"/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5"/>
        <v>5.5E-2</v>
      </c>
      <c r="P3642" s="13">
        <f t="shared" si="340"/>
        <v>29</v>
      </c>
      <c r="Q3642" t="str">
        <f t="shared" si="344"/>
        <v>theater</v>
      </c>
      <c r="R3642" t="str">
        <f t="shared" si="341"/>
        <v>musical</v>
      </c>
      <c r="S3642" s="20">
        <f t="shared" si="343"/>
        <v>42104.448263888888</v>
      </c>
      <c r="T3642" s="20">
        <f t="shared" si="342"/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5"/>
        <v>0</v>
      </c>
      <c r="P3643" s="13">
        <f t="shared" si="340"/>
        <v>0</v>
      </c>
      <c r="Q3643" t="str">
        <f t="shared" si="344"/>
        <v>theater</v>
      </c>
      <c r="R3643" t="str">
        <f t="shared" si="341"/>
        <v>musical</v>
      </c>
      <c r="S3643" s="20">
        <f t="shared" si="343"/>
        <v>41899.293738425928</v>
      </c>
      <c r="T3643" s="20">
        <f t="shared" si="342"/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5"/>
        <v>2.1428571428571429E-2</v>
      </c>
      <c r="P3644" s="13">
        <f t="shared" si="340"/>
        <v>8.5</v>
      </c>
      <c r="Q3644" t="str">
        <f t="shared" si="344"/>
        <v>theater</v>
      </c>
      <c r="R3644" t="str">
        <f t="shared" si="341"/>
        <v>musical</v>
      </c>
      <c r="S3644" s="20">
        <f t="shared" si="343"/>
        <v>42297.482951388891</v>
      </c>
      <c r="T3644" s="20">
        <f t="shared" si="342"/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5"/>
        <v>0</v>
      </c>
      <c r="P3645" s="13">
        <f t="shared" si="340"/>
        <v>0</v>
      </c>
      <c r="Q3645" t="str">
        <f t="shared" si="344"/>
        <v>theater</v>
      </c>
      <c r="R3645" t="str">
        <f t="shared" si="341"/>
        <v>musical</v>
      </c>
      <c r="S3645" s="20">
        <f t="shared" si="343"/>
        <v>42284.810636574075</v>
      </c>
      <c r="T3645" s="20">
        <f t="shared" si="342"/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5"/>
        <v>0.16420000000000001</v>
      </c>
      <c r="P3646" s="13">
        <f t="shared" si="340"/>
        <v>416.5</v>
      </c>
      <c r="Q3646" t="str">
        <f t="shared" si="344"/>
        <v>theater</v>
      </c>
      <c r="R3646" t="str">
        <f t="shared" si="341"/>
        <v>musical</v>
      </c>
      <c r="S3646" s="20">
        <f t="shared" si="343"/>
        <v>42408.908414351848</v>
      </c>
      <c r="T3646" s="20">
        <f t="shared" si="342"/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5"/>
        <v>1E-3</v>
      </c>
      <c r="P3647" s="13">
        <f t="shared" si="340"/>
        <v>1</v>
      </c>
      <c r="Q3647" t="str">
        <f t="shared" si="344"/>
        <v>theater</v>
      </c>
      <c r="R3647" t="str">
        <f t="shared" si="341"/>
        <v>musical</v>
      </c>
      <c r="S3647" s="20">
        <f t="shared" si="343"/>
        <v>42665.637013888881</v>
      </c>
      <c r="T3647" s="20">
        <f t="shared" si="342"/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5"/>
        <v>4.8099999999999997E-2</v>
      </c>
      <c r="P3648" s="13">
        <f t="shared" si="340"/>
        <v>244.5</v>
      </c>
      <c r="Q3648" t="str">
        <f t="shared" si="344"/>
        <v>theater</v>
      </c>
      <c r="R3648" t="str">
        <f t="shared" si="341"/>
        <v>musical</v>
      </c>
      <c r="S3648" s="20">
        <f t="shared" si="343"/>
        <v>42140.08798611111</v>
      </c>
      <c r="T3648" s="20">
        <f t="shared" si="342"/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5"/>
        <v>0.06</v>
      </c>
      <c r="P3649" s="13">
        <f t="shared" si="340"/>
        <v>16</v>
      </c>
      <c r="Q3649" t="str">
        <f t="shared" si="344"/>
        <v>theater</v>
      </c>
      <c r="R3649" t="str">
        <f t="shared" si="341"/>
        <v>musical</v>
      </c>
      <c r="S3649" s="20">
        <f t="shared" si="343"/>
        <v>42598.415821759256</v>
      </c>
      <c r="T3649" s="20">
        <f t="shared" si="342"/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5"/>
        <v>1.003825</v>
      </c>
      <c r="P3650" s="13">
        <f t="shared" si="340"/>
        <v>20113</v>
      </c>
      <c r="Q3650" t="str">
        <f t="shared" si="344"/>
        <v>theater</v>
      </c>
      <c r="R3650" t="str">
        <f t="shared" si="341"/>
        <v>plays</v>
      </c>
      <c r="S3650" s="20">
        <f t="shared" si="343"/>
        <v>41886.958854166667</v>
      </c>
      <c r="T3650" s="20">
        <f t="shared" si="342"/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5"/>
        <v>1.04</v>
      </c>
      <c r="P3651" s="13">
        <f t="shared" ref="P3651:P3714" si="346">AVERAGE(E3651,L3651)</f>
        <v>394</v>
      </c>
      <c r="Q3651" t="str">
        <f t="shared" si="344"/>
        <v>theater</v>
      </c>
      <c r="R3651" t="str">
        <f t="shared" ref="R3651:R3714" si="347">RIGHT(N3651,LEN(N3651)-FIND("/",N3651))</f>
        <v>plays</v>
      </c>
      <c r="S3651" s="20">
        <f t="shared" si="343"/>
        <v>41780.379560185182</v>
      </c>
      <c r="T3651" s="20">
        <f t="shared" ref="T3651:T3714" si="348">(((I3651/60)/60)/24)+DATE(1970,1,1)+(-8/24)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</v>
      </c>
      <c r="P3652" s="13">
        <f t="shared" si="346"/>
        <v>258.5</v>
      </c>
      <c r="Q3652" t="str">
        <f t="shared" si="344"/>
        <v>theater</v>
      </c>
      <c r="R3652" t="str">
        <f t="shared" si="347"/>
        <v>plays</v>
      </c>
      <c r="S3652" s="20">
        <f t="shared" ref="S3652:S3715" si="349">(((J3652/60)/60)/24)+DATE(1970,1,1)+(-8/24)</f>
        <v>42381.145648148151</v>
      </c>
      <c r="T3652" s="20">
        <f t="shared" si="348"/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1.04</v>
      </c>
      <c r="P3653" s="13">
        <f t="shared" si="346"/>
        <v>264.5</v>
      </c>
      <c r="Q3653" t="str">
        <f t="shared" si="344"/>
        <v>theater</v>
      </c>
      <c r="R3653" t="str">
        <f t="shared" si="347"/>
        <v>plays</v>
      </c>
      <c r="S3653" s="20">
        <f t="shared" si="349"/>
        <v>41828.312986111108</v>
      </c>
      <c r="T3653" s="20">
        <f t="shared" si="348"/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2.5066666666666668</v>
      </c>
      <c r="P3654" s="13">
        <f t="shared" si="346"/>
        <v>384.5</v>
      </c>
      <c r="Q3654" t="str">
        <f t="shared" si="344"/>
        <v>theater</v>
      </c>
      <c r="R3654" t="str">
        <f t="shared" si="347"/>
        <v>plays</v>
      </c>
      <c r="S3654" s="20">
        <f t="shared" si="349"/>
        <v>42596.311365740738</v>
      </c>
      <c r="T3654" s="20">
        <f t="shared" si="348"/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1.0049999999999999</v>
      </c>
      <c r="P3655" s="13">
        <f t="shared" si="346"/>
        <v>1021.5</v>
      </c>
      <c r="Q3655" t="str">
        <f t="shared" si="344"/>
        <v>theater</v>
      </c>
      <c r="R3655" t="str">
        <f t="shared" si="347"/>
        <v>plays</v>
      </c>
      <c r="S3655" s="20">
        <f t="shared" si="349"/>
        <v>42191.030173611107</v>
      </c>
      <c r="T3655" s="20">
        <f t="shared" si="348"/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1.744</v>
      </c>
      <c r="P3656" s="13">
        <f t="shared" si="346"/>
        <v>1327</v>
      </c>
      <c r="Q3656" t="str">
        <f t="shared" si="344"/>
        <v>theater</v>
      </c>
      <c r="R3656" t="str">
        <f t="shared" si="347"/>
        <v>plays</v>
      </c>
      <c r="S3656" s="20">
        <f t="shared" si="349"/>
        <v>42440.08317129629</v>
      </c>
      <c r="T3656" s="20">
        <f t="shared" si="348"/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1.1626000000000001</v>
      </c>
      <c r="P3657" s="13">
        <f t="shared" si="346"/>
        <v>2946</v>
      </c>
      <c r="Q3657" t="str">
        <f t="shared" si="344"/>
        <v>theater</v>
      </c>
      <c r="R3657" t="str">
        <f t="shared" si="347"/>
        <v>plays</v>
      </c>
      <c r="S3657" s="20">
        <f t="shared" si="349"/>
        <v>42173.469884259255</v>
      </c>
      <c r="T3657" s="20">
        <f t="shared" si="348"/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1.0582</v>
      </c>
      <c r="P3658" s="13">
        <f t="shared" si="346"/>
        <v>2668.5</v>
      </c>
      <c r="Q3658" t="str">
        <f t="shared" si="344"/>
        <v>theater</v>
      </c>
      <c r="R3658" t="str">
        <f t="shared" si="347"/>
        <v>plays</v>
      </c>
      <c r="S3658" s="20">
        <f t="shared" si="349"/>
        <v>42737.57680555556</v>
      </c>
      <c r="T3658" s="20">
        <f t="shared" si="348"/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1.1074999999999999</v>
      </c>
      <c r="P3659" s="13">
        <f t="shared" si="346"/>
        <v>1117.5</v>
      </c>
      <c r="Q3659" t="str">
        <f t="shared" si="344"/>
        <v>theater</v>
      </c>
      <c r="R3659" t="str">
        <f t="shared" si="347"/>
        <v>plays</v>
      </c>
      <c r="S3659" s="20">
        <f t="shared" si="349"/>
        <v>42499.296516203707</v>
      </c>
      <c r="T3659" s="20">
        <f t="shared" si="348"/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1.0066666666666666</v>
      </c>
      <c r="P3660" s="13">
        <f t="shared" si="346"/>
        <v>765</v>
      </c>
      <c r="Q3660" t="str">
        <f t="shared" si="344"/>
        <v>theater</v>
      </c>
      <c r="R3660" t="str">
        <f t="shared" si="347"/>
        <v>plays</v>
      </c>
      <c r="S3660" s="20">
        <f t="shared" si="349"/>
        <v>41775.525231481479</v>
      </c>
      <c r="T3660" s="20">
        <f t="shared" si="348"/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1.0203333333333333</v>
      </c>
      <c r="P3661" s="13">
        <f t="shared" si="346"/>
        <v>1537</v>
      </c>
      <c r="Q3661" t="str">
        <f t="shared" si="344"/>
        <v>theater</v>
      </c>
      <c r="R3661" t="str">
        <f t="shared" si="347"/>
        <v>plays</v>
      </c>
      <c r="S3661" s="20">
        <f t="shared" si="349"/>
        <v>42054.943865740737</v>
      </c>
      <c r="T3661" s="20">
        <f t="shared" si="348"/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</v>
      </c>
      <c r="P3662" s="13">
        <f t="shared" si="346"/>
        <v>136</v>
      </c>
      <c r="Q3662" t="str">
        <f t="shared" si="344"/>
        <v>theater</v>
      </c>
      <c r="R3662" t="str">
        <f t="shared" si="347"/>
        <v>plays</v>
      </c>
      <c r="S3662" s="20">
        <f t="shared" si="349"/>
        <v>41971.547743055555</v>
      </c>
      <c r="T3662" s="20">
        <f t="shared" si="348"/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1.1100000000000001</v>
      </c>
      <c r="P3663" s="13">
        <f t="shared" si="346"/>
        <v>1683</v>
      </c>
      <c r="Q3663" t="str">
        <f t="shared" si="344"/>
        <v>theater</v>
      </c>
      <c r="R3663" t="str">
        <f t="shared" si="347"/>
        <v>plays</v>
      </c>
      <c r="S3663" s="20">
        <f t="shared" si="349"/>
        <v>42447.563333333332</v>
      </c>
      <c r="T3663" s="20">
        <f t="shared" si="348"/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1.0142500000000001</v>
      </c>
      <c r="P3664" s="13">
        <f t="shared" si="346"/>
        <v>4077</v>
      </c>
      <c r="Q3664" t="str">
        <f t="shared" si="344"/>
        <v>theater</v>
      </c>
      <c r="R3664" t="str">
        <f t="shared" si="347"/>
        <v>plays</v>
      </c>
      <c r="S3664" s="20">
        <f t="shared" si="349"/>
        <v>42063.886736111112</v>
      </c>
      <c r="T3664" s="20">
        <f t="shared" si="348"/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1.04</v>
      </c>
      <c r="P3665" s="13">
        <f t="shared" si="346"/>
        <v>121.5</v>
      </c>
      <c r="Q3665" t="str">
        <f t="shared" si="344"/>
        <v>theater</v>
      </c>
      <c r="R3665" t="str">
        <f t="shared" si="347"/>
        <v>plays</v>
      </c>
      <c r="S3665" s="20">
        <f t="shared" si="349"/>
        <v>42665.118402777771</v>
      </c>
      <c r="T3665" s="20">
        <f t="shared" si="348"/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1.09375</v>
      </c>
      <c r="P3666" s="13">
        <f t="shared" si="346"/>
        <v>447</v>
      </c>
      <c r="Q3666" t="str">
        <f t="shared" si="344"/>
        <v>theater</v>
      </c>
      <c r="R3666" t="str">
        <f t="shared" si="347"/>
        <v>plays</v>
      </c>
      <c r="S3666" s="20">
        <f t="shared" si="349"/>
        <v>42522.91538194444</v>
      </c>
      <c r="T3666" s="20">
        <f t="shared" si="348"/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1.1516129032258065</v>
      </c>
      <c r="P3667" s="13">
        <f t="shared" si="346"/>
        <v>364</v>
      </c>
      <c r="Q3667" t="str">
        <f t="shared" si="344"/>
        <v>theater</v>
      </c>
      <c r="R3667" t="str">
        <f t="shared" si="347"/>
        <v>plays</v>
      </c>
      <c r="S3667" s="20">
        <f t="shared" si="349"/>
        <v>42294.47479166666</v>
      </c>
      <c r="T3667" s="20">
        <f t="shared" si="348"/>
        <v>42305.495833333327</v>
      </c>
    </row>
    <row r="3668" spans="1:20" ht="3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</v>
      </c>
      <c r="P3668" s="13">
        <f t="shared" si="346"/>
        <v>619</v>
      </c>
      <c r="Q3668" t="str">
        <f t="shared" si="344"/>
        <v>theater</v>
      </c>
      <c r="R3668" t="str">
        <f t="shared" si="347"/>
        <v>plays</v>
      </c>
      <c r="S3668" s="20">
        <f t="shared" si="349"/>
        <v>41822.571550925924</v>
      </c>
      <c r="T3668" s="20">
        <f t="shared" si="348"/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1.0317033333333334</v>
      </c>
      <c r="P3669" s="13">
        <f t="shared" si="346"/>
        <v>1576.5550000000001</v>
      </c>
      <c r="Q3669" t="str">
        <f t="shared" si="344"/>
        <v>theater</v>
      </c>
      <c r="R3669" t="str">
        <f t="shared" si="347"/>
        <v>plays</v>
      </c>
      <c r="S3669" s="20">
        <f t="shared" si="349"/>
        <v>42173.636793981481</v>
      </c>
      <c r="T3669" s="20">
        <f t="shared" si="348"/>
        <v>42203.636793981481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1.0349999999999999</v>
      </c>
      <c r="P3670" s="13">
        <f t="shared" si="346"/>
        <v>531.5</v>
      </c>
      <c r="Q3670" t="str">
        <f t="shared" si="344"/>
        <v>theater</v>
      </c>
      <c r="R3670" t="str">
        <f t="shared" si="347"/>
        <v>plays</v>
      </c>
      <c r="S3670" s="20">
        <f t="shared" si="349"/>
        <v>42185.222824074073</v>
      </c>
      <c r="T3670" s="20">
        <f t="shared" si="348"/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1.3819999999999999</v>
      </c>
      <c r="P3671" s="13">
        <f t="shared" si="346"/>
        <v>699.5</v>
      </c>
      <c r="Q3671" t="str">
        <f t="shared" si="344"/>
        <v>theater</v>
      </c>
      <c r="R3671" t="str">
        <f t="shared" si="347"/>
        <v>plays</v>
      </c>
      <c r="S3671" s="20">
        <f t="shared" si="349"/>
        <v>42136.341863425921</v>
      </c>
      <c r="T3671" s="20">
        <f t="shared" si="348"/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1.0954545454545455</v>
      </c>
      <c r="P3672" s="13">
        <f t="shared" si="346"/>
        <v>126.5</v>
      </c>
      <c r="Q3672" t="str">
        <f t="shared" si="344"/>
        <v>theater</v>
      </c>
      <c r="R3672" t="str">
        <f t="shared" si="347"/>
        <v>plays</v>
      </c>
      <c r="S3672" s="20">
        <f t="shared" si="349"/>
        <v>42142.180682870363</v>
      </c>
      <c r="T3672" s="20">
        <f t="shared" si="348"/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1.0085714285714287</v>
      </c>
      <c r="P3673" s="13">
        <f t="shared" si="346"/>
        <v>1785</v>
      </c>
      <c r="Q3673" t="str">
        <f t="shared" si="344"/>
        <v>theater</v>
      </c>
      <c r="R3673" t="str">
        <f t="shared" si="347"/>
        <v>plays</v>
      </c>
      <c r="S3673" s="20">
        <f t="shared" si="349"/>
        <v>41820.294756944444</v>
      </c>
      <c r="T3673" s="20">
        <f t="shared" si="348"/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1.0153333333333334</v>
      </c>
      <c r="P3674" s="13">
        <f t="shared" si="346"/>
        <v>1551.5</v>
      </c>
      <c r="Q3674" t="str">
        <f t="shared" si="344"/>
        <v>theater</v>
      </c>
      <c r="R3674" t="str">
        <f t="shared" si="347"/>
        <v>plays</v>
      </c>
      <c r="S3674" s="20">
        <f t="shared" si="349"/>
        <v>41878.613240740735</v>
      </c>
      <c r="T3674" s="20">
        <f t="shared" si="348"/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1.13625</v>
      </c>
      <c r="P3675" s="13">
        <f t="shared" si="346"/>
        <v>2329.5</v>
      </c>
      <c r="Q3675" t="str">
        <f t="shared" si="344"/>
        <v>theater</v>
      </c>
      <c r="R3675" t="str">
        <f t="shared" si="347"/>
        <v>plays</v>
      </c>
      <c r="S3675" s="20">
        <f t="shared" si="349"/>
        <v>41913.961770833332</v>
      </c>
      <c r="T3675" s="20">
        <f t="shared" si="348"/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</v>
      </c>
      <c r="P3676" s="13">
        <f t="shared" si="346"/>
        <v>2265.5</v>
      </c>
      <c r="Q3676" t="str">
        <f t="shared" si="344"/>
        <v>theater</v>
      </c>
      <c r="R3676" t="str">
        <f t="shared" si="347"/>
        <v>plays</v>
      </c>
      <c r="S3676" s="20">
        <f t="shared" si="349"/>
        <v>42556.539687499993</v>
      </c>
      <c r="T3676" s="20">
        <f t="shared" si="348"/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1.4</v>
      </c>
      <c r="P3677" s="13">
        <f t="shared" si="346"/>
        <v>36.5</v>
      </c>
      <c r="Q3677" t="str">
        <f t="shared" si="344"/>
        <v>theater</v>
      </c>
      <c r="R3677" t="str">
        <f t="shared" si="347"/>
        <v>plays</v>
      </c>
      <c r="S3677" s="20">
        <f t="shared" si="349"/>
        <v>42493.263680555552</v>
      </c>
      <c r="T3677" s="20">
        <f t="shared" si="348"/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1.2875000000000001</v>
      </c>
      <c r="P3678" s="13">
        <f t="shared" si="346"/>
        <v>523</v>
      </c>
      <c r="Q3678" t="str">
        <f t="shared" ref="Q3678:Q3741" si="350">LEFT(N3678,FIND("/",N3678)-1)</f>
        <v>theater</v>
      </c>
      <c r="R3678" t="str">
        <f t="shared" si="347"/>
        <v>plays</v>
      </c>
      <c r="S3678" s="20">
        <f t="shared" si="349"/>
        <v>41876.482453703698</v>
      </c>
      <c r="T3678" s="20">
        <f t="shared" si="348"/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1.0290416666666666</v>
      </c>
      <c r="P3679" s="13">
        <f t="shared" si="346"/>
        <v>6273.75</v>
      </c>
      <c r="Q3679" t="str">
        <f t="shared" si="350"/>
        <v>theater</v>
      </c>
      <c r="R3679" t="str">
        <f t="shared" si="347"/>
        <v>plays</v>
      </c>
      <c r="S3679" s="20">
        <f t="shared" si="349"/>
        <v>41802.240949074068</v>
      </c>
      <c r="T3679" s="20">
        <f t="shared" si="348"/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1.0249999999999999</v>
      </c>
      <c r="P3680" s="13">
        <f t="shared" si="346"/>
        <v>1040.5</v>
      </c>
      <c r="Q3680" t="str">
        <f t="shared" si="350"/>
        <v>theater</v>
      </c>
      <c r="R3680" t="str">
        <f t="shared" si="347"/>
        <v>plays</v>
      </c>
      <c r="S3680" s="20">
        <f t="shared" si="349"/>
        <v>42120.197893518511</v>
      </c>
      <c r="T3680" s="20">
        <f t="shared" si="348"/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1.101</v>
      </c>
      <c r="P3681" s="13">
        <f t="shared" si="346"/>
        <v>1116</v>
      </c>
      <c r="Q3681" t="str">
        <f t="shared" si="350"/>
        <v>theater</v>
      </c>
      <c r="R3681" t="str">
        <f t="shared" si="347"/>
        <v>plays</v>
      </c>
      <c r="S3681" s="20">
        <f t="shared" si="349"/>
        <v>41786.428020833329</v>
      </c>
      <c r="T3681" s="20">
        <f t="shared" si="348"/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1.1276666666666666</v>
      </c>
      <c r="P3682" s="13">
        <f t="shared" si="346"/>
        <v>1708.5</v>
      </c>
      <c r="Q3682" t="str">
        <f t="shared" si="350"/>
        <v>theater</v>
      </c>
      <c r="R3682" t="str">
        <f t="shared" si="347"/>
        <v>plays</v>
      </c>
      <c r="S3682" s="20">
        <f t="shared" si="349"/>
        <v>42627.120763888881</v>
      </c>
      <c r="T3682" s="20">
        <f t="shared" si="348"/>
        <v>42648.120763888881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1.119</v>
      </c>
      <c r="P3683" s="13">
        <f t="shared" si="346"/>
        <v>568.5</v>
      </c>
      <c r="Q3683" t="str">
        <f t="shared" si="350"/>
        <v>theater</v>
      </c>
      <c r="R3683" t="str">
        <f t="shared" si="347"/>
        <v>plays</v>
      </c>
      <c r="S3683" s="20">
        <f t="shared" si="349"/>
        <v>42374.318171296291</v>
      </c>
      <c r="T3683" s="20">
        <f t="shared" si="348"/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1.3919999999999999</v>
      </c>
      <c r="P3684" s="13">
        <f t="shared" si="346"/>
        <v>2121.5</v>
      </c>
      <c r="Q3684" t="str">
        <f t="shared" si="350"/>
        <v>theater</v>
      </c>
      <c r="R3684" t="str">
        <f t="shared" si="347"/>
        <v>plays</v>
      </c>
      <c r="S3684" s="20">
        <f t="shared" si="349"/>
        <v>41772.352060185185</v>
      </c>
      <c r="T3684" s="20">
        <f t="shared" si="348"/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1.1085714285714285</v>
      </c>
      <c r="P3685" s="13">
        <f t="shared" si="346"/>
        <v>1973</v>
      </c>
      <c r="Q3685" t="str">
        <f t="shared" si="350"/>
        <v>theater</v>
      </c>
      <c r="R3685" t="str">
        <f t="shared" si="347"/>
        <v>plays</v>
      </c>
      <c r="S3685" s="20">
        <f t="shared" si="349"/>
        <v>42632.783518518518</v>
      </c>
      <c r="T3685" s="20">
        <f t="shared" si="348"/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1.3906666666666667</v>
      </c>
      <c r="P3686" s="13">
        <f t="shared" si="346"/>
        <v>533</v>
      </c>
      <c r="Q3686" t="str">
        <f t="shared" si="350"/>
        <v>theater</v>
      </c>
      <c r="R3686" t="str">
        <f t="shared" si="347"/>
        <v>plays</v>
      </c>
      <c r="S3686" s="20">
        <f t="shared" si="349"/>
        <v>42218.84706018518</v>
      </c>
      <c r="T3686" s="20">
        <f t="shared" si="348"/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1.0569999999999999</v>
      </c>
      <c r="P3687" s="13">
        <f t="shared" si="346"/>
        <v>2705.5</v>
      </c>
      <c r="Q3687" t="str">
        <f t="shared" si="350"/>
        <v>theater</v>
      </c>
      <c r="R3687" t="str">
        <f t="shared" si="347"/>
        <v>plays</v>
      </c>
      <c r="S3687" s="20">
        <f t="shared" si="349"/>
        <v>41753.259942129625</v>
      </c>
      <c r="T3687" s="20">
        <f t="shared" si="348"/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1.0142857142857142</v>
      </c>
      <c r="P3688" s="13">
        <f t="shared" si="346"/>
        <v>180.5</v>
      </c>
      <c r="Q3688" t="str">
        <f t="shared" si="350"/>
        <v>theater</v>
      </c>
      <c r="R3688" t="str">
        <f t="shared" si="347"/>
        <v>plays</v>
      </c>
      <c r="S3688" s="20">
        <f t="shared" si="349"/>
        <v>42230.329398148147</v>
      </c>
      <c r="T3688" s="20">
        <f t="shared" si="348"/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1.0024500000000001</v>
      </c>
      <c r="P3689" s="13">
        <f t="shared" si="346"/>
        <v>2518.625</v>
      </c>
      <c r="Q3689" t="str">
        <f t="shared" si="350"/>
        <v>theater</v>
      </c>
      <c r="R3689" t="str">
        <f t="shared" si="347"/>
        <v>plays</v>
      </c>
      <c r="S3689" s="20">
        <f t="shared" si="349"/>
        <v>41786.884895833333</v>
      </c>
      <c r="T3689" s="20">
        <f t="shared" si="348"/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1.0916666666666666</v>
      </c>
      <c r="P3690" s="13">
        <f t="shared" si="346"/>
        <v>1657</v>
      </c>
      <c r="Q3690" t="str">
        <f t="shared" si="350"/>
        <v>theater</v>
      </c>
      <c r="R3690" t="str">
        <f t="shared" si="347"/>
        <v>plays</v>
      </c>
      <c r="S3690" s="20">
        <f t="shared" si="349"/>
        <v>41829.453749999993</v>
      </c>
      <c r="T3690" s="20">
        <f t="shared" si="348"/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1.1833333333333333</v>
      </c>
      <c r="P3691" s="13">
        <f t="shared" si="346"/>
        <v>1806</v>
      </c>
      <c r="Q3691" t="str">
        <f t="shared" si="350"/>
        <v>theater</v>
      </c>
      <c r="R3691" t="str">
        <f t="shared" si="347"/>
        <v>plays</v>
      </c>
      <c r="S3691" s="20">
        <f t="shared" si="349"/>
        <v>42147.49350694444</v>
      </c>
      <c r="T3691" s="20">
        <f t="shared" si="348"/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1.2</v>
      </c>
      <c r="P3692" s="13">
        <f t="shared" si="346"/>
        <v>915.5</v>
      </c>
      <c r="Q3692" t="str">
        <f t="shared" si="350"/>
        <v>theater</v>
      </c>
      <c r="R3692" t="str">
        <f t="shared" si="347"/>
        <v>plays</v>
      </c>
      <c r="S3692" s="20">
        <f t="shared" si="349"/>
        <v>41940.264849537038</v>
      </c>
      <c r="T3692" s="20">
        <f t="shared" si="348"/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1.2796000000000001</v>
      </c>
      <c r="P3693" s="13">
        <f t="shared" si="346"/>
        <v>25729</v>
      </c>
      <c r="Q3693" t="str">
        <f t="shared" si="350"/>
        <v>theater</v>
      </c>
      <c r="R3693" t="str">
        <f t="shared" si="347"/>
        <v>plays</v>
      </c>
      <c r="S3693" s="20">
        <f t="shared" si="349"/>
        <v>42020.367233796293</v>
      </c>
      <c r="T3693" s="20">
        <f t="shared" si="348"/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1.26</v>
      </c>
      <c r="P3694" s="13">
        <f t="shared" si="346"/>
        <v>638.5</v>
      </c>
      <c r="Q3694" t="str">
        <f t="shared" si="350"/>
        <v>theater</v>
      </c>
      <c r="R3694" t="str">
        <f t="shared" si="347"/>
        <v>plays</v>
      </c>
      <c r="S3694" s="20">
        <f t="shared" si="349"/>
        <v>41891.631701388884</v>
      </c>
      <c r="T3694" s="20">
        <f t="shared" si="348"/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1.2912912912912913</v>
      </c>
      <c r="P3695" s="13">
        <f t="shared" si="346"/>
        <v>222</v>
      </c>
      <c r="Q3695" t="str">
        <f t="shared" si="350"/>
        <v>theater</v>
      </c>
      <c r="R3695" t="str">
        <f t="shared" si="347"/>
        <v>plays</v>
      </c>
      <c r="S3695" s="20">
        <f t="shared" si="349"/>
        <v>42308.85797453703</v>
      </c>
      <c r="T3695" s="20">
        <f t="shared" si="348"/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1.0742857142857143</v>
      </c>
      <c r="P3696" s="13">
        <f t="shared" si="346"/>
        <v>1910</v>
      </c>
      <c r="Q3696" t="str">
        <f t="shared" si="350"/>
        <v>theater</v>
      </c>
      <c r="R3696" t="str">
        <f t="shared" si="347"/>
        <v>plays</v>
      </c>
      <c r="S3696" s="20">
        <f t="shared" si="349"/>
        <v>42489.800543981481</v>
      </c>
      <c r="T3696" s="20">
        <f t="shared" si="348"/>
        <v>42526.749999999993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1.00125</v>
      </c>
      <c r="P3697" s="13">
        <f t="shared" si="346"/>
        <v>2019</v>
      </c>
      <c r="Q3697" t="str">
        <f t="shared" si="350"/>
        <v>theater</v>
      </c>
      <c r="R3697" t="str">
        <f t="shared" si="347"/>
        <v>plays</v>
      </c>
      <c r="S3697" s="20">
        <f t="shared" si="349"/>
        <v>41995.537152777775</v>
      </c>
      <c r="T3697" s="20">
        <f t="shared" si="348"/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1.55</v>
      </c>
      <c r="P3698" s="13">
        <f t="shared" si="346"/>
        <v>1589</v>
      </c>
      <c r="Q3698" t="str">
        <f t="shared" si="350"/>
        <v>theater</v>
      </c>
      <c r="R3698" t="str">
        <f t="shared" si="347"/>
        <v>plays</v>
      </c>
      <c r="S3698" s="20">
        <f t="shared" si="349"/>
        <v>41988.283749999995</v>
      </c>
      <c r="T3698" s="20">
        <f t="shared" si="348"/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ref="O3699:O3762" si="351">E3699/D3699</f>
        <v>1.08</v>
      </c>
      <c r="P3699" s="13">
        <f t="shared" si="346"/>
        <v>1095</v>
      </c>
      <c r="Q3699" t="str">
        <f t="shared" si="350"/>
        <v>theater</v>
      </c>
      <c r="R3699" t="str">
        <f t="shared" si="347"/>
        <v>plays</v>
      </c>
      <c r="S3699" s="20">
        <f t="shared" si="349"/>
        <v>42479.1325</v>
      </c>
      <c r="T3699" s="20">
        <f t="shared" si="348"/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1"/>
        <v>1.1052</v>
      </c>
      <c r="P3700" s="13">
        <f t="shared" si="346"/>
        <v>2831</v>
      </c>
      <c r="Q3700" t="str">
        <f t="shared" si="350"/>
        <v>theater</v>
      </c>
      <c r="R3700" t="str">
        <f t="shared" si="347"/>
        <v>plays</v>
      </c>
      <c r="S3700" s="20">
        <f t="shared" si="349"/>
        <v>42401.473229166666</v>
      </c>
      <c r="T3700" s="20">
        <f t="shared" si="348"/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1"/>
        <v>1.008</v>
      </c>
      <c r="P3701" s="13">
        <f t="shared" si="346"/>
        <v>1280</v>
      </c>
      <c r="Q3701" t="str">
        <f t="shared" si="350"/>
        <v>theater</v>
      </c>
      <c r="R3701" t="str">
        <f t="shared" si="347"/>
        <v>plays</v>
      </c>
      <c r="S3701" s="20">
        <f t="shared" si="349"/>
        <v>41897.268703703703</v>
      </c>
      <c r="T3701" s="20">
        <f t="shared" si="348"/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1"/>
        <v>1.212</v>
      </c>
      <c r="P3702" s="13">
        <f t="shared" si="346"/>
        <v>312</v>
      </c>
      <c r="Q3702" t="str">
        <f t="shared" si="350"/>
        <v>theater</v>
      </c>
      <c r="R3702" t="str">
        <f t="shared" si="347"/>
        <v>plays</v>
      </c>
      <c r="S3702" s="20">
        <f t="shared" si="349"/>
        <v>41882.25231481481</v>
      </c>
      <c r="T3702" s="20">
        <f t="shared" si="348"/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1"/>
        <v>1.0033333333333334</v>
      </c>
      <c r="P3703" s="13">
        <f t="shared" si="346"/>
        <v>772</v>
      </c>
      <c r="Q3703" t="str">
        <f t="shared" si="350"/>
        <v>theater</v>
      </c>
      <c r="R3703" t="str">
        <f t="shared" si="347"/>
        <v>plays</v>
      </c>
      <c r="S3703" s="20">
        <f t="shared" si="349"/>
        <v>42129.208252314813</v>
      </c>
      <c r="T3703" s="20">
        <f t="shared" si="348"/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1"/>
        <v>1.0916666666666666</v>
      </c>
      <c r="P3704" s="13">
        <f t="shared" si="346"/>
        <v>1648</v>
      </c>
      <c r="Q3704" t="str">
        <f t="shared" si="350"/>
        <v>theater</v>
      </c>
      <c r="R3704" t="str">
        <f t="shared" si="347"/>
        <v>plays</v>
      </c>
      <c r="S3704" s="20">
        <f t="shared" si="349"/>
        <v>42524.204675925925</v>
      </c>
      <c r="T3704" s="20">
        <f t="shared" si="348"/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1"/>
        <v>1.2342857142857142</v>
      </c>
      <c r="P3705" s="13">
        <f t="shared" si="346"/>
        <v>663</v>
      </c>
      <c r="Q3705" t="str">
        <f t="shared" si="350"/>
        <v>theater</v>
      </c>
      <c r="R3705" t="str">
        <f t="shared" si="347"/>
        <v>plays</v>
      </c>
      <c r="S3705" s="20">
        <f t="shared" si="349"/>
        <v>42556.171157407407</v>
      </c>
      <c r="T3705" s="20">
        <f t="shared" si="348"/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1"/>
        <v>1.3633666666666666</v>
      </c>
      <c r="P3706" s="13">
        <f t="shared" si="346"/>
        <v>218.005</v>
      </c>
      <c r="Q3706" t="str">
        <f t="shared" si="350"/>
        <v>theater</v>
      </c>
      <c r="R3706" t="str">
        <f t="shared" si="347"/>
        <v>plays</v>
      </c>
      <c r="S3706" s="20">
        <f t="shared" si="349"/>
        <v>42461.356412037036</v>
      </c>
      <c r="T3706" s="20">
        <f t="shared" si="348"/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1"/>
        <v>1.0346657233816767</v>
      </c>
      <c r="P3707" s="13">
        <f t="shared" si="346"/>
        <v>1480</v>
      </c>
      <c r="Q3707" t="str">
        <f t="shared" si="350"/>
        <v>theater</v>
      </c>
      <c r="R3707" t="str">
        <f t="shared" si="347"/>
        <v>plays</v>
      </c>
      <c r="S3707" s="20">
        <f t="shared" si="349"/>
        <v>41792.209652777776</v>
      </c>
      <c r="T3707" s="20">
        <f t="shared" si="348"/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1"/>
        <v>1.2133333333333334</v>
      </c>
      <c r="P3708" s="13">
        <f t="shared" si="346"/>
        <v>916.5</v>
      </c>
      <c r="Q3708" t="str">
        <f t="shared" si="350"/>
        <v>theater</v>
      </c>
      <c r="R3708" t="str">
        <f t="shared" si="347"/>
        <v>plays</v>
      </c>
      <c r="S3708" s="20">
        <f t="shared" si="349"/>
        <v>41879.580428240741</v>
      </c>
      <c r="T3708" s="20">
        <f t="shared" si="348"/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1"/>
        <v>1.86</v>
      </c>
      <c r="P3709" s="13">
        <f t="shared" si="346"/>
        <v>941.5</v>
      </c>
      <c r="Q3709" t="str">
        <f t="shared" si="350"/>
        <v>theater</v>
      </c>
      <c r="R3709" t="str">
        <f t="shared" si="347"/>
        <v>plays</v>
      </c>
      <c r="S3709" s="20">
        <f t="shared" si="349"/>
        <v>42551.715023148143</v>
      </c>
      <c r="T3709" s="20">
        <f t="shared" si="348"/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1"/>
        <v>3</v>
      </c>
      <c r="P3710" s="13">
        <f t="shared" si="346"/>
        <v>1069.5</v>
      </c>
      <c r="Q3710" t="str">
        <f t="shared" si="350"/>
        <v>theater</v>
      </c>
      <c r="R3710" t="str">
        <f t="shared" si="347"/>
        <v>plays</v>
      </c>
      <c r="S3710" s="20">
        <f t="shared" si="349"/>
        <v>41809.808865740735</v>
      </c>
      <c r="T3710" s="20">
        <f t="shared" si="348"/>
        <v>41823.808865740735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1"/>
        <v>1.0825</v>
      </c>
      <c r="P3711" s="13">
        <f t="shared" si="346"/>
        <v>558.75</v>
      </c>
      <c r="Q3711" t="str">
        <f t="shared" si="350"/>
        <v>theater</v>
      </c>
      <c r="R3711" t="str">
        <f t="shared" si="347"/>
        <v>plays</v>
      </c>
      <c r="S3711" s="20">
        <f t="shared" si="349"/>
        <v>41785.374374999999</v>
      </c>
      <c r="T3711" s="20">
        <f t="shared" si="348"/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1"/>
        <v>1.4115384615384616</v>
      </c>
      <c r="P3712" s="13">
        <f t="shared" si="346"/>
        <v>931</v>
      </c>
      <c r="Q3712" t="str">
        <f t="shared" si="350"/>
        <v>theater</v>
      </c>
      <c r="R3712" t="str">
        <f t="shared" si="347"/>
        <v>plays</v>
      </c>
      <c r="S3712" s="20">
        <f t="shared" si="349"/>
        <v>42072.242916666662</v>
      </c>
      <c r="T3712" s="20">
        <f t="shared" si="348"/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1"/>
        <v>1.1399999999999999</v>
      </c>
      <c r="P3713" s="13">
        <f t="shared" si="346"/>
        <v>295.5</v>
      </c>
      <c r="Q3713" t="str">
        <f t="shared" si="350"/>
        <v>theater</v>
      </c>
      <c r="R3713" t="str">
        <f t="shared" si="347"/>
        <v>plays</v>
      </c>
      <c r="S3713" s="20">
        <f t="shared" si="349"/>
        <v>41779.3908912037</v>
      </c>
      <c r="T3713" s="20">
        <f t="shared" si="348"/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1"/>
        <v>1.5373333333333334</v>
      </c>
      <c r="P3714" s="13">
        <f t="shared" si="346"/>
        <v>5817</v>
      </c>
      <c r="Q3714" t="str">
        <f t="shared" si="350"/>
        <v>theater</v>
      </c>
      <c r="R3714" t="str">
        <f t="shared" si="347"/>
        <v>plays</v>
      </c>
      <c r="S3714" s="20">
        <f t="shared" si="349"/>
        <v>42133.838738425926</v>
      </c>
      <c r="T3714" s="20">
        <f t="shared" si="348"/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1"/>
        <v>1.0149999999999999</v>
      </c>
      <c r="P3715" s="13">
        <f t="shared" ref="P3715:P3778" si="352">AVERAGE(E3715,L3715)</f>
        <v>1024.5</v>
      </c>
      <c r="Q3715" t="str">
        <f t="shared" si="350"/>
        <v>theater</v>
      </c>
      <c r="R3715" t="str">
        <f t="shared" ref="R3715:R3778" si="353">RIGHT(N3715,LEN(N3715)-FIND("/",N3715))</f>
        <v>plays</v>
      </c>
      <c r="S3715" s="20">
        <f t="shared" si="349"/>
        <v>42505.404699074068</v>
      </c>
      <c r="T3715" s="20">
        <f t="shared" ref="T3715:T3778" si="354">(((I3715/60)/60)/24)+DATE(1970,1,1)+(-8/24)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1.0235000000000001</v>
      </c>
      <c r="P3716" s="13">
        <f t="shared" si="352"/>
        <v>5166</v>
      </c>
      <c r="Q3716" t="str">
        <f t="shared" si="350"/>
        <v>theater</v>
      </c>
      <c r="R3716" t="str">
        <f t="shared" si="353"/>
        <v>plays</v>
      </c>
      <c r="S3716" s="20">
        <f t="shared" ref="S3716:S3779" si="355">(((J3716/60)/60)/24)+DATE(1970,1,1)+(-8/24)</f>
        <v>42118.222997685189</v>
      </c>
      <c r="T3716" s="20">
        <f t="shared" si="354"/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1.0257142857142858</v>
      </c>
      <c r="P3717" s="13">
        <f t="shared" si="352"/>
        <v>1808.5</v>
      </c>
      <c r="Q3717" t="str">
        <f t="shared" si="350"/>
        <v>theater</v>
      </c>
      <c r="R3717" t="str">
        <f t="shared" si="353"/>
        <v>plays</v>
      </c>
      <c r="S3717" s="20">
        <f t="shared" si="355"/>
        <v>42036.662256944437</v>
      </c>
      <c r="T3717" s="20">
        <f t="shared" si="354"/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1.5575000000000001</v>
      </c>
      <c r="P3718" s="13">
        <f t="shared" si="352"/>
        <v>635</v>
      </c>
      <c r="Q3718" t="str">
        <f t="shared" si="350"/>
        <v>theater</v>
      </c>
      <c r="R3718" t="str">
        <f t="shared" si="353"/>
        <v>plays</v>
      </c>
      <c r="S3718" s="20">
        <f t="shared" si="355"/>
        <v>42360.554502314808</v>
      </c>
      <c r="T3718" s="20">
        <f t="shared" si="354"/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1.0075000000000001</v>
      </c>
      <c r="P3719" s="13">
        <f t="shared" si="352"/>
        <v>2021.5</v>
      </c>
      <c r="Q3719" t="str">
        <f t="shared" si="350"/>
        <v>theater</v>
      </c>
      <c r="R3719" t="str">
        <f t="shared" si="353"/>
        <v>plays</v>
      </c>
      <c r="S3719" s="20">
        <f t="shared" si="355"/>
        <v>42102.532974537033</v>
      </c>
      <c r="T3719" s="20">
        <f t="shared" si="354"/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2.3940000000000001</v>
      </c>
      <c r="P3720" s="13">
        <f t="shared" si="352"/>
        <v>621.5</v>
      </c>
      <c r="Q3720" t="str">
        <f t="shared" si="350"/>
        <v>theater</v>
      </c>
      <c r="R3720" t="str">
        <f t="shared" si="353"/>
        <v>plays</v>
      </c>
      <c r="S3720" s="20">
        <f t="shared" si="355"/>
        <v>42032.382812499993</v>
      </c>
      <c r="T3720" s="20">
        <f t="shared" si="354"/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2.1</v>
      </c>
      <c r="P3721" s="13">
        <f t="shared" si="352"/>
        <v>212</v>
      </c>
      <c r="Q3721" t="str">
        <f t="shared" si="350"/>
        <v>theater</v>
      </c>
      <c r="R3721" t="str">
        <f t="shared" si="353"/>
        <v>plays</v>
      </c>
      <c r="S3721" s="20">
        <f t="shared" si="355"/>
        <v>42147.396597222221</v>
      </c>
      <c r="T3721" s="20">
        <f t="shared" si="354"/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1.0451515151515152</v>
      </c>
      <c r="P3722" s="13">
        <f t="shared" si="352"/>
        <v>1744.5</v>
      </c>
      <c r="Q3722" t="str">
        <f t="shared" si="350"/>
        <v>theater</v>
      </c>
      <c r="R3722" t="str">
        <f t="shared" si="353"/>
        <v>plays</v>
      </c>
      <c r="S3722" s="20">
        <f t="shared" si="355"/>
        <v>42165.659791666665</v>
      </c>
      <c r="T3722" s="20">
        <f t="shared" si="354"/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1.008</v>
      </c>
      <c r="P3723" s="13">
        <f t="shared" si="352"/>
        <v>2542</v>
      </c>
      <c r="Q3723" t="str">
        <f t="shared" si="350"/>
        <v>theater</v>
      </c>
      <c r="R3723" t="str">
        <f t="shared" si="353"/>
        <v>plays</v>
      </c>
      <c r="S3723" s="20">
        <f t="shared" si="355"/>
        <v>41927.602824074071</v>
      </c>
      <c r="T3723" s="20">
        <f t="shared" si="354"/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1.1120000000000001</v>
      </c>
      <c r="P3724" s="13">
        <f t="shared" si="352"/>
        <v>851.5</v>
      </c>
      <c r="Q3724" t="str">
        <f t="shared" si="350"/>
        <v>theater</v>
      </c>
      <c r="R3724" t="str">
        <f t="shared" si="353"/>
        <v>plays</v>
      </c>
      <c r="S3724" s="20">
        <f t="shared" si="355"/>
        <v>42381.338506944441</v>
      </c>
      <c r="T3724" s="20">
        <f t="shared" si="354"/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1.0204444444444445</v>
      </c>
      <c r="P3725" s="13">
        <f t="shared" si="352"/>
        <v>2327.5</v>
      </c>
      <c r="Q3725" t="str">
        <f t="shared" si="350"/>
        <v>theater</v>
      </c>
      <c r="R3725" t="str">
        <f t="shared" si="353"/>
        <v>plays</v>
      </c>
      <c r="S3725" s="20">
        <f t="shared" si="355"/>
        <v>41943.419699074075</v>
      </c>
      <c r="T3725" s="20">
        <f t="shared" si="354"/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1.0254767441860466</v>
      </c>
      <c r="P3726" s="13">
        <f t="shared" si="352"/>
        <v>2249.2750000000001</v>
      </c>
      <c r="Q3726" t="str">
        <f t="shared" si="350"/>
        <v>theater</v>
      </c>
      <c r="R3726" t="str">
        <f t="shared" si="353"/>
        <v>plays</v>
      </c>
      <c r="S3726" s="20">
        <f t="shared" si="355"/>
        <v>42465.158101851855</v>
      </c>
      <c r="T3726" s="20">
        <f t="shared" si="354"/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1.27</v>
      </c>
      <c r="P3727" s="13">
        <f t="shared" si="352"/>
        <v>198</v>
      </c>
      <c r="Q3727" t="str">
        <f t="shared" si="350"/>
        <v>theater</v>
      </c>
      <c r="R3727" t="str">
        <f t="shared" si="353"/>
        <v>plays</v>
      </c>
      <c r="S3727" s="20">
        <f t="shared" si="355"/>
        <v>42401.611886574072</v>
      </c>
      <c r="T3727" s="20">
        <f t="shared" si="354"/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3.3870588235294119</v>
      </c>
      <c r="P3728" s="13">
        <f t="shared" si="352"/>
        <v>1462.5</v>
      </c>
      <c r="Q3728" t="str">
        <f t="shared" si="350"/>
        <v>theater</v>
      </c>
      <c r="R3728" t="str">
        <f t="shared" si="353"/>
        <v>plays</v>
      </c>
      <c r="S3728" s="20">
        <f t="shared" si="355"/>
        <v>42461.807534722226</v>
      </c>
      <c r="T3728" s="20">
        <f t="shared" si="354"/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1.0075000000000001</v>
      </c>
      <c r="P3729" s="13">
        <f t="shared" si="352"/>
        <v>1024</v>
      </c>
      <c r="Q3729" t="str">
        <f t="shared" si="350"/>
        <v>theater</v>
      </c>
      <c r="R3729" t="str">
        <f t="shared" si="353"/>
        <v>plays</v>
      </c>
      <c r="S3729" s="20">
        <f t="shared" si="355"/>
        <v>42632.014976851853</v>
      </c>
      <c r="T3729" s="20">
        <f t="shared" si="354"/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9.3100000000000002E-2</v>
      </c>
      <c r="P3730" s="13">
        <f t="shared" si="352"/>
        <v>946.5</v>
      </c>
      <c r="Q3730" t="str">
        <f t="shared" si="350"/>
        <v>theater</v>
      </c>
      <c r="R3730" t="str">
        <f t="shared" si="353"/>
        <v>plays</v>
      </c>
      <c r="S3730" s="20">
        <f t="shared" si="355"/>
        <v>42204.837685185186</v>
      </c>
      <c r="T3730" s="20">
        <f t="shared" si="354"/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7.2400000000000006E-2</v>
      </c>
      <c r="P3731" s="13">
        <f t="shared" si="352"/>
        <v>183.5</v>
      </c>
      <c r="Q3731" t="str">
        <f t="shared" si="350"/>
        <v>theater</v>
      </c>
      <c r="R3731" t="str">
        <f t="shared" si="353"/>
        <v>plays</v>
      </c>
      <c r="S3731" s="20">
        <f t="shared" si="355"/>
        <v>42040.871666666666</v>
      </c>
      <c r="T3731" s="20">
        <f t="shared" si="354"/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0.1</v>
      </c>
      <c r="P3732" s="13">
        <f t="shared" si="352"/>
        <v>50.5</v>
      </c>
      <c r="Q3732" t="str">
        <f t="shared" si="350"/>
        <v>theater</v>
      </c>
      <c r="R3732" t="str">
        <f t="shared" si="353"/>
        <v>plays</v>
      </c>
      <c r="S3732" s="20">
        <f t="shared" si="355"/>
        <v>42203.34443287037</v>
      </c>
      <c r="T3732" s="20">
        <f t="shared" si="354"/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0.11272727272727273</v>
      </c>
      <c r="P3733" s="13">
        <f t="shared" si="352"/>
        <v>316</v>
      </c>
      <c r="Q3733" t="str">
        <f t="shared" si="350"/>
        <v>theater</v>
      </c>
      <c r="R3733" t="str">
        <f t="shared" si="353"/>
        <v>plays</v>
      </c>
      <c r="S3733" s="20">
        <f t="shared" si="355"/>
        <v>41983.419513888883</v>
      </c>
      <c r="T3733" s="20">
        <f t="shared" si="354"/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0.15411764705882353</v>
      </c>
      <c r="P3734" s="13">
        <f t="shared" si="352"/>
        <v>67.5</v>
      </c>
      <c r="Q3734" t="str">
        <f t="shared" si="350"/>
        <v>theater</v>
      </c>
      <c r="R3734" t="str">
        <f t="shared" si="353"/>
        <v>plays</v>
      </c>
      <c r="S3734" s="20">
        <f t="shared" si="355"/>
        <v>41968.344131944446</v>
      </c>
      <c r="T3734" s="20">
        <f t="shared" si="354"/>
        <v>42028.166666666664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13">
        <f t="shared" si="352"/>
        <v>0</v>
      </c>
      <c r="Q3735" t="str">
        <f t="shared" si="350"/>
        <v>theater</v>
      </c>
      <c r="R3735" t="str">
        <f t="shared" si="353"/>
        <v>plays</v>
      </c>
      <c r="S3735" s="20">
        <f t="shared" si="355"/>
        <v>42102.691064814811</v>
      </c>
      <c r="T3735" s="20">
        <f t="shared" si="354"/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0.28466666666666668</v>
      </c>
      <c r="P3736" s="13">
        <f t="shared" si="352"/>
        <v>217</v>
      </c>
      <c r="Q3736" t="str">
        <f t="shared" si="350"/>
        <v>theater</v>
      </c>
      <c r="R3736" t="str">
        <f t="shared" si="353"/>
        <v>plays</v>
      </c>
      <c r="S3736" s="20">
        <f t="shared" si="355"/>
        <v>42089.568240740737</v>
      </c>
      <c r="T3736" s="20">
        <f t="shared" si="354"/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0.13333333333333333</v>
      </c>
      <c r="P3737" s="13">
        <f t="shared" si="352"/>
        <v>11</v>
      </c>
      <c r="Q3737" t="str">
        <f t="shared" si="350"/>
        <v>theater</v>
      </c>
      <c r="R3737" t="str">
        <f t="shared" si="353"/>
        <v>plays</v>
      </c>
      <c r="S3737" s="20">
        <f t="shared" si="355"/>
        <v>42122.359826388885</v>
      </c>
      <c r="T3737" s="20">
        <f t="shared" si="354"/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6.6666666666666671E-3</v>
      </c>
      <c r="P3738" s="13">
        <f t="shared" si="352"/>
        <v>5.5</v>
      </c>
      <c r="Q3738" t="str">
        <f t="shared" si="350"/>
        <v>theater</v>
      </c>
      <c r="R3738" t="str">
        <f t="shared" si="353"/>
        <v>plays</v>
      </c>
      <c r="S3738" s="20">
        <f t="shared" si="355"/>
        <v>42048.378391203696</v>
      </c>
      <c r="T3738" s="20">
        <f t="shared" si="354"/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0.21428571428571427</v>
      </c>
      <c r="P3739" s="13">
        <f t="shared" si="352"/>
        <v>77</v>
      </c>
      <c r="Q3739" t="str">
        <f t="shared" si="350"/>
        <v>theater</v>
      </c>
      <c r="R3739" t="str">
        <f t="shared" si="353"/>
        <v>plays</v>
      </c>
      <c r="S3739" s="20">
        <f t="shared" si="355"/>
        <v>42297.357673611106</v>
      </c>
      <c r="T3739" s="20">
        <f t="shared" si="354"/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0.18</v>
      </c>
      <c r="P3740" s="13">
        <f t="shared" si="352"/>
        <v>138</v>
      </c>
      <c r="Q3740" t="str">
        <f t="shared" si="350"/>
        <v>theater</v>
      </c>
      <c r="R3740" t="str">
        <f t="shared" si="353"/>
        <v>plays</v>
      </c>
      <c r="S3740" s="20">
        <f t="shared" si="355"/>
        <v>41813.605381944442</v>
      </c>
      <c r="T3740" s="20">
        <f t="shared" si="354"/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0.20125000000000001</v>
      </c>
      <c r="P3741" s="13">
        <f t="shared" si="352"/>
        <v>406.5</v>
      </c>
      <c r="Q3741" t="str">
        <f t="shared" si="350"/>
        <v>theater</v>
      </c>
      <c r="R3741" t="str">
        <f t="shared" si="353"/>
        <v>plays</v>
      </c>
      <c r="S3741" s="20">
        <f t="shared" si="355"/>
        <v>42548.116527777776</v>
      </c>
      <c r="T3741" s="20">
        <f t="shared" si="354"/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0.17899999999999999</v>
      </c>
      <c r="P3742" s="13">
        <f t="shared" si="352"/>
        <v>186</v>
      </c>
      <c r="Q3742" t="str">
        <f t="shared" ref="Q3742:Q3805" si="356">LEFT(N3742,FIND("/",N3742)-1)</f>
        <v>theater</v>
      </c>
      <c r="R3742" t="str">
        <f t="shared" si="353"/>
        <v>plays</v>
      </c>
      <c r="S3742" s="20">
        <f t="shared" si="355"/>
        <v>41832.756423611107</v>
      </c>
      <c r="T3742" s="20">
        <f t="shared" si="354"/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13">
        <f t="shared" si="352"/>
        <v>0</v>
      </c>
      <c r="Q3743" t="str">
        <f t="shared" si="356"/>
        <v>theater</v>
      </c>
      <c r="R3743" t="str">
        <f t="shared" si="353"/>
        <v>plays</v>
      </c>
      <c r="S3743" s="20">
        <f t="shared" si="355"/>
        <v>42325.587384259255</v>
      </c>
      <c r="T3743" s="20">
        <f t="shared" si="354"/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0.02</v>
      </c>
      <c r="P3744" s="13">
        <f t="shared" si="352"/>
        <v>52</v>
      </c>
      <c r="Q3744" t="str">
        <f t="shared" si="356"/>
        <v>theater</v>
      </c>
      <c r="R3744" t="str">
        <f t="shared" si="353"/>
        <v>plays</v>
      </c>
      <c r="S3744" s="20">
        <f t="shared" si="355"/>
        <v>41857.881296296291</v>
      </c>
      <c r="T3744" s="20">
        <f t="shared" si="354"/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13">
        <f t="shared" si="352"/>
        <v>0</v>
      </c>
      <c r="Q3745" t="str">
        <f t="shared" si="356"/>
        <v>theater</v>
      </c>
      <c r="R3745" t="str">
        <f t="shared" si="353"/>
        <v>plays</v>
      </c>
      <c r="S3745" s="20">
        <f t="shared" si="355"/>
        <v>41793.376898148148</v>
      </c>
      <c r="T3745" s="20">
        <f t="shared" si="354"/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13">
        <f t="shared" si="352"/>
        <v>0</v>
      </c>
      <c r="Q3746" t="str">
        <f t="shared" si="356"/>
        <v>theater</v>
      </c>
      <c r="R3746" t="str">
        <f t="shared" si="353"/>
        <v>plays</v>
      </c>
      <c r="S3746" s="20">
        <f t="shared" si="355"/>
        <v>41793.480925925927</v>
      </c>
      <c r="T3746" s="20">
        <f t="shared" si="354"/>
        <v>41824.832638888889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0.1</v>
      </c>
      <c r="P3747" s="13">
        <f t="shared" si="352"/>
        <v>5.5</v>
      </c>
      <c r="Q3747" t="str">
        <f t="shared" si="356"/>
        <v>theater</v>
      </c>
      <c r="R3747" t="str">
        <f t="shared" si="353"/>
        <v>plays</v>
      </c>
      <c r="S3747" s="20">
        <f t="shared" si="355"/>
        <v>41831.364606481482</v>
      </c>
      <c r="T3747" s="20">
        <f t="shared" si="354"/>
        <v>41861.364606481482</v>
      </c>
    </row>
    <row r="3748" spans="1:20" ht="3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2.3764705882352941E-2</v>
      </c>
      <c r="P3748" s="13">
        <f t="shared" si="352"/>
        <v>101.5</v>
      </c>
      <c r="Q3748" t="str">
        <f t="shared" si="356"/>
        <v>theater</v>
      </c>
      <c r="R3748" t="str">
        <f t="shared" si="353"/>
        <v>plays</v>
      </c>
      <c r="S3748" s="20">
        <f t="shared" si="355"/>
        <v>42621.05600694444</v>
      </c>
      <c r="T3748" s="20">
        <f t="shared" si="354"/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0.01</v>
      </c>
      <c r="P3749" s="13">
        <f t="shared" si="352"/>
        <v>13</v>
      </c>
      <c r="Q3749" t="str">
        <f t="shared" si="356"/>
        <v>theater</v>
      </c>
      <c r="R3749" t="str">
        <f t="shared" si="353"/>
        <v>plays</v>
      </c>
      <c r="S3749" s="20">
        <f t="shared" si="355"/>
        <v>42163.966388888883</v>
      </c>
      <c r="T3749" s="20">
        <f t="shared" si="354"/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1.0351999999999999</v>
      </c>
      <c r="P3750" s="13">
        <f t="shared" si="352"/>
        <v>2614</v>
      </c>
      <c r="Q3750" t="str">
        <f t="shared" si="356"/>
        <v>theater</v>
      </c>
      <c r="R3750" t="str">
        <f t="shared" si="353"/>
        <v>musical</v>
      </c>
      <c r="S3750" s="20">
        <f t="shared" si="355"/>
        <v>42395.373101851852</v>
      </c>
      <c r="T3750" s="20">
        <f t="shared" si="354"/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1.05</v>
      </c>
      <c r="P3751" s="13">
        <f t="shared" si="352"/>
        <v>266</v>
      </c>
      <c r="Q3751" t="str">
        <f t="shared" si="356"/>
        <v>theater</v>
      </c>
      <c r="R3751" t="str">
        <f t="shared" si="353"/>
        <v>musical</v>
      </c>
      <c r="S3751" s="20">
        <f t="shared" si="355"/>
        <v>42457.793842592589</v>
      </c>
      <c r="T3751" s="20">
        <f t="shared" si="354"/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1.0044999999999999</v>
      </c>
      <c r="P3752" s="13">
        <f t="shared" si="352"/>
        <v>3027.5</v>
      </c>
      <c r="Q3752" t="str">
        <f t="shared" si="356"/>
        <v>theater</v>
      </c>
      <c r="R3752" t="str">
        <f t="shared" si="353"/>
        <v>musical</v>
      </c>
      <c r="S3752" s="20">
        <f t="shared" si="355"/>
        <v>42016.648240740738</v>
      </c>
      <c r="T3752" s="20">
        <f t="shared" si="354"/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1.3260000000000001</v>
      </c>
      <c r="P3753" s="13">
        <f t="shared" si="352"/>
        <v>668.5</v>
      </c>
      <c r="Q3753" t="str">
        <f t="shared" si="356"/>
        <v>theater</v>
      </c>
      <c r="R3753" t="str">
        <f t="shared" si="353"/>
        <v>musical</v>
      </c>
      <c r="S3753" s="20">
        <f t="shared" si="355"/>
        <v>42402.702233796292</v>
      </c>
      <c r="T3753" s="20">
        <f t="shared" si="354"/>
        <v>42462.66056712962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1.1299999999999999</v>
      </c>
      <c r="P3754" s="13">
        <f t="shared" si="352"/>
        <v>290</v>
      </c>
      <c r="Q3754" t="str">
        <f t="shared" si="356"/>
        <v>theater</v>
      </c>
      <c r="R3754" t="str">
        <f t="shared" si="353"/>
        <v>musical</v>
      </c>
      <c r="S3754" s="20">
        <f t="shared" si="355"/>
        <v>42619.469155092585</v>
      </c>
      <c r="T3754" s="20">
        <f t="shared" si="354"/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1.0334000000000001</v>
      </c>
      <c r="P3755" s="13">
        <f t="shared" si="352"/>
        <v>2598.5</v>
      </c>
      <c r="Q3755" t="str">
        <f t="shared" si="356"/>
        <v>theater</v>
      </c>
      <c r="R3755" t="str">
        <f t="shared" si="353"/>
        <v>musical</v>
      </c>
      <c r="S3755" s="20">
        <f t="shared" si="355"/>
        <v>42128.490740740737</v>
      </c>
      <c r="T3755" s="20">
        <f t="shared" si="354"/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1.2</v>
      </c>
      <c r="P3756" s="13">
        <f t="shared" si="352"/>
        <v>1513.5</v>
      </c>
      <c r="Q3756" t="str">
        <f t="shared" si="356"/>
        <v>theater</v>
      </c>
      <c r="R3756" t="str">
        <f t="shared" si="353"/>
        <v>musical</v>
      </c>
      <c r="S3756" s="20">
        <f t="shared" si="355"/>
        <v>41808.54788194444</v>
      </c>
      <c r="T3756" s="20">
        <f t="shared" si="354"/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1.2963636363636364</v>
      </c>
      <c r="P3757" s="13">
        <f t="shared" si="352"/>
        <v>370.5</v>
      </c>
      <c r="Q3757" t="str">
        <f t="shared" si="356"/>
        <v>theater</v>
      </c>
      <c r="R3757" t="str">
        <f t="shared" si="353"/>
        <v>musical</v>
      </c>
      <c r="S3757" s="20">
        <f t="shared" si="355"/>
        <v>42445.533645833326</v>
      </c>
      <c r="T3757" s="20">
        <f t="shared" si="354"/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1.0111111111111111</v>
      </c>
      <c r="P3758" s="13">
        <f t="shared" si="352"/>
        <v>2283.5</v>
      </c>
      <c r="Q3758" t="str">
        <f t="shared" si="356"/>
        <v>theater</v>
      </c>
      <c r="R3758" t="str">
        <f t="shared" si="353"/>
        <v>musical</v>
      </c>
      <c r="S3758" s="20">
        <f t="shared" si="355"/>
        <v>41771.481458333328</v>
      </c>
      <c r="T3758" s="20">
        <f t="shared" si="354"/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1.0851428571428572</v>
      </c>
      <c r="P3759" s="13">
        <f t="shared" si="352"/>
        <v>1924</v>
      </c>
      <c r="Q3759" t="str">
        <f t="shared" si="356"/>
        <v>theater</v>
      </c>
      <c r="R3759" t="str">
        <f t="shared" si="353"/>
        <v>musical</v>
      </c>
      <c r="S3759" s="20">
        <f t="shared" si="355"/>
        <v>41954.517534722218</v>
      </c>
      <c r="T3759" s="20">
        <f t="shared" si="354"/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1.0233333333333334</v>
      </c>
      <c r="P3760" s="13">
        <f t="shared" si="352"/>
        <v>780.5</v>
      </c>
      <c r="Q3760" t="str">
        <f t="shared" si="356"/>
        <v>theater</v>
      </c>
      <c r="R3760" t="str">
        <f t="shared" si="353"/>
        <v>musical</v>
      </c>
      <c r="S3760" s="20">
        <f t="shared" si="355"/>
        <v>41747.13817129629</v>
      </c>
      <c r="T3760" s="20">
        <f t="shared" si="354"/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1.1024425000000002</v>
      </c>
      <c r="P3761" s="13">
        <f t="shared" si="352"/>
        <v>2248.8850000000002</v>
      </c>
      <c r="Q3761" t="str">
        <f t="shared" si="356"/>
        <v>theater</v>
      </c>
      <c r="R3761" t="str">
        <f t="shared" si="353"/>
        <v>musical</v>
      </c>
      <c r="S3761" s="20">
        <f t="shared" si="355"/>
        <v>42181.774918981479</v>
      </c>
      <c r="T3761" s="20">
        <f t="shared" si="354"/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1.010154</v>
      </c>
      <c r="P3762" s="13">
        <f t="shared" si="352"/>
        <v>2570.8850000000002</v>
      </c>
      <c r="Q3762" t="str">
        <f t="shared" si="356"/>
        <v>theater</v>
      </c>
      <c r="R3762" t="str">
        <f t="shared" si="353"/>
        <v>musical</v>
      </c>
      <c r="S3762" s="20">
        <f t="shared" si="355"/>
        <v>41739.191967592589</v>
      </c>
      <c r="T3762" s="20">
        <f t="shared" si="354"/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ref="O3763:O3826" si="357">E3763/D3763</f>
        <v>1</v>
      </c>
      <c r="P3763" s="13">
        <f t="shared" si="352"/>
        <v>251.5</v>
      </c>
      <c r="Q3763" t="str">
        <f t="shared" si="356"/>
        <v>theater</v>
      </c>
      <c r="R3763" t="str">
        <f t="shared" si="353"/>
        <v>musical</v>
      </c>
      <c r="S3763" s="20">
        <f t="shared" si="355"/>
        <v>42173.133530092593</v>
      </c>
      <c r="T3763" s="20">
        <f t="shared" si="354"/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7"/>
        <v>1.0624</v>
      </c>
      <c r="P3764" s="13">
        <f t="shared" si="352"/>
        <v>678</v>
      </c>
      <c r="Q3764" t="str">
        <f t="shared" si="356"/>
        <v>theater</v>
      </c>
      <c r="R3764" t="str">
        <f t="shared" si="353"/>
        <v>musical</v>
      </c>
      <c r="S3764" s="20">
        <f t="shared" si="355"/>
        <v>42193.480196759258</v>
      </c>
      <c r="T3764" s="20">
        <f t="shared" si="354"/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7"/>
        <v>1</v>
      </c>
      <c r="P3765" s="13">
        <f t="shared" si="352"/>
        <v>2538.5</v>
      </c>
      <c r="Q3765" t="str">
        <f t="shared" si="356"/>
        <v>theater</v>
      </c>
      <c r="R3765" t="str">
        <f t="shared" si="353"/>
        <v>musical</v>
      </c>
      <c r="S3765" s="20">
        <f t="shared" si="355"/>
        <v>42065.416967592588</v>
      </c>
      <c r="T3765" s="20">
        <f t="shared" si="354"/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7"/>
        <v>1</v>
      </c>
      <c r="P3766" s="13">
        <f t="shared" si="352"/>
        <v>763.5</v>
      </c>
      <c r="Q3766" t="str">
        <f t="shared" si="356"/>
        <v>theater</v>
      </c>
      <c r="R3766" t="str">
        <f t="shared" si="353"/>
        <v>musical</v>
      </c>
      <c r="S3766" s="20">
        <f t="shared" si="355"/>
        <v>42499.509629629632</v>
      </c>
      <c r="T3766" s="20">
        <f t="shared" si="354"/>
        <v>42518.691666666658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7"/>
        <v>1.1345714285714286</v>
      </c>
      <c r="P3767" s="13">
        <f t="shared" si="352"/>
        <v>4024.5</v>
      </c>
      <c r="Q3767" t="str">
        <f t="shared" si="356"/>
        <v>theater</v>
      </c>
      <c r="R3767" t="str">
        <f t="shared" si="353"/>
        <v>musical</v>
      </c>
      <c r="S3767" s="20">
        <f t="shared" si="355"/>
        <v>41820.443078703705</v>
      </c>
      <c r="T3767" s="20">
        <f t="shared" si="354"/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7"/>
        <v>1.0265010000000001</v>
      </c>
      <c r="P3768" s="13">
        <f t="shared" si="352"/>
        <v>5180.5050000000001</v>
      </c>
      <c r="Q3768" t="str">
        <f t="shared" si="356"/>
        <v>theater</v>
      </c>
      <c r="R3768" t="str">
        <f t="shared" si="353"/>
        <v>musical</v>
      </c>
      <c r="S3768" s="20">
        <f t="shared" si="355"/>
        <v>41787.833854166667</v>
      </c>
      <c r="T3768" s="20">
        <f t="shared" si="354"/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7"/>
        <v>1.1675</v>
      </c>
      <c r="P3769" s="13">
        <f t="shared" si="352"/>
        <v>1195.5</v>
      </c>
      <c r="Q3769" t="str">
        <f t="shared" si="356"/>
        <v>theater</v>
      </c>
      <c r="R3769" t="str">
        <f t="shared" si="353"/>
        <v>musical</v>
      </c>
      <c r="S3769" s="20">
        <f t="shared" si="355"/>
        <v>42049.686307870368</v>
      </c>
      <c r="T3769" s="20">
        <f t="shared" si="354"/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7"/>
        <v>1.0765274999999999</v>
      </c>
      <c r="P3770" s="13">
        <f t="shared" si="352"/>
        <v>2182.0549999999998</v>
      </c>
      <c r="Q3770" t="str">
        <f t="shared" si="356"/>
        <v>theater</v>
      </c>
      <c r="R3770" t="str">
        <f t="shared" si="353"/>
        <v>musical</v>
      </c>
      <c r="S3770" s="20">
        <f t="shared" si="355"/>
        <v>41772.394560185181</v>
      </c>
      <c r="T3770" s="20">
        <f t="shared" si="354"/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7"/>
        <v>1</v>
      </c>
      <c r="P3771" s="13">
        <f t="shared" si="352"/>
        <v>557.5</v>
      </c>
      <c r="Q3771" t="str">
        <f t="shared" si="356"/>
        <v>theater</v>
      </c>
      <c r="R3771" t="str">
        <f t="shared" si="353"/>
        <v>musical</v>
      </c>
      <c r="S3771" s="20">
        <f t="shared" si="355"/>
        <v>42445.264803240738</v>
      </c>
      <c r="T3771" s="20">
        <f t="shared" si="354"/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7"/>
        <v>1</v>
      </c>
      <c r="P3772" s="13">
        <f t="shared" si="352"/>
        <v>1010</v>
      </c>
      <c r="Q3772" t="str">
        <f t="shared" si="356"/>
        <v>theater</v>
      </c>
      <c r="R3772" t="str">
        <f t="shared" si="353"/>
        <v>musical</v>
      </c>
      <c r="S3772" s="20">
        <f t="shared" si="355"/>
        <v>42138.597337962965</v>
      </c>
      <c r="T3772" s="20">
        <f t="shared" si="354"/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7"/>
        <v>1.46</v>
      </c>
      <c r="P3773" s="13">
        <f t="shared" si="352"/>
        <v>749</v>
      </c>
      <c r="Q3773" t="str">
        <f t="shared" si="356"/>
        <v>theater</v>
      </c>
      <c r="R3773" t="str">
        <f t="shared" si="353"/>
        <v>musical</v>
      </c>
      <c r="S3773" s="20">
        <f t="shared" si="355"/>
        <v>42493.52375</v>
      </c>
      <c r="T3773" s="20">
        <f t="shared" si="354"/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7"/>
        <v>1.1020000000000001</v>
      </c>
      <c r="P3774" s="13">
        <f t="shared" si="352"/>
        <v>2771.5</v>
      </c>
      <c r="Q3774" t="str">
        <f t="shared" si="356"/>
        <v>theater</v>
      </c>
      <c r="R3774" t="str">
        <f t="shared" si="353"/>
        <v>musical</v>
      </c>
      <c r="S3774" s="20">
        <f t="shared" si="355"/>
        <v>42682.283634259256</v>
      </c>
      <c r="T3774" s="20">
        <f t="shared" si="354"/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7"/>
        <v>1.0820000000000001</v>
      </c>
      <c r="P3775" s="13">
        <f t="shared" si="352"/>
        <v>2733.5</v>
      </c>
      <c r="Q3775" t="str">
        <f t="shared" si="356"/>
        <v>theater</v>
      </c>
      <c r="R3775" t="str">
        <f t="shared" si="353"/>
        <v>musical</v>
      </c>
      <c r="S3775" s="20">
        <f t="shared" si="355"/>
        <v>42655.67184027777</v>
      </c>
      <c r="T3775" s="20">
        <f t="shared" si="354"/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7"/>
        <v>1</v>
      </c>
      <c r="P3776" s="13">
        <f t="shared" si="352"/>
        <v>1262.5</v>
      </c>
      <c r="Q3776" t="str">
        <f t="shared" si="356"/>
        <v>theater</v>
      </c>
      <c r="R3776" t="str">
        <f t="shared" si="353"/>
        <v>musical</v>
      </c>
      <c r="S3776" s="20">
        <f t="shared" si="355"/>
        <v>42087.458969907406</v>
      </c>
      <c r="T3776" s="20">
        <f t="shared" si="354"/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7"/>
        <v>1.0024999999999999</v>
      </c>
      <c r="P3777" s="13">
        <f t="shared" si="352"/>
        <v>1009.5</v>
      </c>
      <c r="Q3777" t="str">
        <f t="shared" si="356"/>
        <v>theater</v>
      </c>
      <c r="R3777" t="str">
        <f t="shared" si="353"/>
        <v>musical</v>
      </c>
      <c r="S3777" s="20">
        <f t="shared" si="355"/>
        <v>42075.609293981477</v>
      </c>
      <c r="T3777" s="20">
        <f t="shared" si="354"/>
        <v>42102.833333333336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7"/>
        <v>1.0671250000000001</v>
      </c>
      <c r="P3778" s="13">
        <f t="shared" si="352"/>
        <v>4315.5</v>
      </c>
      <c r="Q3778" t="str">
        <f t="shared" si="356"/>
        <v>theater</v>
      </c>
      <c r="R3778" t="str">
        <f t="shared" si="353"/>
        <v>musical</v>
      </c>
      <c r="S3778" s="20">
        <f t="shared" si="355"/>
        <v>41814.034467592588</v>
      </c>
      <c r="T3778" s="20">
        <f t="shared" si="354"/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7"/>
        <v>1.4319999999999999</v>
      </c>
      <c r="P3779" s="13">
        <f t="shared" ref="P3779:P3842" si="358">AVERAGE(E3779,L3779)</f>
        <v>1461.5</v>
      </c>
      <c r="Q3779" t="str">
        <f t="shared" si="356"/>
        <v>theater</v>
      </c>
      <c r="R3779" t="str">
        <f t="shared" ref="R3779:R3842" si="359">RIGHT(N3779,LEN(N3779)-FIND("/",N3779))</f>
        <v>musical</v>
      </c>
      <c r="S3779" s="20">
        <f t="shared" si="355"/>
        <v>41886.778020833335</v>
      </c>
      <c r="T3779" s="20">
        <f t="shared" ref="T3779:T3842" si="360">(((I3779/60)/60)/24)+DATE(1970,1,1)+(-8/24)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1.0504166666666668</v>
      </c>
      <c r="P3780" s="13">
        <f t="shared" si="358"/>
        <v>1278.5</v>
      </c>
      <c r="Q3780" t="str">
        <f t="shared" si="356"/>
        <v>theater</v>
      </c>
      <c r="R3780" t="str">
        <f t="shared" si="359"/>
        <v>musical</v>
      </c>
      <c r="S3780" s="20">
        <f t="shared" ref="S3780:S3843" si="361">(((J3780/60)/60)/24)+DATE(1970,1,1)+(-8/24)</f>
        <v>41989.485879629625</v>
      </c>
      <c r="T3780" s="20">
        <f t="shared" si="360"/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1.0398000000000001</v>
      </c>
      <c r="P3781" s="13">
        <f t="shared" si="358"/>
        <v>7856</v>
      </c>
      <c r="Q3781" t="str">
        <f t="shared" si="356"/>
        <v>theater</v>
      </c>
      <c r="R3781" t="str">
        <f t="shared" si="359"/>
        <v>musical</v>
      </c>
      <c r="S3781" s="20">
        <f t="shared" si="361"/>
        <v>42425.402083333327</v>
      </c>
      <c r="T3781" s="20">
        <f t="shared" si="360"/>
        <v>42455.36041666667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1.2</v>
      </c>
      <c r="P3782" s="13">
        <f t="shared" si="358"/>
        <v>1515</v>
      </c>
      <c r="Q3782" t="str">
        <f t="shared" si="356"/>
        <v>theater</v>
      </c>
      <c r="R3782" t="str">
        <f t="shared" si="359"/>
        <v>musical</v>
      </c>
      <c r="S3782" s="20">
        <f t="shared" si="361"/>
        <v>42165.886400462965</v>
      </c>
      <c r="T3782" s="20">
        <f t="shared" si="360"/>
        <v>42198.504166666658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1.0966666666666667</v>
      </c>
      <c r="P3783" s="13">
        <f t="shared" si="358"/>
        <v>2493.5</v>
      </c>
      <c r="Q3783" t="str">
        <f t="shared" si="356"/>
        <v>theater</v>
      </c>
      <c r="R3783" t="str">
        <f t="shared" si="359"/>
        <v>musical</v>
      </c>
      <c r="S3783" s="20">
        <f t="shared" si="361"/>
        <v>41865.549594907403</v>
      </c>
      <c r="T3783" s="20">
        <f t="shared" si="360"/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1.0175000000000001</v>
      </c>
      <c r="P3784" s="13">
        <f t="shared" si="358"/>
        <v>1031</v>
      </c>
      <c r="Q3784" t="str">
        <f t="shared" si="356"/>
        <v>theater</v>
      </c>
      <c r="R3784" t="str">
        <f t="shared" si="359"/>
        <v>musical</v>
      </c>
      <c r="S3784" s="20">
        <f t="shared" si="361"/>
        <v>42546.528900462967</v>
      </c>
      <c r="T3784" s="20">
        <f t="shared" si="360"/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1.2891666666666666</v>
      </c>
      <c r="P3785" s="13">
        <f t="shared" si="358"/>
        <v>785.5</v>
      </c>
      <c r="Q3785" t="str">
        <f t="shared" si="356"/>
        <v>theater</v>
      </c>
      <c r="R3785" t="str">
        <f t="shared" si="359"/>
        <v>musical</v>
      </c>
      <c r="S3785" s="20">
        <f t="shared" si="361"/>
        <v>42419.806944444441</v>
      </c>
      <c r="T3785" s="20">
        <f t="shared" si="360"/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1.1499999999999999</v>
      </c>
      <c r="P3786" s="13">
        <f t="shared" si="358"/>
        <v>580</v>
      </c>
      <c r="Q3786" t="str">
        <f t="shared" si="356"/>
        <v>theater</v>
      </c>
      <c r="R3786" t="str">
        <f t="shared" si="359"/>
        <v>musical</v>
      </c>
      <c r="S3786" s="20">
        <f t="shared" si="361"/>
        <v>42531.647361111107</v>
      </c>
      <c r="T3786" s="20">
        <f t="shared" si="360"/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1.5075000000000001</v>
      </c>
      <c r="P3787" s="13">
        <f t="shared" si="358"/>
        <v>1522.5</v>
      </c>
      <c r="Q3787" t="str">
        <f t="shared" si="356"/>
        <v>theater</v>
      </c>
      <c r="R3787" t="str">
        <f t="shared" si="359"/>
        <v>musical</v>
      </c>
      <c r="S3787" s="20">
        <f t="shared" si="361"/>
        <v>42548.305196759255</v>
      </c>
      <c r="T3787" s="20">
        <f t="shared" si="360"/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1.1096666666666666</v>
      </c>
      <c r="P3788" s="13">
        <f t="shared" si="358"/>
        <v>3364.5</v>
      </c>
      <c r="Q3788" t="str">
        <f t="shared" si="356"/>
        <v>theater</v>
      </c>
      <c r="R3788" t="str">
        <f t="shared" si="359"/>
        <v>musical</v>
      </c>
      <c r="S3788" s="20">
        <f t="shared" si="361"/>
        <v>42486.704571759255</v>
      </c>
      <c r="T3788" s="20">
        <f t="shared" si="360"/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1.0028571428571429</v>
      </c>
      <c r="P3789" s="13">
        <f t="shared" si="358"/>
        <v>180.5</v>
      </c>
      <c r="Q3789" t="str">
        <f t="shared" si="356"/>
        <v>theater</v>
      </c>
      <c r="R3789" t="str">
        <f t="shared" si="359"/>
        <v>musical</v>
      </c>
      <c r="S3789" s="20">
        <f t="shared" si="361"/>
        <v>42167.201458333329</v>
      </c>
      <c r="T3789" s="20">
        <f t="shared" si="360"/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6.6666666666666671E-3</v>
      </c>
      <c r="P3790" s="13">
        <f t="shared" si="358"/>
        <v>250.5</v>
      </c>
      <c r="Q3790" t="str">
        <f t="shared" si="356"/>
        <v>theater</v>
      </c>
      <c r="R3790" t="str">
        <f t="shared" si="359"/>
        <v>musical</v>
      </c>
      <c r="S3790" s="20">
        <f t="shared" si="361"/>
        <v>42333.362488425926</v>
      </c>
      <c r="T3790" s="20">
        <f t="shared" si="360"/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3.267605633802817E-2</v>
      </c>
      <c r="P3791" s="13">
        <f t="shared" si="358"/>
        <v>60</v>
      </c>
      <c r="Q3791" t="str">
        <f t="shared" si="356"/>
        <v>theater</v>
      </c>
      <c r="R3791" t="str">
        <f t="shared" si="359"/>
        <v>musical</v>
      </c>
      <c r="S3791" s="20">
        <f t="shared" si="361"/>
        <v>42138.465486111112</v>
      </c>
      <c r="T3791" s="20">
        <f t="shared" si="360"/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13">
        <f t="shared" si="358"/>
        <v>0</v>
      </c>
      <c r="Q3792" t="str">
        <f t="shared" si="356"/>
        <v>theater</v>
      </c>
      <c r="R3792" t="str">
        <f t="shared" si="359"/>
        <v>musical</v>
      </c>
      <c r="S3792" s="20">
        <f t="shared" si="361"/>
        <v>42666.333599537036</v>
      </c>
      <c r="T3792" s="20">
        <f t="shared" si="360"/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13">
        <f t="shared" si="358"/>
        <v>0</v>
      </c>
      <c r="Q3793" t="str">
        <f t="shared" si="356"/>
        <v>theater</v>
      </c>
      <c r="R3793" t="str">
        <f t="shared" si="359"/>
        <v>musical</v>
      </c>
      <c r="S3793" s="20">
        <f t="shared" si="361"/>
        <v>41766.3587037037</v>
      </c>
      <c r="T3793" s="20">
        <f t="shared" si="360"/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2.8E-3</v>
      </c>
      <c r="P3794" s="13">
        <f t="shared" si="358"/>
        <v>18.5</v>
      </c>
      <c r="Q3794" t="str">
        <f t="shared" si="356"/>
        <v>theater</v>
      </c>
      <c r="R3794" t="str">
        <f t="shared" si="359"/>
        <v>musical</v>
      </c>
      <c r="S3794" s="20">
        <f t="shared" si="361"/>
        <v>42170.113680555551</v>
      </c>
      <c r="T3794" s="20">
        <f t="shared" si="360"/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0.59657142857142853</v>
      </c>
      <c r="P3795" s="13">
        <f t="shared" si="358"/>
        <v>2100</v>
      </c>
      <c r="Q3795" t="str">
        <f t="shared" si="356"/>
        <v>theater</v>
      </c>
      <c r="R3795" t="str">
        <f t="shared" si="359"/>
        <v>musical</v>
      </c>
      <c r="S3795" s="20">
        <f t="shared" si="361"/>
        <v>41968.60565972222</v>
      </c>
      <c r="T3795" s="20">
        <f t="shared" si="360"/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0.01</v>
      </c>
      <c r="P3796" s="13">
        <f t="shared" si="358"/>
        <v>25.5</v>
      </c>
      <c r="Q3796" t="str">
        <f t="shared" si="356"/>
        <v>theater</v>
      </c>
      <c r="R3796" t="str">
        <f t="shared" si="359"/>
        <v>musical</v>
      </c>
      <c r="S3796" s="20">
        <f t="shared" si="361"/>
        <v>42132.247152777774</v>
      </c>
      <c r="T3796" s="20">
        <f t="shared" si="360"/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1.6666666666666666E-2</v>
      </c>
      <c r="P3797" s="13">
        <f t="shared" si="358"/>
        <v>6</v>
      </c>
      <c r="Q3797" t="str">
        <f t="shared" si="356"/>
        <v>theater</v>
      </c>
      <c r="R3797" t="str">
        <f t="shared" si="359"/>
        <v>musical</v>
      </c>
      <c r="S3797" s="20">
        <f t="shared" si="361"/>
        <v>42201.102893518517</v>
      </c>
      <c r="T3797" s="20">
        <f t="shared" si="360"/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4.4444444444444447E-5</v>
      </c>
      <c r="P3798" s="13">
        <f t="shared" si="358"/>
        <v>1</v>
      </c>
      <c r="Q3798" t="str">
        <f t="shared" si="356"/>
        <v>theater</v>
      </c>
      <c r="R3798" t="str">
        <f t="shared" si="359"/>
        <v>musical</v>
      </c>
      <c r="S3798" s="20">
        <f t="shared" si="361"/>
        <v>42688.696250000001</v>
      </c>
      <c r="T3798" s="20">
        <f t="shared" si="360"/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0.89666666666666661</v>
      </c>
      <c r="P3799" s="13">
        <f t="shared" si="358"/>
        <v>2708.5</v>
      </c>
      <c r="Q3799" t="str">
        <f t="shared" si="356"/>
        <v>theater</v>
      </c>
      <c r="R3799" t="str">
        <f t="shared" si="359"/>
        <v>musical</v>
      </c>
      <c r="S3799" s="20">
        <f t="shared" si="361"/>
        <v>42084.548206018517</v>
      </c>
      <c r="T3799" s="20">
        <f t="shared" si="360"/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1.4642857142857143E-2</v>
      </c>
      <c r="P3800" s="13">
        <f t="shared" si="358"/>
        <v>515</v>
      </c>
      <c r="Q3800" t="str">
        <f t="shared" si="356"/>
        <v>theater</v>
      </c>
      <c r="R3800" t="str">
        <f t="shared" si="359"/>
        <v>musical</v>
      </c>
      <c r="S3800" s="20">
        <f t="shared" si="361"/>
        <v>41831.389444444445</v>
      </c>
      <c r="T3800" s="20">
        <f t="shared" si="360"/>
        <v>41861.389444444445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4.02E-2</v>
      </c>
      <c r="P3801" s="13">
        <f t="shared" si="358"/>
        <v>203</v>
      </c>
      <c r="Q3801" t="str">
        <f t="shared" si="356"/>
        <v>theater</v>
      </c>
      <c r="R3801" t="str">
        <f t="shared" si="359"/>
        <v>musical</v>
      </c>
      <c r="S3801" s="20">
        <f t="shared" si="361"/>
        <v>42410.597719907404</v>
      </c>
      <c r="T3801" s="20">
        <f t="shared" si="360"/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4.0045454545454544E-2</v>
      </c>
      <c r="P3802" s="13">
        <f t="shared" si="358"/>
        <v>448.5</v>
      </c>
      <c r="Q3802" t="str">
        <f t="shared" si="356"/>
        <v>theater</v>
      </c>
      <c r="R3802" t="str">
        <f t="shared" si="359"/>
        <v>musical</v>
      </c>
      <c r="S3802" s="20">
        <f t="shared" si="361"/>
        <v>41982.403738425921</v>
      </c>
      <c r="T3802" s="20">
        <f t="shared" si="360"/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8.5199999999999998E-2</v>
      </c>
      <c r="P3803" s="13">
        <f t="shared" si="358"/>
        <v>217.5</v>
      </c>
      <c r="Q3803" t="str">
        <f t="shared" si="356"/>
        <v>theater</v>
      </c>
      <c r="R3803" t="str">
        <f t="shared" si="359"/>
        <v>musical</v>
      </c>
      <c r="S3803" s="20">
        <f t="shared" si="361"/>
        <v>41975.342777777776</v>
      </c>
      <c r="T3803" s="20">
        <f t="shared" si="360"/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13">
        <f t="shared" si="358"/>
        <v>0</v>
      </c>
      <c r="Q3804" t="str">
        <f t="shared" si="356"/>
        <v>theater</v>
      </c>
      <c r="R3804" t="str">
        <f t="shared" si="359"/>
        <v>musical</v>
      </c>
      <c r="S3804" s="20">
        <f t="shared" si="361"/>
        <v>42268.792893518512</v>
      </c>
      <c r="T3804" s="20">
        <f t="shared" si="360"/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0.19650000000000001</v>
      </c>
      <c r="P3805" s="13">
        <f t="shared" si="358"/>
        <v>1199</v>
      </c>
      <c r="Q3805" t="str">
        <f t="shared" si="356"/>
        <v>theater</v>
      </c>
      <c r="R3805" t="str">
        <f t="shared" si="359"/>
        <v>musical</v>
      </c>
      <c r="S3805" s="20">
        <f t="shared" si="361"/>
        <v>42403.638518518514</v>
      </c>
      <c r="T3805" s="20">
        <f t="shared" si="360"/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13">
        <f t="shared" si="358"/>
        <v>0</v>
      </c>
      <c r="Q3806" t="str">
        <f t="shared" ref="Q3806:Q3869" si="362">LEFT(N3806,FIND("/",N3806)-1)</f>
        <v>theater</v>
      </c>
      <c r="R3806" t="str">
        <f t="shared" si="359"/>
        <v>musical</v>
      </c>
      <c r="S3806" s="20">
        <f t="shared" si="361"/>
        <v>42526.676203703704</v>
      </c>
      <c r="T3806" s="20">
        <f t="shared" si="360"/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2.0000000000000002E-5</v>
      </c>
      <c r="P3807" s="13">
        <f t="shared" si="358"/>
        <v>2.5</v>
      </c>
      <c r="Q3807" t="str">
        <f t="shared" si="362"/>
        <v>theater</v>
      </c>
      <c r="R3807" t="str">
        <f t="shared" si="359"/>
        <v>musical</v>
      </c>
      <c r="S3807" s="20">
        <f t="shared" si="361"/>
        <v>41849.553703703699</v>
      </c>
      <c r="T3807" s="20">
        <f t="shared" si="360"/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6.6666666666666664E-4</v>
      </c>
      <c r="P3808" s="13">
        <f t="shared" si="358"/>
        <v>3</v>
      </c>
      <c r="Q3808" t="str">
        <f t="shared" si="362"/>
        <v>theater</v>
      </c>
      <c r="R3808" t="str">
        <f t="shared" si="359"/>
        <v>musical</v>
      </c>
      <c r="S3808" s="20">
        <f t="shared" si="361"/>
        <v>41798.925706018512</v>
      </c>
      <c r="T3808" s="20">
        <f t="shared" si="360"/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0.30333333333333334</v>
      </c>
      <c r="P3809" s="13">
        <f t="shared" si="358"/>
        <v>232</v>
      </c>
      <c r="Q3809" t="str">
        <f t="shared" si="362"/>
        <v>theater</v>
      </c>
      <c r="R3809" t="str">
        <f t="shared" si="359"/>
        <v>musical</v>
      </c>
      <c r="S3809" s="20">
        <f t="shared" si="361"/>
        <v>42090.575682870367</v>
      </c>
      <c r="T3809" s="20">
        <f t="shared" si="360"/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</v>
      </c>
      <c r="P3810" s="13">
        <f t="shared" si="358"/>
        <v>512</v>
      </c>
      <c r="Q3810" t="str">
        <f t="shared" si="362"/>
        <v>theater</v>
      </c>
      <c r="R3810" t="str">
        <f t="shared" si="359"/>
        <v>plays</v>
      </c>
      <c r="S3810" s="20">
        <f t="shared" si="361"/>
        <v>42059.12059027778</v>
      </c>
      <c r="T3810" s="20">
        <f t="shared" si="360"/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1.0125</v>
      </c>
      <c r="P3811" s="13">
        <f t="shared" si="358"/>
        <v>1031.5</v>
      </c>
      <c r="Q3811" t="str">
        <f t="shared" si="362"/>
        <v>theater</v>
      </c>
      <c r="R3811" t="str">
        <f t="shared" si="359"/>
        <v>plays</v>
      </c>
      <c r="S3811" s="20">
        <f t="shared" si="361"/>
        <v>41800.193368055552</v>
      </c>
      <c r="T3811" s="20">
        <f t="shared" si="360"/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1.2173333333333334</v>
      </c>
      <c r="P3812" s="13">
        <f t="shared" si="358"/>
        <v>926</v>
      </c>
      <c r="Q3812" t="str">
        <f t="shared" si="362"/>
        <v>theater</v>
      </c>
      <c r="R3812" t="str">
        <f t="shared" si="359"/>
        <v>plays</v>
      </c>
      <c r="S3812" s="20">
        <f t="shared" si="361"/>
        <v>42054.515717592592</v>
      </c>
      <c r="T3812" s="20">
        <f t="shared" si="360"/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3.3</v>
      </c>
      <c r="P3813" s="13">
        <f t="shared" si="358"/>
        <v>422</v>
      </c>
      <c r="Q3813" t="str">
        <f t="shared" si="362"/>
        <v>theater</v>
      </c>
      <c r="R3813" t="str">
        <f t="shared" si="359"/>
        <v>plays</v>
      </c>
      <c r="S3813" s="20">
        <f t="shared" si="361"/>
        <v>42487.293668981474</v>
      </c>
      <c r="T3813" s="20">
        <f t="shared" si="360"/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1.0954999999999999</v>
      </c>
      <c r="P3814" s="13">
        <f t="shared" si="358"/>
        <v>1101</v>
      </c>
      <c r="Q3814" t="str">
        <f t="shared" si="362"/>
        <v>theater</v>
      </c>
      <c r="R3814" t="str">
        <f t="shared" si="359"/>
        <v>plays</v>
      </c>
      <c r="S3814" s="20">
        <f t="shared" si="361"/>
        <v>42109.417916666665</v>
      </c>
      <c r="T3814" s="20">
        <f t="shared" si="360"/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1.0095190476190474</v>
      </c>
      <c r="P3815" s="13">
        <f t="shared" si="358"/>
        <v>1073.4949999999999</v>
      </c>
      <c r="Q3815" t="str">
        <f t="shared" si="362"/>
        <v>theater</v>
      </c>
      <c r="R3815" t="str">
        <f t="shared" si="359"/>
        <v>plays</v>
      </c>
      <c r="S3815" s="20">
        <f t="shared" si="361"/>
        <v>42496.942372685182</v>
      </c>
      <c r="T3815" s="20">
        <f t="shared" si="360"/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1.4013333333333333</v>
      </c>
      <c r="P3816" s="13">
        <f t="shared" si="358"/>
        <v>1068</v>
      </c>
      <c r="Q3816" t="str">
        <f t="shared" si="362"/>
        <v>theater</v>
      </c>
      <c r="R3816" t="str">
        <f t="shared" si="359"/>
        <v>plays</v>
      </c>
      <c r="S3816" s="20">
        <f t="shared" si="361"/>
        <v>42058.570740740739</v>
      </c>
      <c r="T3816" s="20">
        <f t="shared" si="360"/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1.0000100000000001</v>
      </c>
      <c r="P3817" s="13">
        <f t="shared" si="358"/>
        <v>510.005</v>
      </c>
      <c r="Q3817" t="str">
        <f t="shared" si="362"/>
        <v>theater</v>
      </c>
      <c r="R3817" t="str">
        <f t="shared" si="359"/>
        <v>plays</v>
      </c>
      <c r="S3817" s="20">
        <f t="shared" si="361"/>
        <v>42206.926585648143</v>
      </c>
      <c r="T3817" s="20">
        <f t="shared" si="360"/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1.19238</v>
      </c>
      <c r="P3818" s="13">
        <f t="shared" si="358"/>
        <v>912.78499999999997</v>
      </c>
      <c r="Q3818" t="str">
        <f t="shared" si="362"/>
        <v>theater</v>
      </c>
      <c r="R3818" t="str">
        <f t="shared" si="359"/>
        <v>plays</v>
      </c>
      <c r="S3818" s="20">
        <f t="shared" si="361"/>
        <v>41807.356747685182</v>
      </c>
      <c r="T3818" s="20">
        <f t="shared" si="360"/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1.0725</v>
      </c>
      <c r="P3819" s="13">
        <f t="shared" si="358"/>
        <v>1082.5</v>
      </c>
      <c r="Q3819" t="str">
        <f t="shared" si="362"/>
        <v>theater</v>
      </c>
      <c r="R3819" t="str">
        <f t="shared" si="359"/>
        <v>plays</v>
      </c>
      <c r="S3819" s="20">
        <f t="shared" si="361"/>
        <v>42284.363611111105</v>
      </c>
      <c r="T3819" s="20">
        <f t="shared" si="360"/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2.2799999999999998</v>
      </c>
      <c r="P3820" s="13">
        <f t="shared" si="358"/>
        <v>290</v>
      </c>
      <c r="Q3820" t="str">
        <f t="shared" si="362"/>
        <v>theater</v>
      </c>
      <c r="R3820" t="str">
        <f t="shared" si="359"/>
        <v>plays</v>
      </c>
      <c r="S3820" s="20">
        <f t="shared" si="361"/>
        <v>42045.509050925924</v>
      </c>
      <c r="T3820" s="20">
        <f t="shared" si="360"/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1.0640000000000001</v>
      </c>
      <c r="P3821" s="13">
        <f t="shared" si="358"/>
        <v>545</v>
      </c>
      <c r="Q3821" t="str">
        <f t="shared" si="362"/>
        <v>theater</v>
      </c>
      <c r="R3821" t="str">
        <f t="shared" si="359"/>
        <v>plays</v>
      </c>
      <c r="S3821" s="20">
        <f t="shared" si="361"/>
        <v>42183.876203703701</v>
      </c>
      <c r="T3821" s="20">
        <f t="shared" si="360"/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1.4333333333333333</v>
      </c>
      <c r="P3822" s="13">
        <f t="shared" si="358"/>
        <v>225</v>
      </c>
      <c r="Q3822" t="str">
        <f t="shared" si="362"/>
        <v>theater</v>
      </c>
      <c r="R3822" t="str">
        <f t="shared" si="359"/>
        <v>plays</v>
      </c>
      <c r="S3822" s="20">
        <f t="shared" si="361"/>
        <v>42160.318483796298</v>
      </c>
      <c r="T3822" s="20">
        <f t="shared" si="360"/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1.0454285714285714</v>
      </c>
      <c r="P3823" s="13">
        <f t="shared" si="358"/>
        <v>1852.5</v>
      </c>
      <c r="Q3823" t="str">
        <f t="shared" si="362"/>
        <v>theater</v>
      </c>
      <c r="R3823" t="str">
        <f t="shared" si="359"/>
        <v>plays</v>
      </c>
      <c r="S3823" s="20">
        <f t="shared" si="361"/>
        <v>42340.847303240742</v>
      </c>
      <c r="T3823" s="20">
        <f t="shared" si="360"/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1.1002000000000001</v>
      </c>
      <c r="P3824" s="13">
        <f t="shared" si="358"/>
        <v>2788.5</v>
      </c>
      <c r="Q3824" t="str">
        <f t="shared" si="362"/>
        <v>theater</v>
      </c>
      <c r="R3824" t="str">
        <f t="shared" si="359"/>
        <v>plays</v>
      </c>
      <c r="S3824" s="20">
        <f t="shared" si="361"/>
        <v>42329.504826388882</v>
      </c>
      <c r="T3824" s="20">
        <f t="shared" si="360"/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1.06</v>
      </c>
      <c r="P3825" s="13">
        <f t="shared" si="358"/>
        <v>1345.5</v>
      </c>
      <c r="Q3825" t="str">
        <f t="shared" si="362"/>
        <v>theater</v>
      </c>
      <c r="R3825" t="str">
        <f t="shared" si="359"/>
        <v>plays</v>
      </c>
      <c r="S3825" s="20">
        <f t="shared" si="361"/>
        <v>42170.576898148145</v>
      </c>
      <c r="T3825" s="20">
        <f t="shared" si="360"/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1.08</v>
      </c>
      <c r="P3826" s="13">
        <f t="shared" si="358"/>
        <v>138.5</v>
      </c>
      <c r="Q3826" t="str">
        <f t="shared" si="362"/>
        <v>theater</v>
      </c>
      <c r="R3826" t="str">
        <f t="shared" si="359"/>
        <v>plays</v>
      </c>
      <c r="S3826" s="20">
        <f t="shared" si="361"/>
        <v>42571.292858796289</v>
      </c>
      <c r="T3826" s="20">
        <f t="shared" si="360"/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ref="O3827:O3890" si="363">E3827/D3827</f>
        <v>1.0542</v>
      </c>
      <c r="P3827" s="13">
        <f t="shared" si="358"/>
        <v>2660</v>
      </c>
      <c r="Q3827" t="str">
        <f t="shared" si="362"/>
        <v>theater</v>
      </c>
      <c r="R3827" t="str">
        <f t="shared" si="359"/>
        <v>plays</v>
      </c>
      <c r="S3827" s="20">
        <f t="shared" si="361"/>
        <v>42150.736273148148</v>
      </c>
      <c r="T3827" s="20">
        <f t="shared" si="360"/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3"/>
        <v>1.1916666666666667</v>
      </c>
      <c r="P3828" s="13">
        <f t="shared" si="358"/>
        <v>370.5</v>
      </c>
      <c r="Q3828" t="str">
        <f t="shared" si="362"/>
        <v>theater</v>
      </c>
      <c r="R3828" t="str">
        <f t="shared" si="359"/>
        <v>plays</v>
      </c>
      <c r="S3828" s="20">
        <f t="shared" si="361"/>
        <v>42101.090208333328</v>
      </c>
      <c r="T3828" s="20">
        <f t="shared" si="360"/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3"/>
        <v>1.5266666666666666</v>
      </c>
      <c r="P3829" s="13">
        <f t="shared" si="358"/>
        <v>2322.5</v>
      </c>
      <c r="Q3829" t="str">
        <f t="shared" si="362"/>
        <v>theater</v>
      </c>
      <c r="R3829" t="str">
        <f t="shared" si="359"/>
        <v>plays</v>
      </c>
      <c r="S3829" s="20">
        <f t="shared" si="361"/>
        <v>42034.594918981478</v>
      </c>
      <c r="T3829" s="20">
        <f t="shared" si="360"/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3"/>
        <v>1</v>
      </c>
      <c r="P3830" s="13">
        <f t="shared" si="358"/>
        <v>2514</v>
      </c>
      <c r="Q3830" t="str">
        <f t="shared" si="362"/>
        <v>theater</v>
      </c>
      <c r="R3830" t="str">
        <f t="shared" si="359"/>
        <v>plays</v>
      </c>
      <c r="S3830" s="20">
        <f t="shared" si="361"/>
        <v>41944.194293981483</v>
      </c>
      <c r="T3830" s="20">
        <f t="shared" si="360"/>
        <v>42004.235960648148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3"/>
        <v>1.002</v>
      </c>
      <c r="P3831" s="13">
        <f t="shared" si="358"/>
        <v>254.5</v>
      </c>
      <c r="Q3831" t="str">
        <f t="shared" si="362"/>
        <v>theater</v>
      </c>
      <c r="R3831" t="str">
        <f t="shared" si="359"/>
        <v>plays</v>
      </c>
      <c r="S3831" s="20">
        <f t="shared" si="361"/>
        <v>42593.532071759262</v>
      </c>
      <c r="T3831" s="20">
        <f t="shared" si="360"/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3"/>
        <v>2.25</v>
      </c>
      <c r="P3832" s="13">
        <f t="shared" si="358"/>
        <v>114</v>
      </c>
      <c r="Q3832" t="str">
        <f t="shared" si="362"/>
        <v>theater</v>
      </c>
      <c r="R3832" t="str">
        <f t="shared" si="359"/>
        <v>plays</v>
      </c>
      <c r="S3832" s="20">
        <f t="shared" si="361"/>
        <v>42503.407534722217</v>
      </c>
      <c r="T3832" s="20">
        <f t="shared" si="360"/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3"/>
        <v>1.0602199999999999</v>
      </c>
      <c r="P3833" s="13">
        <f t="shared" si="358"/>
        <v>269.55500000000001</v>
      </c>
      <c r="Q3833" t="str">
        <f t="shared" si="362"/>
        <v>theater</v>
      </c>
      <c r="R3833" t="str">
        <f t="shared" si="359"/>
        <v>plays</v>
      </c>
      <c r="S3833" s="20">
        <f t="shared" si="361"/>
        <v>41927.515567129631</v>
      </c>
      <c r="T3833" s="20">
        <f t="shared" si="360"/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3"/>
        <v>1.0466666666666666</v>
      </c>
      <c r="P3834" s="13">
        <f t="shared" si="358"/>
        <v>632.5</v>
      </c>
      <c r="Q3834" t="str">
        <f t="shared" si="362"/>
        <v>theater</v>
      </c>
      <c r="R3834" t="str">
        <f t="shared" si="359"/>
        <v>plays</v>
      </c>
      <c r="S3834" s="20">
        <f t="shared" si="361"/>
        <v>42374.781655092585</v>
      </c>
      <c r="T3834" s="20">
        <f t="shared" si="360"/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3"/>
        <v>1.1666666666666667</v>
      </c>
      <c r="P3835" s="13">
        <f t="shared" si="358"/>
        <v>710</v>
      </c>
      <c r="Q3835" t="str">
        <f t="shared" si="362"/>
        <v>theater</v>
      </c>
      <c r="R3835" t="str">
        <f t="shared" si="359"/>
        <v>plays</v>
      </c>
      <c r="S3835" s="20">
        <f t="shared" si="361"/>
        <v>41963.53902777777</v>
      </c>
      <c r="T3835" s="20">
        <f t="shared" si="360"/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3"/>
        <v>1.0903333333333334</v>
      </c>
      <c r="P3836" s="13">
        <f t="shared" si="358"/>
        <v>1664</v>
      </c>
      <c r="Q3836" t="str">
        <f t="shared" si="362"/>
        <v>theater</v>
      </c>
      <c r="R3836" t="str">
        <f t="shared" si="359"/>
        <v>plays</v>
      </c>
      <c r="S3836" s="20">
        <f t="shared" si="361"/>
        <v>42143.111886574072</v>
      </c>
      <c r="T3836" s="20">
        <f t="shared" si="360"/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3"/>
        <v>1.6</v>
      </c>
      <c r="P3837" s="13">
        <f t="shared" si="358"/>
        <v>164</v>
      </c>
      <c r="Q3837" t="str">
        <f t="shared" si="362"/>
        <v>theater</v>
      </c>
      <c r="R3837" t="str">
        <f t="shared" si="359"/>
        <v>plays</v>
      </c>
      <c r="S3837" s="20">
        <f t="shared" si="361"/>
        <v>42460.608888888884</v>
      </c>
      <c r="T3837" s="20">
        <f t="shared" si="360"/>
        <v>42481.608888888884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3"/>
        <v>1.125</v>
      </c>
      <c r="P3838" s="13">
        <f t="shared" si="358"/>
        <v>457</v>
      </c>
      <c r="Q3838" t="str">
        <f t="shared" si="362"/>
        <v>theater</v>
      </c>
      <c r="R3838" t="str">
        <f t="shared" si="359"/>
        <v>plays</v>
      </c>
      <c r="S3838" s="20">
        <f t="shared" si="361"/>
        <v>42553.593194444438</v>
      </c>
      <c r="T3838" s="20">
        <f t="shared" si="360"/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3"/>
        <v>1.0209999999999999</v>
      </c>
      <c r="P3839" s="13">
        <f t="shared" si="358"/>
        <v>1029.5</v>
      </c>
      <c r="Q3839" t="str">
        <f t="shared" si="362"/>
        <v>theater</v>
      </c>
      <c r="R3839" t="str">
        <f t="shared" si="359"/>
        <v>plays</v>
      </c>
      <c r="S3839" s="20">
        <f t="shared" si="361"/>
        <v>42152.432384259257</v>
      </c>
      <c r="T3839" s="20">
        <f t="shared" si="360"/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3"/>
        <v>1.00824</v>
      </c>
      <c r="P3840" s="13">
        <f t="shared" si="358"/>
        <v>50462</v>
      </c>
      <c r="Q3840" t="str">
        <f t="shared" si="362"/>
        <v>theater</v>
      </c>
      <c r="R3840" t="str">
        <f t="shared" si="359"/>
        <v>plays</v>
      </c>
      <c r="S3840" s="20">
        <f t="shared" si="361"/>
        <v>42116.377418981479</v>
      </c>
      <c r="T3840" s="20">
        <f t="shared" si="360"/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3"/>
        <v>1.0125</v>
      </c>
      <c r="P3841" s="13">
        <f t="shared" si="358"/>
        <v>1028.5</v>
      </c>
      <c r="Q3841" t="str">
        <f t="shared" si="362"/>
        <v>theater</v>
      </c>
      <c r="R3841" t="str">
        <f t="shared" si="359"/>
        <v>plays</v>
      </c>
      <c r="S3841" s="20">
        <f t="shared" si="361"/>
        <v>42154.809305555551</v>
      </c>
      <c r="T3841" s="20">
        <f t="shared" si="360"/>
        <v>42214.809305555551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3"/>
        <v>65</v>
      </c>
      <c r="P3842" s="13">
        <f t="shared" si="358"/>
        <v>34</v>
      </c>
      <c r="Q3842" t="str">
        <f t="shared" si="362"/>
        <v>theater</v>
      </c>
      <c r="R3842" t="str">
        <f t="shared" si="359"/>
        <v>plays</v>
      </c>
      <c r="S3842" s="20">
        <f t="shared" si="361"/>
        <v>42432.368391203701</v>
      </c>
      <c r="T3842" s="20">
        <f t="shared" si="360"/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3"/>
        <v>8.72E-2</v>
      </c>
      <c r="P3843" s="13">
        <f t="shared" ref="P3843:P3906" si="364">AVERAGE(E3843,L3843)</f>
        <v>453</v>
      </c>
      <c r="Q3843" t="str">
        <f t="shared" si="362"/>
        <v>theater</v>
      </c>
      <c r="R3843" t="str">
        <f t="shared" ref="R3843:R3906" si="365">RIGHT(N3843,LEN(N3843)-FIND("/",N3843))</f>
        <v>plays</v>
      </c>
      <c r="S3843" s="20">
        <f t="shared" si="361"/>
        <v>41780.45239583333</v>
      </c>
      <c r="T3843" s="20">
        <f t="shared" ref="T3843:T3906" si="366">(((I3843/60)/60)/24)+DATE(1970,1,1)+(-8/24)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0.21940000000000001</v>
      </c>
      <c r="P3844" s="13">
        <f t="shared" si="364"/>
        <v>560</v>
      </c>
      <c r="Q3844" t="str">
        <f t="shared" si="362"/>
        <v>theater</v>
      </c>
      <c r="R3844" t="str">
        <f t="shared" si="365"/>
        <v>plays</v>
      </c>
      <c r="S3844" s="20">
        <f t="shared" ref="S3844:S3907" si="367">(((J3844/60)/60)/24)+DATE(1970,1,1)+(-8/24)</f>
        <v>41740.160324074073</v>
      </c>
      <c r="T3844" s="20">
        <f t="shared" si="366"/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0.21299999999999999</v>
      </c>
      <c r="P3845" s="13">
        <f t="shared" si="364"/>
        <v>542</v>
      </c>
      <c r="Q3845" t="str">
        <f t="shared" si="362"/>
        <v>theater</v>
      </c>
      <c r="R3845" t="str">
        <f t="shared" si="365"/>
        <v>plays</v>
      </c>
      <c r="S3845" s="20">
        <f t="shared" si="367"/>
        <v>41765.739166666666</v>
      </c>
      <c r="T3845" s="20">
        <f t="shared" si="366"/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0.41489795918367345</v>
      </c>
      <c r="P3846" s="13">
        <f t="shared" si="364"/>
        <v>2058</v>
      </c>
      <c r="Q3846" t="str">
        <f t="shared" si="362"/>
        <v>theater</v>
      </c>
      <c r="R3846" t="str">
        <f t="shared" si="365"/>
        <v>plays</v>
      </c>
      <c r="S3846" s="20">
        <f t="shared" si="367"/>
        <v>41766.283958333333</v>
      </c>
      <c r="T3846" s="20">
        <f t="shared" si="366"/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2.1049999999999999E-2</v>
      </c>
      <c r="P3847" s="13">
        <f t="shared" si="364"/>
        <v>427</v>
      </c>
      <c r="Q3847" t="str">
        <f t="shared" si="362"/>
        <v>theater</v>
      </c>
      <c r="R3847" t="str">
        <f t="shared" si="365"/>
        <v>plays</v>
      </c>
      <c r="S3847" s="20">
        <f t="shared" si="367"/>
        <v>42248.293680555551</v>
      </c>
      <c r="T3847" s="20">
        <f t="shared" si="366"/>
        <v>42278.293680555551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2.7E-2</v>
      </c>
      <c r="P3848" s="13">
        <f t="shared" si="364"/>
        <v>98.5</v>
      </c>
      <c r="Q3848" t="str">
        <f t="shared" si="362"/>
        <v>theater</v>
      </c>
      <c r="R3848" t="str">
        <f t="shared" si="365"/>
        <v>plays</v>
      </c>
      <c r="S3848" s="20">
        <f t="shared" si="367"/>
        <v>41884.88821759259</v>
      </c>
      <c r="T3848" s="20">
        <f t="shared" si="366"/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0.16161904761904761</v>
      </c>
      <c r="P3849" s="13">
        <f t="shared" si="364"/>
        <v>853</v>
      </c>
      <c r="Q3849" t="str">
        <f t="shared" si="362"/>
        <v>theater</v>
      </c>
      <c r="R3849" t="str">
        <f t="shared" si="365"/>
        <v>plays</v>
      </c>
      <c r="S3849" s="20">
        <f t="shared" si="367"/>
        <v>42158.891099537032</v>
      </c>
      <c r="T3849" s="20">
        <f t="shared" si="366"/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0.16376923076923078</v>
      </c>
      <c r="P3850" s="13">
        <f t="shared" si="364"/>
        <v>1086</v>
      </c>
      <c r="Q3850" t="str">
        <f t="shared" si="362"/>
        <v>theater</v>
      </c>
      <c r="R3850" t="str">
        <f t="shared" si="365"/>
        <v>plays</v>
      </c>
      <c r="S3850" s="20">
        <f t="shared" si="367"/>
        <v>42265.483668981477</v>
      </c>
      <c r="T3850" s="20">
        <f t="shared" si="366"/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7.0433333333333334E-2</v>
      </c>
      <c r="P3851" s="13">
        <f t="shared" si="364"/>
        <v>1070.5</v>
      </c>
      <c r="Q3851" t="str">
        <f t="shared" si="362"/>
        <v>theater</v>
      </c>
      <c r="R3851" t="str">
        <f t="shared" si="365"/>
        <v>plays</v>
      </c>
      <c r="S3851" s="20">
        <f t="shared" si="367"/>
        <v>42136.433842592589</v>
      </c>
      <c r="T3851" s="20">
        <f t="shared" si="366"/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3.7999999999999999E-2</v>
      </c>
      <c r="P3852" s="13">
        <f t="shared" si="364"/>
        <v>21</v>
      </c>
      <c r="Q3852" t="str">
        <f t="shared" si="362"/>
        <v>theater</v>
      </c>
      <c r="R3852" t="str">
        <f t="shared" si="365"/>
        <v>plays</v>
      </c>
      <c r="S3852" s="20">
        <f t="shared" si="367"/>
        <v>41974.791006944441</v>
      </c>
      <c r="T3852" s="20">
        <f t="shared" si="366"/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0.34079999999999999</v>
      </c>
      <c r="P3853" s="13">
        <f t="shared" si="364"/>
        <v>438</v>
      </c>
      <c r="Q3853" t="str">
        <f t="shared" si="362"/>
        <v>theater</v>
      </c>
      <c r="R3853" t="str">
        <f t="shared" si="365"/>
        <v>plays</v>
      </c>
      <c r="S3853" s="20">
        <f t="shared" si="367"/>
        <v>42172.10623842592</v>
      </c>
      <c r="T3853" s="20">
        <f t="shared" si="366"/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2E-3</v>
      </c>
      <c r="P3854" s="13">
        <f t="shared" si="364"/>
        <v>11</v>
      </c>
      <c r="Q3854" t="str">
        <f t="shared" si="362"/>
        <v>theater</v>
      </c>
      <c r="R3854" t="str">
        <f t="shared" si="365"/>
        <v>plays</v>
      </c>
      <c r="S3854" s="20">
        <f t="shared" si="367"/>
        <v>42064.857361111113</v>
      </c>
      <c r="T3854" s="20">
        <f t="shared" si="366"/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2.5999999999999998E-4</v>
      </c>
      <c r="P3855" s="13">
        <f t="shared" si="364"/>
        <v>14</v>
      </c>
      <c r="Q3855" t="str">
        <f t="shared" si="362"/>
        <v>theater</v>
      </c>
      <c r="R3855" t="str">
        <f t="shared" si="365"/>
        <v>plays</v>
      </c>
      <c r="S3855" s="20">
        <f t="shared" si="367"/>
        <v>41848.506689814814</v>
      </c>
      <c r="T3855" s="20">
        <f t="shared" si="366"/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0.16254545454545455</v>
      </c>
      <c r="P3856" s="13">
        <f t="shared" si="364"/>
        <v>904</v>
      </c>
      <c r="Q3856" t="str">
        <f t="shared" si="362"/>
        <v>theater</v>
      </c>
      <c r="R3856" t="str">
        <f t="shared" si="365"/>
        <v>plays</v>
      </c>
      <c r="S3856" s="20">
        <f t="shared" si="367"/>
        <v>42103.55159722222</v>
      </c>
      <c r="T3856" s="20">
        <f t="shared" si="366"/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2.5000000000000001E-2</v>
      </c>
      <c r="P3857" s="13">
        <f t="shared" si="364"/>
        <v>13</v>
      </c>
      <c r="Q3857" t="str">
        <f t="shared" si="362"/>
        <v>theater</v>
      </c>
      <c r="R3857" t="str">
        <f t="shared" si="365"/>
        <v>plays</v>
      </c>
      <c r="S3857" s="20">
        <f t="shared" si="367"/>
        <v>42059.637395833335</v>
      </c>
      <c r="T3857" s="20">
        <f t="shared" si="366"/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2.0000000000000001E-4</v>
      </c>
      <c r="P3858" s="13">
        <f t="shared" si="364"/>
        <v>1</v>
      </c>
      <c r="Q3858" t="str">
        <f t="shared" si="362"/>
        <v>theater</v>
      </c>
      <c r="R3858" t="str">
        <f t="shared" si="365"/>
        <v>plays</v>
      </c>
      <c r="S3858" s="20">
        <f t="shared" si="367"/>
        <v>42041.409756944442</v>
      </c>
      <c r="T3858" s="20">
        <f t="shared" si="366"/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5.1999999999999998E-2</v>
      </c>
      <c r="P3859" s="13">
        <f t="shared" si="364"/>
        <v>132</v>
      </c>
      <c r="Q3859" t="str">
        <f t="shared" si="362"/>
        <v>theater</v>
      </c>
      <c r="R3859" t="str">
        <f t="shared" si="365"/>
        <v>plays</v>
      </c>
      <c r="S3859" s="20">
        <f t="shared" si="367"/>
        <v>41829.403819444444</v>
      </c>
      <c r="T3859" s="20">
        <f t="shared" si="366"/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0.02</v>
      </c>
      <c r="P3860" s="13">
        <f t="shared" si="364"/>
        <v>5.5</v>
      </c>
      <c r="Q3860" t="str">
        <f t="shared" si="362"/>
        <v>theater</v>
      </c>
      <c r="R3860" t="str">
        <f t="shared" si="365"/>
        <v>plays</v>
      </c>
      <c r="S3860" s="20">
        <f t="shared" si="367"/>
        <v>42128.097731481481</v>
      </c>
      <c r="T3860" s="20">
        <f t="shared" si="366"/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4.0000000000000002E-4</v>
      </c>
      <c r="P3861" s="13">
        <f t="shared" si="364"/>
        <v>1</v>
      </c>
      <c r="Q3861" t="str">
        <f t="shared" si="362"/>
        <v>theater</v>
      </c>
      <c r="R3861" t="str">
        <f t="shared" si="365"/>
        <v>plays</v>
      </c>
      <c r="S3861" s="20">
        <f t="shared" si="367"/>
        <v>41789.560266203705</v>
      </c>
      <c r="T3861" s="20">
        <f t="shared" si="366"/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0.17666666666666667</v>
      </c>
      <c r="P3862" s="13">
        <f t="shared" si="364"/>
        <v>536.5</v>
      </c>
      <c r="Q3862" t="str">
        <f t="shared" si="362"/>
        <v>theater</v>
      </c>
      <c r="R3862" t="str">
        <f t="shared" si="365"/>
        <v>plays</v>
      </c>
      <c r="S3862" s="20">
        <f t="shared" si="367"/>
        <v>41833.327662037031</v>
      </c>
      <c r="T3862" s="20">
        <f t="shared" si="366"/>
        <v>41863.327662037031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0.05</v>
      </c>
      <c r="P3863" s="13">
        <f t="shared" si="364"/>
        <v>50.5</v>
      </c>
      <c r="Q3863" t="str">
        <f t="shared" si="362"/>
        <v>theater</v>
      </c>
      <c r="R3863" t="str">
        <f t="shared" si="365"/>
        <v>plays</v>
      </c>
      <c r="S3863" s="20">
        <f t="shared" si="367"/>
        <v>41914.256678240738</v>
      </c>
      <c r="T3863" s="20">
        <f t="shared" si="366"/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1.3333333333333334E-4</v>
      </c>
      <c r="P3864" s="13">
        <f t="shared" si="364"/>
        <v>1</v>
      </c>
      <c r="Q3864" t="str">
        <f t="shared" si="362"/>
        <v>theater</v>
      </c>
      <c r="R3864" t="str">
        <f t="shared" si="365"/>
        <v>plays</v>
      </c>
      <c r="S3864" s="20">
        <f t="shared" si="367"/>
        <v>42610.927731481475</v>
      </c>
      <c r="T3864" s="20">
        <f t="shared" si="366"/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13">
        <f t="shared" si="364"/>
        <v>0</v>
      </c>
      <c r="Q3865" t="str">
        <f t="shared" si="362"/>
        <v>theater</v>
      </c>
      <c r="R3865" t="str">
        <f t="shared" si="365"/>
        <v>plays</v>
      </c>
      <c r="S3865" s="20">
        <f t="shared" si="367"/>
        <v>42253.299826388888</v>
      </c>
      <c r="T3865" s="20">
        <f t="shared" si="366"/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1.2E-2</v>
      </c>
      <c r="P3866" s="13">
        <f t="shared" si="364"/>
        <v>31.5</v>
      </c>
      <c r="Q3866" t="str">
        <f t="shared" si="362"/>
        <v>theater</v>
      </c>
      <c r="R3866" t="str">
        <f t="shared" si="365"/>
        <v>plays</v>
      </c>
      <c r="S3866" s="20">
        <f t="shared" si="367"/>
        <v>42295.558495370373</v>
      </c>
      <c r="T3866" s="20">
        <f t="shared" si="366"/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0.26937422295897223</v>
      </c>
      <c r="P3867" s="13">
        <f t="shared" si="364"/>
        <v>332</v>
      </c>
      <c r="Q3867" t="str">
        <f t="shared" si="362"/>
        <v>theater</v>
      </c>
      <c r="R3867" t="str">
        <f t="shared" si="365"/>
        <v>plays</v>
      </c>
      <c r="S3867" s="20">
        <f t="shared" si="367"/>
        <v>41841.31826388889</v>
      </c>
      <c r="T3867" s="20">
        <f t="shared" si="366"/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5.4999999999999997E-3</v>
      </c>
      <c r="P3868" s="13">
        <f t="shared" si="364"/>
        <v>6.5</v>
      </c>
      <c r="Q3868" t="str">
        <f t="shared" si="362"/>
        <v>theater</v>
      </c>
      <c r="R3868" t="str">
        <f t="shared" si="365"/>
        <v>plays</v>
      </c>
      <c r="S3868" s="20">
        <f t="shared" si="367"/>
        <v>42402.613668981481</v>
      </c>
      <c r="T3868" s="20">
        <f t="shared" si="366"/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0.1255</v>
      </c>
      <c r="P3869" s="13">
        <f t="shared" si="364"/>
        <v>128</v>
      </c>
      <c r="Q3869" t="str">
        <f t="shared" si="362"/>
        <v>theater</v>
      </c>
      <c r="R3869" t="str">
        <f t="shared" si="365"/>
        <v>plays</v>
      </c>
      <c r="S3869" s="20">
        <f t="shared" si="367"/>
        <v>42509.480775462966</v>
      </c>
      <c r="T3869" s="20">
        <f t="shared" si="366"/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2E-3</v>
      </c>
      <c r="P3870" s="13">
        <f t="shared" si="364"/>
        <v>5.5</v>
      </c>
      <c r="Q3870" t="str">
        <f t="shared" ref="Q3870:Q3933" si="368">LEFT(N3870,FIND("/",N3870)-1)</f>
        <v>theater</v>
      </c>
      <c r="R3870" t="str">
        <f t="shared" si="365"/>
        <v>musical</v>
      </c>
      <c r="S3870" s="20">
        <f t="shared" si="367"/>
        <v>41865.326446759253</v>
      </c>
      <c r="T3870" s="20">
        <f t="shared" si="366"/>
        <v>41890.326446759253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3.44748684310884E-2</v>
      </c>
      <c r="P3871" s="13">
        <f t="shared" si="364"/>
        <v>233.5</v>
      </c>
      <c r="Q3871" t="str">
        <f t="shared" si="368"/>
        <v>theater</v>
      </c>
      <c r="R3871" t="str">
        <f t="shared" si="365"/>
        <v>musical</v>
      </c>
      <c r="S3871" s="20">
        <f t="shared" si="367"/>
        <v>42047.391111111108</v>
      </c>
      <c r="T3871" s="20">
        <f t="shared" si="366"/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0.15</v>
      </c>
      <c r="P3872" s="13">
        <f t="shared" si="364"/>
        <v>755</v>
      </c>
      <c r="Q3872" t="str">
        <f t="shared" si="368"/>
        <v>theater</v>
      </c>
      <c r="R3872" t="str">
        <f t="shared" si="365"/>
        <v>musical</v>
      </c>
      <c r="S3872" s="20">
        <f t="shared" si="367"/>
        <v>41792.838865740734</v>
      </c>
      <c r="T3872" s="20">
        <f t="shared" si="366"/>
        <v>41822.838865740734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2.6666666666666668E-2</v>
      </c>
      <c r="P3873" s="13">
        <f t="shared" si="364"/>
        <v>21.5</v>
      </c>
      <c r="Q3873" t="str">
        <f t="shared" si="368"/>
        <v>theater</v>
      </c>
      <c r="R3873" t="str">
        <f t="shared" si="365"/>
        <v>musical</v>
      </c>
      <c r="S3873" s="20">
        <f t="shared" si="367"/>
        <v>42763.447337962956</v>
      </c>
      <c r="T3873" s="20">
        <f t="shared" si="366"/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13">
        <f t="shared" si="364"/>
        <v>0</v>
      </c>
      <c r="Q3874" t="str">
        <f t="shared" si="368"/>
        <v>theater</v>
      </c>
      <c r="R3874" t="str">
        <f t="shared" si="365"/>
        <v>musical</v>
      </c>
      <c r="S3874" s="20">
        <f t="shared" si="367"/>
        <v>42179.8124537037</v>
      </c>
      <c r="T3874" s="20">
        <f t="shared" si="366"/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13">
        <f t="shared" si="364"/>
        <v>0</v>
      </c>
      <c r="Q3875" t="str">
        <f t="shared" si="368"/>
        <v>theater</v>
      </c>
      <c r="R3875" t="str">
        <f t="shared" si="365"/>
        <v>musical</v>
      </c>
      <c r="S3875" s="20">
        <f t="shared" si="367"/>
        <v>42255.362673611111</v>
      </c>
      <c r="T3875" s="20">
        <f t="shared" si="366"/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13">
        <f t="shared" si="364"/>
        <v>0</v>
      </c>
      <c r="Q3876" t="str">
        <f t="shared" si="368"/>
        <v>theater</v>
      </c>
      <c r="R3876" t="str">
        <f t="shared" si="365"/>
        <v>musical</v>
      </c>
      <c r="S3876" s="20">
        <f t="shared" si="367"/>
        <v>42006.683124999996</v>
      </c>
      <c r="T3876" s="20">
        <f t="shared" si="366"/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13">
        <f t="shared" si="364"/>
        <v>0</v>
      </c>
      <c r="Q3877" t="str">
        <f t="shared" si="368"/>
        <v>theater</v>
      </c>
      <c r="R3877" t="str">
        <f t="shared" si="365"/>
        <v>musical</v>
      </c>
      <c r="S3877" s="20">
        <f t="shared" si="367"/>
        <v>42615.013483796291</v>
      </c>
      <c r="T3877" s="20">
        <f t="shared" si="366"/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0.52794871794871789</v>
      </c>
      <c r="P3878" s="13">
        <f t="shared" si="364"/>
        <v>1052.5</v>
      </c>
      <c r="Q3878" t="str">
        <f t="shared" si="368"/>
        <v>theater</v>
      </c>
      <c r="R3878" t="str">
        <f t="shared" si="365"/>
        <v>musical</v>
      </c>
      <c r="S3878" s="20">
        <f t="shared" si="367"/>
        <v>42372.290833333333</v>
      </c>
      <c r="T3878" s="20">
        <f t="shared" si="366"/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4.9639999999999997E-2</v>
      </c>
      <c r="P3879" s="13">
        <f t="shared" si="364"/>
        <v>627.5</v>
      </c>
      <c r="Q3879" t="str">
        <f t="shared" si="368"/>
        <v>theater</v>
      </c>
      <c r="R3879" t="str">
        <f t="shared" si="365"/>
        <v>musical</v>
      </c>
      <c r="S3879" s="20">
        <f t="shared" si="367"/>
        <v>42682.344351851854</v>
      </c>
      <c r="T3879" s="20">
        <f t="shared" si="366"/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5.5555555555555556E-4</v>
      </c>
      <c r="P3880" s="13">
        <f t="shared" si="364"/>
        <v>5.5</v>
      </c>
      <c r="Q3880" t="str">
        <f t="shared" si="368"/>
        <v>theater</v>
      </c>
      <c r="R3880" t="str">
        <f t="shared" si="365"/>
        <v>musical</v>
      </c>
      <c r="S3880" s="20">
        <f t="shared" si="367"/>
        <v>42154.485486111109</v>
      </c>
      <c r="T3880" s="20">
        <f t="shared" si="366"/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13">
        <f t="shared" si="364"/>
        <v>0</v>
      </c>
      <c r="Q3881" t="str">
        <f t="shared" si="368"/>
        <v>theater</v>
      </c>
      <c r="R3881" t="str">
        <f t="shared" si="365"/>
        <v>musical</v>
      </c>
      <c r="S3881" s="20">
        <f t="shared" si="367"/>
        <v>41999.527731481481</v>
      </c>
      <c r="T3881" s="20">
        <f t="shared" si="366"/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0.13066666666666665</v>
      </c>
      <c r="P3882" s="13">
        <f t="shared" si="364"/>
        <v>498.5</v>
      </c>
      <c r="Q3882" t="str">
        <f t="shared" si="368"/>
        <v>theater</v>
      </c>
      <c r="R3882" t="str">
        <f t="shared" si="365"/>
        <v>musical</v>
      </c>
      <c r="S3882" s="20">
        <f t="shared" si="367"/>
        <v>41815.481712962959</v>
      </c>
      <c r="T3882" s="20">
        <f t="shared" si="366"/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0.05</v>
      </c>
      <c r="P3883" s="13">
        <f t="shared" si="364"/>
        <v>13</v>
      </c>
      <c r="Q3883" t="str">
        <f t="shared" si="368"/>
        <v>theater</v>
      </c>
      <c r="R3883" t="str">
        <f t="shared" si="365"/>
        <v>musical</v>
      </c>
      <c r="S3883" s="20">
        <f t="shared" si="367"/>
        <v>42755.685173611106</v>
      </c>
      <c r="T3883" s="20">
        <f t="shared" si="366"/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13">
        <f t="shared" si="364"/>
        <v>0</v>
      </c>
      <c r="Q3884" t="str">
        <f t="shared" si="368"/>
        <v>theater</v>
      </c>
      <c r="R3884" t="str">
        <f t="shared" si="365"/>
        <v>musical</v>
      </c>
      <c r="S3884" s="20">
        <f t="shared" si="367"/>
        <v>42373.65011574074</v>
      </c>
      <c r="T3884" s="20">
        <f t="shared" si="366"/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13">
        <f t="shared" si="364"/>
        <v>0</v>
      </c>
      <c r="Q3885" t="str">
        <f t="shared" si="368"/>
        <v>theater</v>
      </c>
      <c r="R3885" t="str">
        <f t="shared" si="365"/>
        <v>musical</v>
      </c>
      <c r="S3885" s="20">
        <f t="shared" si="367"/>
        <v>41854.269317129627</v>
      </c>
      <c r="T3885" s="20">
        <f t="shared" si="366"/>
        <v>41884.269317129627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13">
        <f t="shared" si="364"/>
        <v>0</v>
      </c>
      <c r="Q3886" t="str">
        <f t="shared" si="368"/>
        <v>theater</v>
      </c>
      <c r="R3886" t="str">
        <f t="shared" si="365"/>
        <v>musical</v>
      </c>
      <c r="S3886" s="20">
        <f t="shared" si="367"/>
        <v>42065.458240740736</v>
      </c>
      <c r="T3886" s="20">
        <f t="shared" si="366"/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13">
        <f t="shared" si="364"/>
        <v>0</v>
      </c>
      <c r="Q3887" t="str">
        <f t="shared" si="368"/>
        <v>theater</v>
      </c>
      <c r="R3887" t="str">
        <f t="shared" si="365"/>
        <v>musical</v>
      </c>
      <c r="S3887" s="20">
        <f t="shared" si="367"/>
        <v>42469.617951388886</v>
      </c>
      <c r="T3887" s="20">
        <f t="shared" si="366"/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13">
        <f t="shared" si="364"/>
        <v>0</v>
      </c>
      <c r="Q3888" t="str">
        <f t="shared" si="368"/>
        <v>theater</v>
      </c>
      <c r="R3888" t="str">
        <f t="shared" si="365"/>
        <v>musical</v>
      </c>
      <c r="S3888" s="20">
        <f t="shared" si="367"/>
        <v>41953.894699074073</v>
      </c>
      <c r="T3888" s="20">
        <f t="shared" si="366"/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1.7500000000000002E-2</v>
      </c>
      <c r="P3889" s="13">
        <f t="shared" si="364"/>
        <v>18.5</v>
      </c>
      <c r="Q3889" t="str">
        <f t="shared" si="368"/>
        <v>theater</v>
      </c>
      <c r="R3889" t="str">
        <f t="shared" si="365"/>
        <v>musical</v>
      </c>
      <c r="S3889" s="20">
        <f t="shared" si="367"/>
        <v>42079.524641203701</v>
      </c>
      <c r="T3889" s="20">
        <f t="shared" si="366"/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0.27100000000000002</v>
      </c>
      <c r="P3890" s="13">
        <f t="shared" si="364"/>
        <v>278</v>
      </c>
      <c r="Q3890" t="str">
        <f t="shared" si="368"/>
        <v>theater</v>
      </c>
      <c r="R3890" t="str">
        <f t="shared" si="365"/>
        <v>plays</v>
      </c>
      <c r="S3890" s="20">
        <f t="shared" si="367"/>
        <v>42762.212476851848</v>
      </c>
      <c r="T3890" s="20">
        <f t="shared" si="366"/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ref="O3891:O3954" si="369">E3891/D3891</f>
        <v>1.4749999999999999E-2</v>
      </c>
      <c r="P3891" s="13">
        <f t="shared" si="364"/>
        <v>63.5</v>
      </c>
      <c r="Q3891" t="str">
        <f t="shared" si="368"/>
        <v>theater</v>
      </c>
      <c r="R3891" t="str">
        <f t="shared" si="365"/>
        <v>plays</v>
      </c>
      <c r="S3891" s="20">
        <f t="shared" si="367"/>
        <v>41976.671643518515</v>
      </c>
      <c r="T3891" s="20">
        <f t="shared" si="366"/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9"/>
        <v>0.16826666666666668</v>
      </c>
      <c r="P3892" s="13">
        <f t="shared" si="364"/>
        <v>1266</v>
      </c>
      <c r="Q3892" t="str">
        <f t="shared" si="368"/>
        <v>theater</v>
      </c>
      <c r="R3892" t="str">
        <f t="shared" si="365"/>
        <v>plays</v>
      </c>
      <c r="S3892" s="20">
        <f t="shared" si="367"/>
        <v>42171.42527777778</v>
      </c>
      <c r="T3892" s="20">
        <f t="shared" si="366"/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9"/>
        <v>0.32500000000000001</v>
      </c>
      <c r="P3893" s="13">
        <f t="shared" si="364"/>
        <v>133.5</v>
      </c>
      <c r="Q3893" t="str">
        <f t="shared" si="368"/>
        <v>theater</v>
      </c>
      <c r="R3893" t="str">
        <f t="shared" si="365"/>
        <v>plays</v>
      </c>
      <c r="S3893" s="20">
        <f t="shared" si="367"/>
        <v>42055.799120370364</v>
      </c>
      <c r="T3893" s="20">
        <f t="shared" si="366"/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9"/>
        <v>0</v>
      </c>
      <c r="P3894" s="13">
        <f t="shared" si="364"/>
        <v>0</v>
      </c>
      <c r="Q3894" t="str">
        <f t="shared" si="368"/>
        <v>theater</v>
      </c>
      <c r="R3894" t="str">
        <f t="shared" si="365"/>
        <v>plays</v>
      </c>
      <c r="S3894" s="20">
        <f t="shared" si="367"/>
        <v>41867.31894675926</v>
      </c>
      <c r="T3894" s="20">
        <f t="shared" si="366"/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9"/>
        <v>0.2155</v>
      </c>
      <c r="P3895" s="13">
        <f t="shared" si="364"/>
        <v>5429.5</v>
      </c>
      <c r="Q3895" t="str">
        <f t="shared" si="368"/>
        <v>theater</v>
      </c>
      <c r="R3895" t="str">
        <f t="shared" si="365"/>
        <v>plays</v>
      </c>
      <c r="S3895" s="20">
        <f t="shared" si="367"/>
        <v>41779.324537037035</v>
      </c>
      <c r="T3895" s="20">
        <f t="shared" si="366"/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9"/>
        <v>3.4666666666666665E-2</v>
      </c>
      <c r="P3896" s="13">
        <f t="shared" si="364"/>
        <v>265.5</v>
      </c>
      <c r="Q3896" t="str">
        <f t="shared" si="368"/>
        <v>theater</v>
      </c>
      <c r="R3896" t="str">
        <f t="shared" si="365"/>
        <v>plays</v>
      </c>
      <c r="S3896" s="20">
        <f t="shared" si="367"/>
        <v>42679.625138888885</v>
      </c>
      <c r="T3896" s="20">
        <f t="shared" si="366"/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9"/>
        <v>0.05</v>
      </c>
      <c r="P3897" s="13">
        <f t="shared" si="364"/>
        <v>25.5</v>
      </c>
      <c r="Q3897" t="str">
        <f t="shared" si="368"/>
        <v>theater</v>
      </c>
      <c r="R3897" t="str">
        <f t="shared" si="365"/>
        <v>plays</v>
      </c>
      <c r="S3897" s="20">
        <f t="shared" si="367"/>
        <v>42031.916875000003</v>
      </c>
      <c r="T3897" s="20">
        <f t="shared" si="366"/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9"/>
        <v>0.10625</v>
      </c>
      <c r="P3898" s="13">
        <f t="shared" si="364"/>
        <v>87</v>
      </c>
      <c r="Q3898" t="str">
        <f t="shared" si="368"/>
        <v>theater</v>
      </c>
      <c r="R3898" t="str">
        <f t="shared" si="365"/>
        <v>plays</v>
      </c>
      <c r="S3898" s="20">
        <f t="shared" si="367"/>
        <v>41792.858541666668</v>
      </c>
      <c r="T3898" s="20">
        <f t="shared" si="366"/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9"/>
        <v>0.17599999999999999</v>
      </c>
      <c r="P3899" s="13">
        <f t="shared" si="364"/>
        <v>225</v>
      </c>
      <c r="Q3899" t="str">
        <f t="shared" si="368"/>
        <v>theater</v>
      </c>
      <c r="R3899" t="str">
        <f t="shared" si="365"/>
        <v>plays</v>
      </c>
      <c r="S3899" s="20">
        <f t="shared" si="367"/>
        <v>41982.540312499994</v>
      </c>
      <c r="T3899" s="20">
        <f t="shared" si="366"/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9"/>
        <v>0.3256</v>
      </c>
      <c r="P3900" s="13">
        <f t="shared" si="364"/>
        <v>415</v>
      </c>
      <c r="Q3900" t="str">
        <f t="shared" si="368"/>
        <v>theater</v>
      </c>
      <c r="R3900" t="str">
        <f t="shared" si="365"/>
        <v>plays</v>
      </c>
      <c r="S3900" s="20">
        <f t="shared" si="367"/>
        <v>42193.148958333331</v>
      </c>
      <c r="T3900" s="20">
        <f t="shared" si="366"/>
        <v>42233.333333333336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9"/>
        <v>1.2500000000000001E-2</v>
      </c>
      <c r="P3901" s="13">
        <f t="shared" si="364"/>
        <v>63.5</v>
      </c>
      <c r="Q3901" t="str">
        <f t="shared" si="368"/>
        <v>theater</v>
      </c>
      <c r="R3901" t="str">
        <f t="shared" si="365"/>
        <v>plays</v>
      </c>
      <c r="S3901" s="20">
        <f t="shared" si="367"/>
        <v>41843.441678240735</v>
      </c>
      <c r="T3901" s="20">
        <f t="shared" si="366"/>
        <v>41863.441678240735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9"/>
        <v>5.3999999999999999E-2</v>
      </c>
      <c r="P3902" s="13">
        <f t="shared" si="364"/>
        <v>70</v>
      </c>
      <c r="Q3902" t="str">
        <f t="shared" si="368"/>
        <v>theater</v>
      </c>
      <c r="R3902" t="str">
        <f t="shared" si="365"/>
        <v>plays</v>
      </c>
      <c r="S3902" s="20">
        <f t="shared" si="367"/>
        <v>42135.759155092594</v>
      </c>
      <c r="T3902" s="20">
        <f t="shared" si="366"/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9"/>
        <v>8.3333333333333332E-3</v>
      </c>
      <c r="P3903" s="13">
        <f t="shared" si="364"/>
        <v>13</v>
      </c>
      <c r="Q3903" t="str">
        <f t="shared" si="368"/>
        <v>theater</v>
      </c>
      <c r="R3903" t="str">
        <f t="shared" si="365"/>
        <v>plays</v>
      </c>
      <c r="S3903" s="20">
        <f t="shared" si="367"/>
        <v>42317.493043981485</v>
      </c>
      <c r="T3903" s="20">
        <f t="shared" si="366"/>
        <v>42357.493043981485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9"/>
        <v>0.48833333333333334</v>
      </c>
      <c r="P3904" s="13">
        <f t="shared" si="364"/>
        <v>748</v>
      </c>
      <c r="Q3904" t="str">
        <f t="shared" si="368"/>
        <v>theater</v>
      </c>
      <c r="R3904" t="str">
        <f t="shared" si="365"/>
        <v>plays</v>
      </c>
      <c r="S3904" s="20">
        <f t="shared" si="367"/>
        <v>42663.134745370371</v>
      </c>
      <c r="T3904" s="20">
        <f t="shared" si="366"/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9"/>
        <v>0</v>
      </c>
      <c r="P3905" s="13">
        <f t="shared" si="364"/>
        <v>0</v>
      </c>
      <c r="Q3905" t="str">
        <f t="shared" si="368"/>
        <v>theater</v>
      </c>
      <c r="R3905" t="str">
        <f t="shared" si="365"/>
        <v>plays</v>
      </c>
      <c r="S3905" s="20">
        <f t="shared" si="367"/>
        <v>42185.677835648145</v>
      </c>
      <c r="T3905" s="20">
        <f t="shared" si="366"/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9"/>
        <v>2.9999999999999997E-4</v>
      </c>
      <c r="P3906" s="13">
        <f t="shared" si="364"/>
        <v>2.5</v>
      </c>
      <c r="Q3906" t="str">
        <f t="shared" si="368"/>
        <v>theater</v>
      </c>
      <c r="R3906" t="str">
        <f t="shared" si="365"/>
        <v>plays</v>
      </c>
      <c r="S3906" s="20">
        <f t="shared" si="367"/>
        <v>42094.895833333336</v>
      </c>
      <c r="T3906" s="20">
        <f t="shared" si="366"/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9"/>
        <v>0.11533333333333333</v>
      </c>
      <c r="P3907" s="13">
        <f t="shared" ref="P3907:P3970" si="370">AVERAGE(E3907,L3907)</f>
        <v>90</v>
      </c>
      <c r="Q3907" t="str">
        <f t="shared" si="368"/>
        <v>theater</v>
      </c>
      <c r="R3907" t="str">
        <f t="shared" ref="R3907:R3970" si="371">RIGHT(N3907,LEN(N3907)-FIND("/",N3907))</f>
        <v>plays</v>
      </c>
      <c r="S3907" s="20">
        <f t="shared" si="367"/>
        <v>42124.290543981479</v>
      </c>
      <c r="T3907" s="20">
        <f t="shared" ref="T3907:T3970" si="372">(((I3907/60)/60)/24)+DATE(1970,1,1)+(-8/24)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0.67333333333333334</v>
      </c>
      <c r="P3908" s="13">
        <f t="shared" si="370"/>
        <v>513</v>
      </c>
      <c r="Q3908" t="str">
        <f t="shared" si="368"/>
        <v>theater</v>
      </c>
      <c r="R3908" t="str">
        <f t="shared" si="371"/>
        <v>plays</v>
      </c>
      <c r="S3908" s="20">
        <f t="shared" ref="S3908:S3971" si="373">(((J3908/60)/60)/24)+DATE(1970,1,1)+(-8/24)</f>
        <v>42143.584409722222</v>
      </c>
      <c r="T3908" s="20">
        <f t="shared" si="372"/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0.153</v>
      </c>
      <c r="P3909" s="13">
        <f t="shared" si="370"/>
        <v>78.5</v>
      </c>
      <c r="Q3909" t="str">
        <f t="shared" si="368"/>
        <v>theater</v>
      </c>
      <c r="R3909" t="str">
        <f t="shared" si="371"/>
        <v>plays</v>
      </c>
      <c r="S3909" s="20">
        <f t="shared" si="373"/>
        <v>41906.486180555556</v>
      </c>
      <c r="T3909" s="20">
        <f t="shared" si="372"/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8.666666666666667E-2</v>
      </c>
      <c r="P3910" s="13">
        <f t="shared" si="370"/>
        <v>34.5</v>
      </c>
      <c r="Q3910" t="str">
        <f t="shared" si="368"/>
        <v>theater</v>
      </c>
      <c r="R3910" t="str">
        <f t="shared" si="371"/>
        <v>plays</v>
      </c>
      <c r="S3910" s="20">
        <f t="shared" si="373"/>
        <v>41833.802037037036</v>
      </c>
      <c r="T3910" s="20">
        <f t="shared" si="372"/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2.2499999999999998E-3</v>
      </c>
      <c r="P3911" s="13">
        <f t="shared" si="370"/>
        <v>69.5</v>
      </c>
      <c r="Q3911" t="str">
        <f t="shared" si="368"/>
        <v>theater</v>
      </c>
      <c r="R3911" t="str">
        <f t="shared" si="371"/>
        <v>plays</v>
      </c>
      <c r="S3911" s="20">
        <f t="shared" si="373"/>
        <v>41863.025949074072</v>
      </c>
      <c r="T3911" s="20">
        <f t="shared" si="372"/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3.0833333333333334E-2</v>
      </c>
      <c r="P3912" s="13">
        <f t="shared" si="370"/>
        <v>94</v>
      </c>
      <c r="Q3912" t="str">
        <f t="shared" si="368"/>
        <v>theater</v>
      </c>
      <c r="R3912" t="str">
        <f t="shared" si="371"/>
        <v>plays</v>
      </c>
      <c r="S3912" s="20">
        <f t="shared" si="373"/>
        <v>42224.423576388886</v>
      </c>
      <c r="T3912" s="20">
        <f t="shared" si="372"/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0.37412499999999999</v>
      </c>
      <c r="P3913" s="13">
        <f t="shared" si="370"/>
        <v>1514.5</v>
      </c>
      <c r="Q3913" t="str">
        <f t="shared" si="368"/>
        <v>theater</v>
      </c>
      <c r="R3913" t="str">
        <f t="shared" si="371"/>
        <v>plays</v>
      </c>
      <c r="S3913" s="20">
        <f t="shared" si="373"/>
        <v>41939.478900462964</v>
      </c>
      <c r="T3913" s="20">
        <f t="shared" si="372"/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6.666666666666667E-5</v>
      </c>
      <c r="P3914" s="13">
        <f t="shared" si="370"/>
        <v>1</v>
      </c>
      <c r="Q3914" t="str">
        <f t="shared" si="368"/>
        <v>theater</v>
      </c>
      <c r="R3914" t="str">
        <f t="shared" si="371"/>
        <v>plays</v>
      </c>
      <c r="S3914" s="20">
        <f t="shared" si="373"/>
        <v>42058.936689814807</v>
      </c>
      <c r="T3914" s="20">
        <f t="shared" si="372"/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0.1</v>
      </c>
      <c r="P3915" s="13">
        <f t="shared" si="370"/>
        <v>503.5</v>
      </c>
      <c r="Q3915" t="str">
        <f t="shared" si="368"/>
        <v>theater</v>
      </c>
      <c r="R3915" t="str">
        <f t="shared" si="371"/>
        <v>plays</v>
      </c>
      <c r="S3915" s="20">
        <f t="shared" si="373"/>
        <v>42307.877881944441</v>
      </c>
      <c r="T3915" s="20">
        <f t="shared" si="372"/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0.36359999999999998</v>
      </c>
      <c r="P3916" s="13">
        <f t="shared" si="370"/>
        <v>468</v>
      </c>
      <c r="Q3916" t="str">
        <f t="shared" si="368"/>
        <v>theater</v>
      </c>
      <c r="R3916" t="str">
        <f t="shared" si="371"/>
        <v>plays</v>
      </c>
      <c r="S3916" s="20">
        <f t="shared" si="373"/>
        <v>42114.485601851848</v>
      </c>
      <c r="T3916" s="20">
        <f t="shared" si="372"/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3.3333333333333335E-3</v>
      </c>
      <c r="P3917" s="13">
        <f t="shared" si="370"/>
        <v>3</v>
      </c>
      <c r="Q3917" t="str">
        <f t="shared" si="368"/>
        <v>theater</v>
      </c>
      <c r="R3917" t="str">
        <f t="shared" si="371"/>
        <v>plays</v>
      </c>
      <c r="S3917" s="20">
        <f t="shared" si="373"/>
        <v>42492.651724537034</v>
      </c>
      <c r="T3917" s="20">
        <f t="shared" si="372"/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13">
        <f t="shared" si="370"/>
        <v>0</v>
      </c>
      <c r="Q3918" t="str">
        <f t="shared" si="368"/>
        <v>theater</v>
      </c>
      <c r="R3918" t="str">
        <f t="shared" si="371"/>
        <v>plays</v>
      </c>
      <c r="S3918" s="20">
        <f t="shared" si="373"/>
        <v>42494.138333333329</v>
      </c>
      <c r="T3918" s="20">
        <f t="shared" si="372"/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2.8571428571428571E-3</v>
      </c>
      <c r="P3919" s="13">
        <f t="shared" si="370"/>
        <v>5.5</v>
      </c>
      <c r="Q3919" t="str">
        <f t="shared" si="368"/>
        <v>theater</v>
      </c>
      <c r="R3919" t="str">
        <f t="shared" si="371"/>
        <v>plays</v>
      </c>
      <c r="S3919" s="20">
        <f t="shared" si="373"/>
        <v>41863.193993055553</v>
      </c>
      <c r="T3919" s="20">
        <f t="shared" si="372"/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2E-3</v>
      </c>
      <c r="P3920" s="13">
        <f t="shared" si="370"/>
        <v>61.5</v>
      </c>
      <c r="Q3920" t="str">
        <f t="shared" si="368"/>
        <v>theater</v>
      </c>
      <c r="R3920" t="str">
        <f t="shared" si="371"/>
        <v>plays</v>
      </c>
      <c r="S3920" s="20">
        <f t="shared" si="373"/>
        <v>41843.331284722219</v>
      </c>
      <c r="T3920" s="20">
        <f t="shared" si="372"/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1.7999999999999999E-2</v>
      </c>
      <c r="P3921" s="13">
        <f t="shared" si="370"/>
        <v>46.5</v>
      </c>
      <c r="Q3921" t="str">
        <f t="shared" si="368"/>
        <v>theater</v>
      </c>
      <c r="R3921" t="str">
        <f t="shared" si="371"/>
        <v>plays</v>
      </c>
      <c r="S3921" s="20">
        <f t="shared" si="373"/>
        <v>42358.351539351854</v>
      </c>
      <c r="T3921" s="20">
        <f t="shared" si="372"/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5.3999999999999999E-2</v>
      </c>
      <c r="P3922" s="13">
        <f t="shared" si="370"/>
        <v>69</v>
      </c>
      <c r="Q3922" t="str">
        <f t="shared" si="368"/>
        <v>theater</v>
      </c>
      <c r="R3922" t="str">
        <f t="shared" si="371"/>
        <v>plays</v>
      </c>
      <c r="S3922" s="20">
        <f t="shared" si="373"/>
        <v>42657.053935185184</v>
      </c>
      <c r="T3922" s="20">
        <f t="shared" si="372"/>
        <v>42687.095601851855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13">
        <f t="shared" si="370"/>
        <v>0</v>
      </c>
      <c r="Q3923" t="str">
        <f t="shared" si="368"/>
        <v>theater</v>
      </c>
      <c r="R3923" t="str">
        <f t="shared" si="371"/>
        <v>plays</v>
      </c>
      <c r="S3923" s="20">
        <f t="shared" si="373"/>
        <v>41926.208969907406</v>
      </c>
      <c r="T3923" s="20">
        <f t="shared" si="372"/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8.1333333333333327E-2</v>
      </c>
      <c r="P3924" s="13">
        <f t="shared" si="370"/>
        <v>33.5</v>
      </c>
      <c r="Q3924" t="str">
        <f t="shared" si="368"/>
        <v>theater</v>
      </c>
      <c r="R3924" t="str">
        <f t="shared" si="371"/>
        <v>plays</v>
      </c>
      <c r="S3924" s="20">
        <f t="shared" si="373"/>
        <v>42020.435300925928</v>
      </c>
      <c r="T3924" s="20">
        <f t="shared" si="372"/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0.12034782608695652</v>
      </c>
      <c r="P3925" s="13">
        <f t="shared" si="370"/>
        <v>700.5</v>
      </c>
      <c r="Q3925" t="str">
        <f t="shared" si="368"/>
        <v>theater</v>
      </c>
      <c r="R3925" t="str">
        <f t="shared" si="371"/>
        <v>plays</v>
      </c>
      <c r="S3925" s="20">
        <f t="shared" si="373"/>
        <v>42075.646655092591</v>
      </c>
      <c r="T3925" s="20">
        <f t="shared" si="372"/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0.15266666666666667</v>
      </c>
      <c r="P3926" s="13">
        <f t="shared" si="370"/>
        <v>1165</v>
      </c>
      <c r="Q3926" t="str">
        <f t="shared" si="368"/>
        <v>theater</v>
      </c>
      <c r="R3926" t="str">
        <f t="shared" si="371"/>
        <v>plays</v>
      </c>
      <c r="S3926" s="20">
        <f t="shared" si="373"/>
        <v>41786.626412037032</v>
      </c>
      <c r="T3926" s="20">
        <f t="shared" si="372"/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0.1</v>
      </c>
      <c r="P3927" s="13">
        <f t="shared" si="370"/>
        <v>9</v>
      </c>
      <c r="Q3927" t="str">
        <f t="shared" si="368"/>
        <v>theater</v>
      </c>
      <c r="R3927" t="str">
        <f t="shared" si="371"/>
        <v>plays</v>
      </c>
      <c r="S3927" s="20">
        <f t="shared" si="373"/>
        <v>41820.537488425922</v>
      </c>
      <c r="T3927" s="20">
        <f t="shared" si="372"/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3.0000000000000001E-3</v>
      </c>
      <c r="P3928" s="13">
        <f t="shared" si="370"/>
        <v>8</v>
      </c>
      <c r="Q3928" t="str">
        <f t="shared" si="368"/>
        <v>theater</v>
      </c>
      <c r="R3928" t="str">
        <f t="shared" si="371"/>
        <v>plays</v>
      </c>
      <c r="S3928" s="20">
        <f t="shared" si="373"/>
        <v>41969.751712962963</v>
      </c>
      <c r="T3928" s="20">
        <f t="shared" si="372"/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0.01</v>
      </c>
      <c r="P3929" s="13">
        <f t="shared" si="370"/>
        <v>13.5</v>
      </c>
      <c r="Q3929" t="str">
        <f t="shared" si="368"/>
        <v>theater</v>
      </c>
      <c r="R3929" t="str">
        <f t="shared" si="371"/>
        <v>plays</v>
      </c>
      <c r="S3929" s="20">
        <f t="shared" si="373"/>
        <v>41829.934074074074</v>
      </c>
      <c r="T3929" s="20">
        <f t="shared" si="372"/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0.13020000000000001</v>
      </c>
      <c r="P3930" s="13">
        <f t="shared" si="370"/>
        <v>329</v>
      </c>
      <c r="Q3930" t="str">
        <f t="shared" si="368"/>
        <v>theater</v>
      </c>
      <c r="R3930" t="str">
        <f t="shared" si="371"/>
        <v>plays</v>
      </c>
      <c r="S3930" s="20">
        <f t="shared" si="373"/>
        <v>42265.349849537037</v>
      </c>
      <c r="T3930" s="20">
        <f t="shared" si="372"/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2.265E-2</v>
      </c>
      <c r="P3931" s="13">
        <f t="shared" si="370"/>
        <v>233.5</v>
      </c>
      <c r="Q3931" t="str">
        <f t="shared" si="368"/>
        <v>theater</v>
      </c>
      <c r="R3931" t="str">
        <f t="shared" si="371"/>
        <v>plays</v>
      </c>
      <c r="S3931" s="20">
        <f t="shared" si="373"/>
        <v>42601.493807870364</v>
      </c>
      <c r="T3931" s="20">
        <f t="shared" si="372"/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13">
        <f t="shared" si="370"/>
        <v>0</v>
      </c>
      <c r="Q3932" t="str">
        <f t="shared" si="368"/>
        <v>theater</v>
      </c>
      <c r="R3932" t="str">
        <f t="shared" si="371"/>
        <v>plays</v>
      </c>
      <c r="S3932" s="20">
        <f t="shared" si="373"/>
        <v>42433.00541666666</v>
      </c>
      <c r="T3932" s="20">
        <f t="shared" si="372"/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13">
        <f t="shared" si="370"/>
        <v>0</v>
      </c>
      <c r="Q3933" t="str">
        <f t="shared" si="368"/>
        <v>theater</v>
      </c>
      <c r="R3933" t="str">
        <f t="shared" si="371"/>
        <v>plays</v>
      </c>
      <c r="S3933" s="20">
        <f t="shared" si="373"/>
        <v>42227.818368055552</v>
      </c>
      <c r="T3933" s="20">
        <f t="shared" si="372"/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8.3333333333333331E-5</v>
      </c>
      <c r="P3934" s="13">
        <f t="shared" si="370"/>
        <v>1</v>
      </c>
      <c r="Q3934" t="str">
        <f t="shared" ref="Q3934:Q3997" si="374">LEFT(N3934,FIND("/",N3934)-1)</f>
        <v>theater</v>
      </c>
      <c r="R3934" t="str">
        <f t="shared" si="371"/>
        <v>plays</v>
      </c>
      <c r="S3934" s="20">
        <f t="shared" si="373"/>
        <v>42414.835231481477</v>
      </c>
      <c r="T3934" s="20">
        <f t="shared" si="372"/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0.15742857142857142</v>
      </c>
      <c r="P3935" s="13">
        <f t="shared" si="370"/>
        <v>557</v>
      </c>
      <c r="Q3935" t="str">
        <f t="shared" si="374"/>
        <v>theater</v>
      </c>
      <c r="R3935" t="str">
        <f t="shared" si="371"/>
        <v>plays</v>
      </c>
      <c r="S3935" s="20">
        <f t="shared" si="373"/>
        <v>42538.634976851848</v>
      </c>
      <c r="T3935" s="20">
        <f t="shared" si="372"/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0.11</v>
      </c>
      <c r="P3936" s="13">
        <f t="shared" si="370"/>
        <v>281</v>
      </c>
      <c r="Q3936" t="str">
        <f t="shared" si="374"/>
        <v>theater</v>
      </c>
      <c r="R3936" t="str">
        <f t="shared" si="371"/>
        <v>plays</v>
      </c>
      <c r="S3936" s="20">
        <f t="shared" si="373"/>
        <v>42233.338414351849</v>
      </c>
      <c r="T3936" s="20">
        <f t="shared" si="372"/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0.43833333333333335</v>
      </c>
      <c r="P3937" s="13">
        <f t="shared" si="370"/>
        <v>669</v>
      </c>
      <c r="Q3937" t="str">
        <f t="shared" si="374"/>
        <v>theater</v>
      </c>
      <c r="R3937" t="str">
        <f t="shared" si="371"/>
        <v>plays</v>
      </c>
      <c r="S3937" s="20">
        <f t="shared" si="373"/>
        <v>42221.323449074065</v>
      </c>
      <c r="T3937" s="20">
        <f t="shared" si="372"/>
        <v>42281.323449074065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13">
        <f t="shared" si="370"/>
        <v>0</v>
      </c>
      <c r="Q3938" t="str">
        <f t="shared" si="374"/>
        <v>theater</v>
      </c>
      <c r="R3938" t="str">
        <f t="shared" si="371"/>
        <v>plays</v>
      </c>
      <c r="S3938" s="20">
        <f t="shared" si="373"/>
        <v>42674.929629629631</v>
      </c>
      <c r="T3938" s="20">
        <f t="shared" si="372"/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0.86135181975736563</v>
      </c>
      <c r="P3939" s="13">
        <f t="shared" si="370"/>
        <v>1247.5</v>
      </c>
      <c r="Q3939" t="str">
        <f t="shared" si="374"/>
        <v>theater</v>
      </c>
      <c r="R3939" t="str">
        <f t="shared" si="371"/>
        <v>plays</v>
      </c>
      <c r="S3939" s="20">
        <f t="shared" si="373"/>
        <v>42534.298148148147</v>
      </c>
      <c r="T3939" s="20">
        <f t="shared" si="372"/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0.12196620583717357</v>
      </c>
      <c r="P3940" s="13">
        <f t="shared" si="370"/>
        <v>201</v>
      </c>
      <c r="Q3940" t="str">
        <f t="shared" si="374"/>
        <v>theater</v>
      </c>
      <c r="R3940" t="str">
        <f t="shared" si="371"/>
        <v>plays</v>
      </c>
      <c r="S3940" s="20">
        <f t="shared" si="373"/>
        <v>42151.572384259263</v>
      </c>
      <c r="T3940" s="20">
        <f t="shared" si="372"/>
        <v>42182.572384259263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1E-3</v>
      </c>
      <c r="P3941" s="13">
        <f t="shared" si="370"/>
        <v>3</v>
      </c>
      <c r="Q3941" t="str">
        <f t="shared" si="374"/>
        <v>theater</v>
      </c>
      <c r="R3941" t="str">
        <f t="shared" si="371"/>
        <v>plays</v>
      </c>
      <c r="S3941" s="20">
        <f t="shared" si="373"/>
        <v>41915.066886574074</v>
      </c>
      <c r="T3941" s="20">
        <f t="shared" si="372"/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2.2000000000000001E-3</v>
      </c>
      <c r="P3942" s="13">
        <f t="shared" si="370"/>
        <v>6.5</v>
      </c>
      <c r="Q3942" t="str">
        <f t="shared" si="374"/>
        <v>theater</v>
      </c>
      <c r="R3942" t="str">
        <f t="shared" si="371"/>
        <v>plays</v>
      </c>
      <c r="S3942" s="20">
        <f t="shared" si="373"/>
        <v>41961.159155092588</v>
      </c>
      <c r="T3942" s="20">
        <f t="shared" si="372"/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9.0909090909090905E-3</v>
      </c>
      <c r="P3943" s="13">
        <f t="shared" si="370"/>
        <v>26</v>
      </c>
      <c r="Q3943" t="str">
        <f t="shared" si="374"/>
        <v>theater</v>
      </c>
      <c r="R3943" t="str">
        <f t="shared" si="371"/>
        <v>plays</v>
      </c>
      <c r="S3943" s="20">
        <f t="shared" si="373"/>
        <v>41940.253900462958</v>
      </c>
      <c r="T3943" s="20">
        <f t="shared" si="372"/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13">
        <f t="shared" si="370"/>
        <v>0</v>
      </c>
      <c r="Q3944" t="str">
        <f t="shared" si="374"/>
        <v>theater</v>
      </c>
      <c r="R3944" t="str">
        <f t="shared" si="371"/>
        <v>plays</v>
      </c>
      <c r="S3944" s="20">
        <f t="shared" si="373"/>
        <v>42111.570763888885</v>
      </c>
      <c r="T3944" s="20">
        <f t="shared" si="372"/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0.35639999999999999</v>
      </c>
      <c r="P3945" s="13">
        <f t="shared" si="370"/>
        <v>897.5</v>
      </c>
      <c r="Q3945" t="str">
        <f t="shared" si="374"/>
        <v>theater</v>
      </c>
      <c r="R3945" t="str">
        <f t="shared" si="371"/>
        <v>plays</v>
      </c>
      <c r="S3945" s="20">
        <f t="shared" si="373"/>
        <v>42279.445231481477</v>
      </c>
      <c r="T3945" s="20">
        <f t="shared" si="372"/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13">
        <f t="shared" si="370"/>
        <v>0</v>
      </c>
      <c r="Q3946" t="str">
        <f t="shared" si="374"/>
        <v>theater</v>
      </c>
      <c r="R3946" t="str">
        <f t="shared" si="371"/>
        <v>plays</v>
      </c>
      <c r="S3946" s="20">
        <f t="shared" si="373"/>
        <v>42213.329571759255</v>
      </c>
      <c r="T3946" s="20">
        <f t="shared" si="372"/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2.5000000000000001E-3</v>
      </c>
      <c r="P3947" s="13">
        <f t="shared" si="370"/>
        <v>3</v>
      </c>
      <c r="Q3947" t="str">
        <f t="shared" si="374"/>
        <v>theater</v>
      </c>
      <c r="R3947" t="str">
        <f t="shared" si="371"/>
        <v>plays</v>
      </c>
      <c r="S3947" s="20">
        <f t="shared" si="373"/>
        <v>42109.468379629623</v>
      </c>
      <c r="T3947" s="20">
        <f t="shared" si="372"/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3.2500000000000001E-2</v>
      </c>
      <c r="P3948" s="13">
        <f t="shared" si="370"/>
        <v>100</v>
      </c>
      <c r="Q3948" t="str">
        <f t="shared" si="374"/>
        <v>theater</v>
      </c>
      <c r="R3948" t="str">
        <f t="shared" si="371"/>
        <v>plays</v>
      </c>
      <c r="S3948" s="20">
        <f t="shared" si="373"/>
        <v>42031.500254629624</v>
      </c>
      <c r="T3948" s="20">
        <f t="shared" si="372"/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3.3666666666666664E-2</v>
      </c>
      <c r="P3949" s="13">
        <f t="shared" si="370"/>
        <v>51.5</v>
      </c>
      <c r="Q3949" t="str">
        <f t="shared" si="374"/>
        <v>theater</v>
      </c>
      <c r="R3949" t="str">
        <f t="shared" si="371"/>
        <v>plays</v>
      </c>
      <c r="S3949" s="20">
        <f t="shared" si="373"/>
        <v>42614.809537037036</v>
      </c>
      <c r="T3949" s="20">
        <f t="shared" si="372"/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13">
        <f t="shared" si="370"/>
        <v>0</v>
      </c>
      <c r="Q3950" t="str">
        <f t="shared" si="374"/>
        <v>theater</v>
      </c>
      <c r="R3950" t="str">
        <f t="shared" si="371"/>
        <v>plays</v>
      </c>
      <c r="S3950" s="20">
        <f t="shared" si="373"/>
        <v>41828.992164351846</v>
      </c>
      <c r="T3950" s="20">
        <f t="shared" si="372"/>
        <v>41888.992164351846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0.15770000000000001</v>
      </c>
      <c r="P3951" s="13">
        <f t="shared" si="370"/>
        <v>804.5</v>
      </c>
      <c r="Q3951" t="str">
        <f t="shared" si="374"/>
        <v>theater</v>
      </c>
      <c r="R3951" t="str">
        <f t="shared" si="371"/>
        <v>plays</v>
      </c>
      <c r="S3951" s="20">
        <f t="shared" si="373"/>
        <v>42015.787280092591</v>
      </c>
      <c r="T3951" s="20">
        <f t="shared" si="372"/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6.2500000000000003E-3</v>
      </c>
      <c r="P3952" s="13">
        <f t="shared" si="370"/>
        <v>13</v>
      </c>
      <c r="Q3952" t="str">
        <f t="shared" si="374"/>
        <v>theater</v>
      </c>
      <c r="R3952" t="str">
        <f t="shared" si="371"/>
        <v>plays</v>
      </c>
      <c r="S3952" s="20">
        <f t="shared" si="373"/>
        <v>42439.368981481479</v>
      </c>
      <c r="T3952" s="20">
        <f t="shared" si="372"/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5.0000000000000004E-6</v>
      </c>
      <c r="P3953" s="13">
        <f t="shared" si="370"/>
        <v>1</v>
      </c>
      <c r="Q3953" t="str">
        <f t="shared" si="374"/>
        <v>theater</v>
      </c>
      <c r="R3953" t="str">
        <f t="shared" si="371"/>
        <v>plays</v>
      </c>
      <c r="S3953" s="20">
        <f t="shared" si="373"/>
        <v>42433.492384259262</v>
      </c>
      <c r="T3953" s="20">
        <f t="shared" si="372"/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9.6153846153846159E-4</v>
      </c>
      <c r="P3954" s="13">
        <f t="shared" si="370"/>
        <v>13</v>
      </c>
      <c r="Q3954" t="str">
        <f t="shared" si="374"/>
        <v>theater</v>
      </c>
      <c r="R3954" t="str">
        <f t="shared" si="371"/>
        <v>plays</v>
      </c>
      <c r="S3954" s="20">
        <f t="shared" si="373"/>
        <v>42243.457060185181</v>
      </c>
      <c r="T3954" s="20">
        <f t="shared" si="372"/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ref="O3955:O4018" si="375">E3955/D3955</f>
        <v>0</v>
      </c>
      <c r="P3955" s="13">
        <f t="shared" si="370"/>
        <v>0</v>
      </c>
      <c r="Q3955" t="str">
        <f t="shared" si="374"/>
        <v>theater</v>
      </c>
      <c r="R3955" t="str">
        <f t="shared" si="371"/>
        <v>plays</v>
      </c>
      <c r="S3955" s="20">
        <f t="shared" si="373"/>
        <v>42549.715115740742</v>
      </c>
      <c r="T3955" s="20">
        <f t="shared" si="372"/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5"/>
        <v>0</v>
      </c>
      <c r="P3956" s="13">
        <f t="shared" si="370"/>
        <v>0</v>
      </c>
      <c r="Q3956" t="str">
        <f t="shared" si="374"/>
        <v>theater</v>
      </c>
      <c r="R3956" t="str">
        <f t="shared" si="371"/>
        <v>plays</v>
      </c>
      <c r="S3956" s="20">
        <f t="shared" si="373"/>
        <v>41774.317870370367</v>
      </c>
      <c r="T3956" s="20">
        <f t="shared" si="372"/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5"/>
        <v>0.24285714285714285</v>
      </c>
      <c r="P3957" s="13">
        <f t="shared" si="370"/>
        <v>216.5</v>
      </c>
      <c r="Q3957" t="str">
        <f t="shared" si="374"/>
        <v>theater</v>
      </c>
      <c r="R3957" t="str">
        <f t="shared" si="371"/>
        <v>plays</v>
      </c>
      <c r="S3957" s="20">
        <f t="shared" si="373"/>
        <v>42306.515520833331</v>
      </c>
      <c r="T3957" s="20">
        <f t="shared" si="372"/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5"/>
        <v>0</v>
      </c>
      <c r="P3958" s="13">
        <f t="shared" si="370"/>
        <v>0</v>
      </c>
      <c r="Q3958" t="str">
        <f t="shared" si="374"/>
        <v>theater</v>
      </c>
      <c r="R3958" t="str">
        <f t="shared" si="371"/>
        <v>plays</v>
      </c>
      <c r="S3958" s="20">
        <f t="shared" si="373"/>
        <v>42457.598692129628</v>
      </c>
      <c r="T3958" s="20">
        <f t="shared" si="372"/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5"/>
        <v>2.5000000000000001E-4</v>
      </c>
      <c r="P3959" s="13">
        <f t="shared" si="370"/>
        <v>4</v>
      </c>
      <c r="Q3959" t="str">
        <f t="shared" si="374"/>
        <v>theater</v>
      </c>
      <c r="R3959" t="str">
        <f t="shared" si="371"/>
        <v>plays</v>
      </c>
      <c r="S3959" s="20">
        <f t="shared" si="373"/>
        <v>42513.642986111103</v>
      </c>
      <c r="T3959" s="20">
        <f t="shared" si="372"/>
        <v>42559.642986111103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5"/>
        <v>0.32050000000000001</v>
      </c>
      <c r="P3960" s="13">
        <f t="shared" si="370"/>
        <v>328.5</v>
      </c>
      <c r="Q3960" t="str">
        <f t="shared" si="374"/>
        <v>theater</v>
      </c>
      <c r="R3960" t="str">
        <f t="shared" si="371"/>
        <v>plays</v>
      </c>
      <c r="S3960" s="20">
        <f t="shared" si="373"/>
        <v>41816.617037037038</v>
      </c>
      <c r="T3960" s="20">
        <f t="shared" si="372"/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5"/>
        <v>0.24333333333333335</v>
      </c>
      <c r="P3961" s="13">
        <f t="shared" si="370"/>
        <v>152</v>
      </c>
      <c r="Q3961" t="str">
        <f t="shared" si="374"/>
        <v>theater</v>
      </c>
      <c r="R3961" t="str">
        <f t="shared" si="371"/>
        <v>plays</v>
      </c>
      <c r="S3961" s="20">
        <f t="shared" si="373"/>
        <v>41880.455509259256</v>
      </c>
      <c r="T3961" s="20">
        <f t="shared" si="372"/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5"/>
        <v>1.4999999999999999E-2</v>
      </c>
      <c r="P3962" s="13">
        <f t="shared" si="370"/>
        <v>24.5</v>
      </c>
      <c r="Q3962" t="str">
        <f t="shared" si="374"/>
        <v>theater</v>
      </c>
      <c r="R3962" t="str">
        <f t="shared" si="371"/>
        <v>plays</v>
      </c>
      <c r="S3962" s="20">
        <f t="shared" si="373"/>
        <v>42342.51222222222</v>
      </c>
      <c r="T3962" s="20">
        <f t="shared" si="372"/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5"/>
        <v>4.1999999999999997E-3</v>
      </c>
      <c r="P3963" s="13">
        <f t="shared" si="370"/>
        <v>11.5</v>
      </c>
      <c r="Q3963" t="str">
        <f t="shared" si="374"/>
        <v>theater</v>
      </c>
      <c r="R3963" t="str">
        <f t="shared" si="371"/>
        <v>plays</v>
      </c>
      <c r="S3963" s="20">
        <f t="shared" si="373"/>
        <v>41745.557986111111</v>
      </c>
      <c r="T3963" s="20">
        <f t="shared" si="372"/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5"/>
        <v>3.214285714285714E-2</v>
      </c>
      <c r="P3964" s="13">
        <f t="shared" si="370"/>
        <v>24</v>
      </c>
      <c r="Q3964" t="str">
        <f t="shared" si="374"/>
        <v>theater</v>
      </c>
      <c r="R3964" t="str">
        <f t="shared" si="371"/>
        <v>plays</v>
      </c>
      <c r="S3964" s="20">
        <f t="shared" si="373"/>
        <v>42311.288124999999</v>
      </c>
      <c r="T3964" s="20">
        <f t="shared" si="372"/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5"/>
        <v>0</v>
      </c>
      <c r="P3965" s="13">
        <f t="shared" si="370"/>
        <v>0</v>
      </c>
      <c r="Q3965" t="str">
        <f t="shared" si="374"/>
        <v>theater</v>
      </c>
      <c r="R3965" t="str">
        <f t="shared" si="371"/>
        <v>plays</v>
      </c>
      <c r="S3965" s="20">
        <f t="shared" si="373"/>
        <v>42295.820798611108</v>
      </c>
      <c r="T3965" s="20">
        <f t="shared" si="372"/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5"/>
        <v>6.3E-2</v>
      </c>
      <c r="P3966" s="13">
        <f t="shared" si="370"/>
        <v>64.5</v>
      </c>
      <c r="Q3966" t="str">
        <f t="shared" si="374"/>
        <v>theater</v>
      </c>
      <c r="R3966" t="str">
        <f t="shared" si="371"/>
        <v>plays</v>
      </c>
      <c r="S3966" s="20">
        <f t="shared" si="373"/>
        <v>42053.388726851852</v>
      </c>
      <c r="T3966" s="20">
        <f t="shared" si="372"/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5"/>
        <v>0.14249999999999999</v>
      </c>
      <c r="P3967" s="13">
        <f t="shared" si="370"/>
        <v>144.5</v>
      </c>
      <c r="Q3967" t="str">
        <f t="shared" si="374"/>
        <v>theater</v>
      </c>
      <c r="R3967" t="str">
        <f t="shared" si="371"/>
        <v>plays</v>
      </c>
      <c r="S3967" s="20">
        <f t="shared" si="373"/>
        <v>42413.902546296296</v>
      </c>
      <c r="T3967" s="20">
        <f t="shared" si="372"/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5"/>
        <v>6.0000000000000001E-3</v>
      </c>
      <c r="P3968" s="13">
        <f t="shared" si="370"/>
        <v>23.5</v>
      </c>
      <c r="Q3968" t="str">
        <f t="shared" si="374"/>
        <v>theater</v>
      </c>
      <c r="R3968" t="str">
        <f t="shared" si="371"/>
        <v>plays</v>
      </c>
      <c r="S3968" s="20">
        <f t="shared" si="373"/>
        <v>41801.378217592588</v>
      </c>
      <c r="T3968" s="20">
        <f t="shared" si="372"/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5"/>
        <v>0.2411764705882353</v>
      </c>
      <c r="P3969" s="13">
        <f t="shared" si="370"/>
        <v>210</v>
      </c>
      <c r="Q3969" t="str">
        <f t="shared" si="374"/>
        <v>theater</v>
      </c>
      <c r="R3969" t="str">
        <f t="shared" si="371"/>
        <v>plays</v>
      </c>
      <c r="S3969" s="20">
        <f t="shared" si="373"/>
        <v>42769.957256944443</v>
      </c>
      <c r="T3969" s="20">
        <f t="shared" si="372"/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5"/>
        <v>0.10539999999999999</v>
      </c>
      <c r="P3970" s="13">
        <f t="shared" si="370"/>
        <v>269</v>
      </c>
      <c r="Q3970" t="str">
        <f t="shared" si="374"/>
        <v>theater</v>
      </c>
      <c r="R3970" t="str">
        <f t="shared" si="371"/>
        <v>plays</v>
      </c>
      <c r="S3970" s="20">
        <f t="shared" si="373"/>
        <v>42452.48232638889</v>
      </c>
      <c r="T3970" s="20">
        <f t="shared" si="372"/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5"/>
        <v>7.4690265486725665E-2</v>
      </c>
      <c r="P3971" s="13">
        <f t="shared" ref="P3971:P4034" si="376">AVERAGE(E3971,L3971)</f>
        <v>108.5</v>
      </c>
      <c r="Q3971" t="str">
        <f t="shared" si="374"/>
        <v>theater</v>
      </c>
      <c r="R3971" t="str">
        <f t="shared" ref="R3971:R4034" si="377">RIGHT(N3971,LEN(N3971)-FIND("/",N3971))</f>
        <v>plays</v>
      </c>
      <c r="S3971" s="20">
        <f t="shared" si="373"/>
        <v>42601.521365740737</v>
      </c>
      <c r="T3971" s="20">
        <f t="shared" ref="T3971:T4034" si="378">(((I3971/60)/60)/24)+DATE(1970,1,1)+(-8/24)</f>
        <v>42610.829861111109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7.3333333333333334E-4</v>
      </c>
      <c r="P3972" s="13">
        <f t="shared" si="376"/>
        <v>6.5</v>
      </c>
      <c r="Q3972" t="str">
        <f t="shared" si="374"/>
        <v>theater</v>
      </c>
      <c r="R3972" t="str">
        <f t="shared" si="377"/>
        <v>plays</v>
      </c>
      <c r="S3972" s="20">
        <f t="shared" ref="S3972:S4035" si="379">(((J3972/60)/60)/24)+DATE(1970,1,1)+(-8/24)</f>
        <v>42447.530219907399</v>
      </c>
      <c r="T3972" s="20">
        <f t="shared" si="378"/>
        <v>42477.530219907399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9.7142857142857135E-3</v>
      </c>
      <c r="P3973" s="13">
        <f t="shared" si="376"/>
        <v>71</v>
      </c>
      <c r="Q3973" t="str">
        <f t="shared" si="374"/>
        <v>theater</v>
      </c>
      <c r="R3973" t="str">
        <f t="shared" si="377"/>
        <v>plays</v>
      </c>
      <c r="S3973" s="20">
        <f t="shared" si="379"/>
        <v>41811.202847222223</v>
      </c>
      <c r="T3973" s="20">
        <f t="shared" si="378"/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0.21099999999999999</v>
      </c>
      <c r="P3974" s="13">
        <f t="shared" si="376"/>
        <v>109.5</v>
      </c>
      <c r="Q3974" t="str">
        <f t="shared" si="374"/>
        <v>theater</v>
      </c>
      <c r="R3974" t="str">
        <f t="shared" si="377"/>
        <v>plays</v>
      </c>
      <c r="S3974" s="20">
        <f t="shared" si="379"/>
        <v>41980.734189814808</v>
      </c>
      <c r="T3974" s="20">
        <f t="shared" si="378"/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0.78100000000000003</v>
      </c>
      <c r="P3975" s="13">
        <f t="shared" si="376"/>
        <v>1971</v>
      </c>
      <c r="Q3975" t="str">
        <f t="shared" si="374"/>
        <v>theater</v>
      </c>
      <c r="R3975" t="str">
        <f t="shared" si="377"/>
        <v>plays</v>
      </c>
      <c r="S3975" s="20">
        <f t="shared" si="379"/>
        <v>42469.350810185184</v>
      </c>
      <c r="T3975" s="20">
        <f t="shared" si="378"/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0.32</v>
      </c>
      <c r="P3976" s="13">
        <f t="shared" si="376"/>
        <v>165.5</v>
      </c>
      <c r="Q3976" t="str">
        <f t="shared" si="374"/>
        <v>theater</v>
      </c>
      <c r="R3976" t="str">
        <f t="shared" si="377"/>
        <v>plays</v>
      </c>
      <c r="S3976" s="20">
        <f t="shared" si="379"/>
        <v>42493.213518518511</v>
      </c>
      <c r="T3976" s="20">
        <f t="shared" si="378"/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13">
        <f t="shared" si="376"/>
        <v>0</v>
      </c>
      <c r="Q3977" t="str">
        <f t="shared" si="374"/>
        <v>theater</v>
      </c>
      <c r="R3977" t="str">
        <f t="shared" si="377"/>
        <v>plays</v>
      </c>
      <c r="S3977" s="20">
        <f t="shared" si="379"/>
        <v>42534.533541666664</v>
      </c>
      <c r="T3977" s="20">
        <f t="shared" si="378"/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0.47692307692307695</v>
      </c>
      <c r="P3978" s="13">
        <f t="shared" si="376"/>
        <v>315</v>
      </c>
      <c r="Q3978" t="str">
        <f t="shared" si="374"/>
        <v>theater</v>
      </c>
      <c r="R3978" t="str">
        <f t="shared" si="377"/>
        <v>plays</v>
      </c>
      <c r="S3978" s="20">
        <f t="shared" si="379"/>
        <v>41830.525011574071</v>
      </c>
      <c r="T3978" s="20">
        <f t="shared" si="378"/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1.4500000000000001E-2</v>
      </c>
      <c r="P3979" s="13">
        <f t="shared" si="376"/>
        <v>655.5</v>
      </c>
      <c r="Q3979" t="str">
        <f t="shared" si="374"/>
        <v>theater</v>
      </c>
      <c r="R3979" t="str">
        <f t="shared" si="377"/>
        <v>plays</v>
      </c>
      <c r="S3979" s="20">
        <f t="shared" si="379"/>
        <v>42543.455231481479</v>
      </c>
      <c r="T3979" s="20">
        <f t="shared" si="378"/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0.107</v>
      </c>
      <c r="P3980" s="13">
        <f t="shared" si="376"/>
        <v>111</v>
      </c>
      <c r="Q3980" t="str">
        <f t="shared" si="374"/>
        <v>theater</v>
      </c>
      <c r="R3980" t="str">
        <f t="shared" si="377"/>
        <v>plays</v>
      </c>
      <c r="S3980" s="20">
        <f t="shared" si="379"/>
        <v>41975.309641203705</v>
      </c>
      <c r="T3980" s="20">
        <f t="shared" si="378"/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1.8333333333333333E-2</v>
      </c>
      <c r="P3981" s="13">
        <f t="shared" si="376"/>
        <v>58</v>
      </c>
      <c r="Q3981" t="str">
        <f t="shared" si="374"/>
        <v>theater</v>
      </c>
      <c r="R3981" t="str">
        <f t="shared" si="377"/>
        <v>plays</v>
      </c>
      <c r="S3981" s="20">
        <f t="shared" si="379"/>
        <v>42069.570104166669</v>
      </c>
      <c r="T3981" s="20">
        <f t="shared" si="378"/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0.18</v>
      </c>
      <c r="P3982" s="13">
        <f t="shared" si="376"/>
        <v>228.5</v>
      </c>
      <c r="Q3982" t="str">
        <f t="shared" si="374"/>
        <v>theater</v>
      </c>
      <c r="R3982" t="str">
        <f t="shared" si="377"/>
        <v>plays</v>
      </c>
      <c r="S3982" s="20">
        <f t="shared" si="379"/>
        <v>41795.265590277777</v>
      </c>
      <c r="T3982" s="20">
        <f t="shared" si="378"/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4.0833333333333333E-2</v>
      </c>
      <c r="P3983" s="13">
        <f t="shared" si="376"/>
        <v>616</v>
      </c>
      <c r="Q3983" t="str">
        <f t="shared" si="374"/>
        <v>theater</v>
      </c>
      <c r="R3983" t="str">
        <f t="shared" si="377"/>
        <v>plays</v>
      </c>
      <c r="S3983" s="20">
        <f t="shared" si="379"/>
        <v>42507.846631944441</v>
      </c>
      <c r="T3983" s="20">
        <f t="shared" si="378"/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0.2</v>
      </c>
      <c r="P3984" s="13">
        <f t="shared" si="376"/>
        <v>87.5</v>
      </c>
      <c r="Q3984" t="str">
        <f t="shared" si="374"/>
        <v>theater</v>
      </c>
      <c r="R3984" t="str">
        <f t="shared" si="377"/>
        <v>plays</v>
      </c>
      <c r="S3984" s="20">
        <f t="shared" si="379"/>
        <v>42132.476620370369</v>
      </c>
      <c r="T3984" s="20">
        <f t="shared" si="378"/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0.34802513464991025</v>
      </c>
      <c r="P3985" s="13">
        <f t="shared" si="376"/>
        <v>1961.5</v>
      </c>
      <c r="Q3985" t="str">
        <f t="shared" si="374"/>
        <v>theater</v>
      </c>
      <c r="R3985" t="str">
        <f t="shared" si="377"/>
        <v>plays</v>
      </c>
      <c r="S3985" s="20">
        <f t="shared" si="379"/>
        <v>41747.536527777775</v>
      </c>
      <c r="T3985" s="20">
        <f t="shared" si="378"/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6.3333333333333339E-2</v>
      </c>
      <c r="P3986" s="13">
        <f t="shared" si="376"/>
        <v>52.5</v>
      </c>
      <c r="Q3986" t="str">
        <f t="shared" si="374"/>
        <v>theater</v>
      </c>
      <c r="R3986" t="str">
        <f t="shared" si="377"/>
        <v>plays</v>
      </c>
      <c r="S3986" s="20">
        <f t="shared" si="379"/>
        <v>41920.630138888882</v>
      </c>
      <c r="T3986" s="20">
        <f t="shared" si="378"/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0.32050000000000001</v>
      </c>
      <c r="P3987" s="13">
        <f t="shared" si="376"/>
        <v>330</v>
      </c>
      <c r="Q3987" t="str">
        <f t="shared" si="374"/>
        <v>theater</v>
      </c>
      <c r="R3987" t="str">
        <f t="shared" si="377"/>
        <v>plays</v>
      </c>
      <c r="S3987" s="20">
        <f t="shared" si="379"/>
        <v>42399.374074074069</v>
      </c>
      <c r="T3987" s="20">
        <f t="shared" si="378"/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9.7600000000000006E-2</v>
      </c>
      <c r="P3988" s="13">
        <f t="shared" si="376"/>
        <v>250.5</v>
      </c>
      <c r="Q3988" t="str">
        <f t="shared" si="374"/>
        <v>theater</v>
      </c>
      <c r="R3988" t="str">
        <f t="shared" si="377"/>
        <v>plays</v>
      </c>
      <c r="S3988" s="20">
        <f t="shared" si="379"/>
        <v>42467.215208333328</v>
      </c>
      <c r="T3988" s="20">
        <f t="shared" si="378"/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0.3775</v>
      </c>
      <c r="P3989" s="13">
        <f t="shared" si="376"/>
        <v>82</v>
      </c>
      <c r="Q3989" t="str">
        <f t="shared" si="374"/>
        <v>theater</v>
      </c>
      <c r="R3989" t="str">
        <f t="shared" si="377"/>
        <v>plays</v>
      </c>
      <c r="S3989" s="20">
        <f t="shared" si="379"/>
        <v>41765.591319444444</v>
      </c>
      <c r="T3989" s="20">
        <f t="shared" si="378"/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2.1333333333333333E-2</v>
      </c>
      <c r="P3990" s="13">
        <f t="shared" si="376"/>
        <v>18</v>
      </c>
      <c r="Q3990" t="str">
        <f t="shared" si="374"/>
        <v>theater</v>
      </c>
      <c r="R3990" t="str">
        <f t="shared" si="377"/>
        <v>plays</v>
      </c>
      <c r="S3990" s="20">
        <f t="shared" si="379"/>
        <v>42229.747835648144</v>
      </c>
      <c r="T3990" s="20">
        <f t="shared" si="378"/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13">
        <f t="shared" si="376"/>
        <v>0</v>
      </c>
      <c r="Q3991" t="str">
        <f t="shared" si="374"/>
        <v>theater</v>
      </c>
      <c r="R3991" t="str">
        <f t="shared" si="377"/>
        <v>plays</v>
      </c>
      <c r="S3991" s="20">
        <f t="shared" si="379"/>
        <v>42286.416446759256</v>
      </c>
      <c r="T3991" s="20">
        <f t="shared" si="378"/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4.1818181818181817E-2</v>
      </c>
      <c r="P3992" s="13">
        <f t="shared" si="376"/>
        <v>36</v>
      </c>
      <c r="Q3992" t="str">
        <f t="shared" si="374"/>
        <v>theater</v>
      </c>
      <c r="R3992" t="str">
        <f t="shared" si="377"/>
        <v>plays</v>
      </c>
      <c r="S3992" s="20">
        <f t="shared" si="379"/>
        <v>42401.339039351849</v>
      </c>
      <c r="T3992" s="20">
        <f t="shared" si="378"/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0.2</v>
      </c>
      <c r="P3993" s="13">
        <f t="shared" si="376"/>
        <v>50.5</v>
      </c>
      <c r="Q3993" t="str">
        <f t="shared" si="374"/>
        <v>theater</v>
      </c>
      <c r="R3993" t="str">
        <f t="shared" si="377"/>
        <v>plays</v>
      </c>
      <c r="S3993" s="20">
        <f t="shared" si="379"/>
        <v>42125.311134259253</v>
      </c>
      <c r="T3993" s="20">
        <f t="shared" si="378"/>
        <v>42155.311134259253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5.4100000000000002E-2</v>
      </c>
      <c r="P3994" s="13">
        <f t="shared" si="376"/>
        <v>275</v>
      </c>
      <c r="Q3994" t="str">
        <f t="shared" si="374"/>
        <v>theater</v>
      </c>
      <c r="R3994" t="str">
        <f t="shared" si="377"/>
        <v>plays</v>
      </c>
      <c r="S3994" s="20">
        <f t="shared" si="379"/>
        <v>42289.607164351844</v>
      </c>
      <c r="T3994" s="20">
        <f t="shared" si="378"/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6.0000000000000002E-5</v>
      </c>
      <c r="P3995" s="13">
        <f t="shared" si="376"/>
        <v>2</v>
      </c>
      <c r="Q3995" t="str">
        <f t="shared" si="374"/>
        <v>theater</v>
      </c>
      <c r="R3995" t="str">
        <f t="shared" si="377"/>
        <v>plays</v>
      </c>
      <c r="S3995" s="20">
        <f t="shared" si="379"/>
        <v>42107.531388888885</v>
      </c>
      <c r="T3995" s="20">
        <f t="shared" si="378"/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2.5000000000000001E-3</v>
      </c>
      <c r="P3996" s="13">
        <f t="shared" si="376"/>
        <v>3</v>
      </c>
      <c r="Q3996" t="str">
        <f t="shared" si="374"/>
        <v>theater</v>
      </c>
      <c r="R3996" t="str">
        <f t="shared" si="377"/>
        <v>plays</v>
      </c>
      <c r="S3996" s="20">
        <f t="shared" si="379"/>
        <v>41809.056597222218</v>
      </c>
      <c r="T3996" s="20">
        <f t="shared" si="378"/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0.35</v>
      </c>
      <c r="P3997" s="13">
        <f t="shared" si="376"/>
        <v>37</v>
      </c>
      <c r="Q3997" t="str">
        <f t="shared" si="374"/>
        <v>theater</v>
      </c>
      <c r="R3997" t="str">
        <f t="shared" si="377"/>
        <v>plays</v>
      </c>
      <c r="S3997" s="20">
        <f t="shared" si="379"/>
        <v>42019.350428240738</v>
      </c>
      <c r="T3997" s="20">
        <f t="shared" si="378"/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0.16566666666666666</v>
      </c>
      <c r="P3998" s="13">
        <f t="shared" si="376"/>
        <v>257</v>
      </c>
      <c r="Q3998" t="str">
        <f t="shared" ref="Q3998:Q4061" si="380">LEFT(N3998,FIND("/",N3998)-1)</f>
        <v>theater</v>
      </c>
      <c r="R3998" t="str">
        <f t="shared" si="377"/>
        <v>plays</v>
      </c>
      <c r="S3998" s="20">
        <f t="shared" si="379"/>
        <v>41949.933611111104</v>
      </c>
      <c r="T3998" s="20">
        <f t="shared" si="378"/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13">
        <f t="shared" si="376"/>
        <v>0</v>
      </c>
      <c r="Q3999" t="str">
        <f t="shared" si="380"/>
        <v>theater</v>
      </c>
      <c r="R3999" t="str">
        <f t="shared" si="377"/>
        <v>plays</v>
      </c>
      <c r="S3999" s="20">
        <f t="shared" si="379"/>
        <v>42069.058113425919</v>
      </c>
      <c r="T3999" s="20">
        <f t="shared" si="378"/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0.57199999999999995</v>
      </c>
      <c r="P4000" s="13">
        <f t="shared" si="376"/>
        <v>363.5</v>
      </c>
      <c r="Q4000" t="str">
        <f t="shared" si="380"/>
        <v>theater</v>
      </c>
      <c r="R4000" t="str">
        <f t="shared" si="377"/>
        <v>plays</v>
      </c>
      <c r="S4000" s="20">
        <f t="shared" si="379"/>
        <v>42061.629930555551</v>
      </c>
      <c r="T4000" s="20">
        <f t="shared" si="378"/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0.16514285714285715</v>
      </c>
      <c r="P4001" s="13">
        <f t="shared" si="376"/>
        <v>585</v>
      </c>
      <c r="Q4001" t="str">
        <f t="shared" si="380"/>
        <v>theater</v>
      </c>
      <c r="R4001" t="str">
        <f t="shared" si="377"/>
        <v>plays</v>
      </c>
      <c r="S4001" s="20">
        <f t="shared" si="379"/>
        <v>41842.495347222219</v>
      </c>
      <c r="T4001" s="20">
        <f t="shared" si="378"/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1.25E-3</v>
      </c>
      <c r="P4002" s="13">
        <f t="shared" si="376"/>
        <v>5.5</v>
      </c>
      <c r="Q4002" t="str">
        <f t="shared" si="380"/>
        <v>theater</v>
      </c>
      <c r="R4002" t="str">
        <f t="shared" si="377"/>
        <v>plays</v>
      </c>
      <c r="S4002" s="20">
        <f t="shared" si="379"/>
        <v>42437.312013888884</v>
      </c>
      <c r="T4002" s="20">
        <f t="shared" si="378"/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0.3775</v>
      </c>
      <c r="P4003" s="13">
        <f t="shared" si="376"/>
        <v>233.5</v>
      </c>
      <c r="Q4003" t="str">
        <f t="shared" si="380"/>
        <v>theater</v>
      </c>
      <c r="R4003" t="str">
        <f t="shared" si="377"/>
        <v>plays</v>
      </c>
      <c r="S4003" s="20">
        <f t="shared" si="379"/>
        <v>42775.630879629629</v>
      </c>
      <c r="T4003" s="20">
        <f t="shared" si="378"/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1.84E-2</v>
      </c>
      <c r="P4004" s="13">
        <f t="shared" si="376"/>
        <v>13.5</v>
      </c>
      <c r="Q4004" t="str">
        <f t="shared" si="380"/>
        <v>theater</v>
      </c>
      <c r="R4004" t="str">
        <f t="shared" si="377"/>
        <v>plays</v>
      </c>
      <c r="S4004" s="20">
        <f t="shared" si="379"/>
        <v>41878.710196759253</v>
      </c>
      <c r="T4004" s="20">
        <f t="shared" si="378"/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0.10050000000000001</v>
      </c>
      <c r="P4005" s="13">
        <f t="shared" si="376"/>
        <v>101.5</v>
      </c>
      <c r="Q4005" t="str">
        <f t="shared" si="380"/>
        <v>theater</v>
      </c>
      <c r="R4005" t="str">
        <f t="shared" si="377"/>
        <v>plays</v>
      </c>
      <c r="S4005" s="20">
        <f t="shared" si="379"/>
        <v>42020.254016203697</v>
      </c>
      <c r="T4005" s="20">
        <f t="shared" si="378"/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2E-3</v>
      </c>
      <c r="P4006" s="13">
        <f t="shared" si="376"/>
        <v>1</v>
      </c>
      <c r="Q4006" t="str">
        <f t="shared" si="380"/>
        <v>theater</v>
      </c>
      <c r="R4006" t="str">
        <f t="shared" si="377"/>
        <v>plays</v>
      </c>
      <c r="S4006" s="20">
        <f t="shared" si="379"/>
        <v>41889.829363425924</v>
      </c>
      <c r="T4006" s="20">
        <f t="shared" si="378"/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1.3333333333333334E-2</v>
      </c>
      <c r="P4007" s="13">
        <f t="shared" si="376"/>
        <v>21</v>
      </c>
      <c r="Q4007" t="str">
        <f t="shared" si="380"/>
        <v>theater</v>
      </c>
      <c r="R4007" t="str">
        <f t="shared" si="377"/>
        <v>plays</v>
      </c>
      <c r="S4007" s="20">
        <f t="shared" si="379"/>
        <v>41872.474363425921</v>
      </c>
      <c r="T4007" s="20">
        <f t="shared" si="378"/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6.666666666666667E-5</v>
      </c>
      <c r="P4008" s="13">
        <f t="shared" si="376"/>
        <v>1.5</v>
      </c>
      <c r="Q4008" t="str">
        <f t="shared" si="380"/>
        <v>theater</v>
      </c>
      <c r="R4008" t="str">
        <f t="shared" si="377"/>
        <v>plays</v>
      </c>
      <c r="S4008" s="20">
        <f t="shared" si="379"/>
        <v>42391.439664351848</v>
      </c>
      <c r="T4008" s="20">
        <f t="shared" si="378"/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2.5000000000000001E-3</v>
      </c>
      <c r="P4009" s="13">
        <f t="shared" si="376"/>
        <v>3</v>
      </c>
      <c r="Q4009" t="str">
        <f t="shared" si="380"/>
        <v>theater</v>
      </c>
      <c r="R4009" t="str">
        <f t="shared" si="377"/>
        <v>plays</v>
      </c>
      <c r="S4009" s="20">
        <f t="shared" si="379"/>
        <v>41848.439594907402</v>
      </c>
      <c r="T4009" s="20">
        <f t="shared" si="378"/>
        <v>41877.352777777778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0.06</v>
      </c>
      <c r="P4010" s="13">
        <f t="shared" si="376"/>
        <v>32</v>
      </c>
      <c r="Q4010" t="str">
        <f t="shared" si="380"/>
        <v>theater</v>
      </c>
      <c r="R4010" t="str">
        <f t="shared" si="377"/>
        <v>plays</v>
      </c>
      <c r="S4010" s="20">
        <f t="shared" si="379"/>
        <v>42177.630868055552</v>
      </c>
      <c r="T4010" s="20">
        <f t="shared" si="378"/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3.8860103626943004E-2</v>
      </c>
      <c r="P4011" s="13">
        <f t="shared" si="376"/>
        <v>39</v>
      </c>
      <c r="Q4011" t="str">
        <f t="shared" si="380"/>
        <v>theater</v>
      </c>
      <c r="R4011" t="str">
        <f t="shared" si="377"/>
        <v>plays</v>
      </c>
      <c r="S4011" s="20">
        <f t="shared" si="379"/>
        <v>41851.367592592593</v>
      </c>
      <c r="T4011" s="20">
        <f t="shared" si="378"/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0.24194444444444443</v>
      </c>
      <c r="P4012" s="13">
        <f t="shared" si="376"/>
        <v>890</v>
      </c>
      <c r="Q4012" t="str">
        <f t="shared" si="380"/>
        <v>theater</v>
      </c>
      <c r="R4012" t="str">
        <f t="shared" si="377"/>
        <v>plays</v>
      </c>
      <c r="S4012" s="20">
        <f t="shared" si="379"/>
        <v>41921.437106481477</v>
      </c>
      <c r="T4012" s="20">
        <f t="shared" si="378"/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7.5999999999999998E-2</v>
      </c>
      <c r="P4013" s="13">
        <f t="shared" si="376"/>
        <v>11.5</v>
      </c>
      <c r="Q4013" t="str">
        <f t="shared" si="380"/>
        <v>theater</v>
      </c>
      <c r="R4013" t="str">
        <f t="shared" si="377"/>
        <v>plays</v>
      </c>
      <c r="S4013" s="20">
        <f t="shared" si="379"/>
        <v>42002.211550925924</v>
      </c>
      <c r="T4013" s="20">
        <f t="shared" si="378"/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13">
        <f t="shared" si="376"/>
        <v>0</v>
      </c>
      <c r="Q4014" t="str">
        <f t="shared" si="380"/>
        <v>theater</v>
      </c>
      <c r="R4014" t="str">
        <f t="shared" si="377"/>
        <v>plays</v>
      </c>
      <c r="S4014" s="20">
        <f t="shared" si="379"/>
        <v>42096.211215277777</v>
      </c>
      <c r="T4014" s="20">
        <f t="shared" si="378"/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1.2999999999999999E-2</v>
      </c>
      <c r="P4015" s="13">
        <f t="shared" si="376"/>
        <v>14</v>
      </c>
      <c r="Q4015" t="str">
        <f t="shared" si="380"/>
        <v>theater</v>
      </c>
      <c r="R4015" t="str">
        <f t="shared" si="377"/>
        <v>plays</v>
      </c>
      <c r="S4015" s="20">
        <f t="shared" si="379"/>
        <v>42020.967858796292</v>
      </c>
      <c r="T4015" s="20">
        <f t="shared" si="378"/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13">
        <f t="shared" si="376"/>
        <v>0</v>
      </c>
      <c r="Q4016" t="str">
        <f t="shared" si="380"/>
        <v>theater</v>
      </c>
      <c r="R4016" t="str">
        <f t="shared" si="377"/>
        <v>plays</v>
      </c>
      <c r="S4016" s="20">
        <f t="shared" si="379"/>
        <v>42418.912835648145</v>
      </c>
      <c r="T4016" s="20">
        <f t="shared" si="378"/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1.4285714285714287E-4</v>
      </c>
      <c r="P4017" s="13">
        <f t="shared" si="376"/>
        <v>1</v>
      </c>
      <c r="Q4017" t="str">
        <f t="shared" si="380"/>
        <v>theater</v>
      </c>
      <c r="R4017" t="str">
        <f t="shared" si="377"/>
        <v>plays</v>
      </c>
      <c r="S4017" s="20">
        <f t="shared" si="379"/>
        <v>42174.447488425918</v>
      </c>
      <c r="T4017" s="20">
        <f t="shared" si="378"/>
        <v>42204.447488425918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0.14000000000000001</v>
      </c>
      <c r="P4018" s="13">
        <f t="shared" si="376"/>
        <v>38.5</v>
      </c>
      <c r="Q4018" t="str">
        <f t="shared" si="380"/>
        <v>theater</v>
      </c>
      <c r="R4018" t="str">
        <f t="shared" si="377"/>
        <v>plays</v>
      </c>
      <c r="S4018" s="20">
        <f t="shared" si="379"/>
        <v>41869.539351851847</v>
      </c>
      <c r="T4018" s="20">
        <f t="shared" si="378"/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ref="O4019:O4082" si="381">E4019/D4019</f>
        <v>1.0500000000000001E-2</v>
      </c>
      <c r="P4019" s="13">
        <f t="shared" si="376"/>
        <v>53.5</v>
      </c>
      <c r="Q4019" t="str">
        <f t="shared" si="380"/>
        <v>theater</v>
      </c>
      <c r="R4019" t="str">
        <f t="shared" si="377"/>
        <v>plays</v>
      </c>
      <c r="S4019" s="20">
        <f t="shared" si="379"/>
        <v>41856.338819444441</v>
      </c>
      <c r="T4019" s="20">
        <f t="shared" si="378"/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1"/>
        <v>8.666666666666667E-2</v>
      </c>
      <c r="P4020" s="13">
        <f t="shared" si="376"/>
        <v>67</v>
      </c>
      <c r="Q4020" t="str">
        <f t="shared" si="380"/>
        <v>theater</v>
      </c>
      <c r="R4020" t="str">
        <f t="shared" si="377"/>
        <v>plays</v>
      </c>
      <c r="S4020" s="20">
        <f t="shared" si="379"/>
        <v>42620.577638888884</v>
      </c>
      <c r="T4020" s="20">
        <f t="shared" si="378"/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1"/>
        <v>8.2857142857142851E-3</v>
      </c>
      <c r="P4021" s="13">
        <f t="shared" si="376"/>
        <v>16.5</v>
      </c>
      <c r="Q4021" t="str">
        <f t="shared" si="380"/>
        <v>theater</v>
      </c>
      <c r="R4021" t="str">
        <f t="shared" si="377"/>
        <v>plays</v>
      </c>
      <c r="S4021" s="20">
        <f t="shared" si="379"/>
        <v>42417.342546296299</v>
      </c>
      <c r="T4021" s="20">
        <f t="shared" si="378"/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1"/>
        <v>0.16666666666666666</v>
      </c>
      <c r="P4022" s="13">
        <f t="shared" si="376"/>
        <v>51.5</v>
      </c>
      <c r="Q4022" t="str">
        <f t="shared" si="380"/>
        <v>theater</v>
      </c>
      <c r="R4022" t="str">
        <f t="shared" si="377"/>
        <v>plays</v>
      </c>
      <c r="S4022" s="20">
        <f t="shared" si="379"/>
        <v>42056.857627314814</v>
      </c>
      <c r="T4022" s="20">
        <f t="shared" si="378"/>
        <v>42086.815960648142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1"/>
        <v>8.3333333333333332E-3</v>
      </c>
      <c r="P4023" s="13">
        <f t="shared" si="376"/>
        <v>63.5</v>
      </c>
      <c r="Q4023" t="str">
        <f t="shared" si="380"/>
        <v>theater</v>
      </c>
      <c r="R4023" t="str">
        <f t="shared" si="377"/>
        <v>plays</v>
      </c>
      <c r="S4023" s="20">
        <f t="shared" si="379"/>
        <v>41878.578217592592</v>
      </c>
      <c r="T4023" s="20">
        <f t="shared" si="378"/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1"/>
        <v>0.69561111111111107</v>
      </c>
      <c r="P4024" s="13">
        <f t="shared" si="376"/>
        <v>6359</v>
      </c>
      <c r="Q4024" t="str">
        <f t="shared" si="380"/>
        <v>theater</v>
      </c>
      <c r="R4024" t="str">
        <f t="shared" si="377"/>
        <v>plays</v>
      </c>
      <c r="S4024" s="20">
        <f t="shared" si="379"/>
        <v>41990.250775462955</v>
      </c>
      <c r="T4024" s="20">
        <f t="shared" si="378"/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1"/>
        <v>0</v>
      </c>
      <c r="P4025" s="13">
        <f t="shared" si="376"/>
        <v>0</v>
      </c>
      <c r="Q4025" t="str">
        <f t="shared" si="380"/>
        <v>theater</v>
      </c>
      <c r="R4025" t="str">
        <f t="shared" si="377"/>
        <v>plays</v>
      </c>
      <c r="S4025" s="20">
        <f t="shared" si="379"/>
        <v>42408.666238425918</v>
      </c>
      <c r="T4025" s="20">
        <f t="shared" si="378"/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1"/>
        <v>1.2500000000000001E-2</v>
      </c>
      <c r="P4026" s="13">
        <f t="shared" si="376"/>
        <v>5.5</v>
      </c>
      <c r="Q4026" t="str">
        <f t="shared" si="380"/>
        <v>theater</v>
      </c>
      <c r="R4026" t="str">
        <f t="shared" si="377"/>
        <v>plays</v>
      </c>
      <c r="S4026" s="20">
        <f t="shared" si="379"/>
        <v>42217.336770833332</v>
      </c>
      <c r="T4026" s="20">
        <f t="shared" si="378"/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1"/>
        <v>0.05</v>
      </c>
      <c r="P4027" s="13">
        <f t="shared" si="376"/>
        <v>127</v>
      </c>
      <c r="Q4027" t="str">
        <f t="shared" si="380"/>
        <v>theater</v>
      </c>
      <c r="R4027" t="str">
        <f t="shared" si="377"/>
        <v>plays</v>
      </c>
      <c r="S4027" s="20">
        <f t="shared" si="379"/>
        <v>42150.904351851852</v>
      </c>
      <c r="T4027" s="20">
        <f t="shared" si="378"/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1"/>
        <v>0</v>
      </c>
      <c r="P4028" s="13">
        <f t="shared" si="376"/>
        <v>0</v>
      </c>
      <c r="Q4028" t="str">
        <f t="shared" si="380"/>
        <v>theater</v>
      </c>
      <c r="R4028" t="str">
        <f t="shared" si="377"/>
        <v>plays</v>
      </c>
      <c r="S4028" s="20">
        <f t="shared" si="379"/>
        <v>42282.322210648148</v>
      </c>
      <c r="T4028" s="20">
        <f t="shared" si="378"/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1"/>
        <v>7.166666666666667E-2</v>
      </c>
      <c r="P4029" s="13">
        <f t="shared" si="376"/>
        <v>111</v>
      </c>
      <c r="Q4029" t="str">
        <f t="shared" si="380"/>
        <v>theater</v>
      </c>
      <c r="R4029" t="str">
        <f t="shared" si="377"/>
        <v>plays</v>
      </c>
      <c r="S4029" s="20">
        <f t="shared" si="379"/>
        <v>42768.637511574074</v>
      </c>
      <c r="T4029" s="20">
        <f t="shared" si="378"/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1"/>
        <v>0.28050000000000003</v>
      </c>
      <c r="P4030" s="13">
        <f t="shared" si="376"/>
        <v>286</v>
      </c>
      <c r="Q4030" t="str">
        <f t="shared" si="380"/>
        <v>theater</v>
      </c>
      <c r="R4030" t="str">
        <f t="shared" si="377"/>
        <v>plays</v>
      </c>
      <c r="S4030" s="20">
        <f t="shared" si="379"/>
        <v>41765.605324074073</v>
      </c>
      <c r="T4030" s="20">
        <f t="shared" si="378"/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1"/>
        <v>0</v>
      </c>
      <c r="P4031" s="13">
        <f t="shared" si="376"/>
        <v>0</v>
      </c>
      <c r="Q4031" t="str">
        <f t="shared" si="380"/>
        <v>theater</v>
      </c>
      <c r="R4031" t="str">
        <f t="shared" si="377"/>
        <v>plays</v>
      </c>
      <c r="S4031" s="20">
        <f t="shared" si="379"/>
        <v>42321.691782407412</v>
      </c>
      <c r="T4031" s="20">
        <f t="shared" si="378"/>
        <v>42351.691782407412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1"/>
        <v>0.16</v>
      </c>
      <c r="P4032" s="13">
        <f t="shared" si="376"/>
        <v>203</v>
      </c>
      <c r="Q4032" t="str">
        <f t="shared" si="380"/>
        <v>theater</v>
      </c>
      <c r="R4032" t="str">
        <f t="shared" si="377"/>
        <v>plays</v>
      </c>
      <c r="S4032" s="20">
        <f t="shared" si="379"/>
        <v>42374.321747685179</v>
      </c>
      <c r="T4032" s="20">
        <f t="shared" si="378"/>
        <v>42403.450694444437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1"/>
        <v>0</v>
      </c>
      <c r="P4033" s="13">
        <f t="shared" si="376"/>
        <v>0</v>
      </c>
      <c r="Q4033" t="str">
        <f t="shared" si="380"/>
        <v>theater</v>
      </c>
      <c r="R4033" t="str">
        <f t="shared" si="377"/>
        <v>plays</v>
      </c>
      <c r="S4033" s="20">
        <f t="shared" si="379"/>
        <v>41941.251898148148</v>
      </c>
      <c r="T4033" s="20">
        <f t="shared" si="378"/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1"/>
        <v>6.8287037037037035E-2</v>
      </c>
      <c r="P4034" s="13">
        <f t="shared" si="376"/>
        <v>210</v>
      </c>
      <c r="Q4034" t="str">
        <f t="shared" si="380"/>
        <v>theater</v>
      </c>
      <c r="R4034" t="str">
        <f t="shared" si="377"/>
        <v>plays</v>
      </c>
      <c r="S4034" s="20">
        <f t="shared" si="379"/>
        <v>42293.47587962963</v>
      </c>
      <c r="T4034" s="20">
        <f t="shared" si="378"/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1"/>
        <v>0.25698702928870293</v>
      </c>
      <c r="P4035" s="13">
        <f t="shared" ref="P4035:P4098" si="382">AVERAGE(E4035,L4035)</f>
        <v>3117.9949999999999</v>
      </c>
      <c r="Q4035" t="str">
        <f t="shared" si="380"/>
        <v>theater</v>
      </c>
      <c r="R4035" t="str">
        <f t="shared" ref="R4035:R4098" si="383">RIGHT(N4035,LEN(N4035)-FIND("/",N4035))</f>
        <v>plays</v>
      </c>
      <c r="S4035" s="20">
        <f t="shared" si="379"/>
        <v>42613.93546296296</v>
      </c>
      <c r="T4035" s="20">
        <f t="shared" ref="T4035:T4098" si="384">(((I4035/60)/60)/24)+DATE(1970,1,1)+(-8/24)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1.4814814814814815E-2</v>
      </c>
      <c r="P4036" s="13">
        <f t="shared" si="382"/>
        <v>101</v>
      </c>
      <c r="Q4036" t="str">
        <f t="shared" si="380"/>
        <v>theater</v>
      </c>
      <c r="R4036" t="str">
        <f t="shared" si="383"/>
        <v>plays</v>
      </c>
      <c r="S4036" s="20">
        <f t="shared" ref="S4036:S4099" si="385">(((J4036/60)/60)/24)+DATE(1970,1,1)+(-8/24)</f>
        <v>42067.614004629628</v>
      </c>
      <c r="T4036" s="20">
        <f t="shared" si="384"/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0.36849999999999999</v>
      </c>
      <c r="P4037" s="13">
        <f t="shared" si="382"/>
        <v>1855</v>
      </c>
      <c r="Q4037" t="str">
        <f t="shared" si="380"/>
        <v>theater</v>
      </c>
      <c r="R4037" t="str">
        <f t="shared" si="383"/>
        <v>plays</v>
      </c>
      <c r="S4037" s="20">
        <f t="shared" si="385"/>
        <v>41903.549618055549</v>
      </c>
      <c r="T4037" s="20">
        <f t="shared" si="384"/>
        <v>41933.549618055549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0.47049999999999997</v>
      </c>
      <c r="P4038" s="13">
        <f t="shared" si="382"/>
        <v>1420</v>
      </c>
      <c r="Q4038" t="str">
        <f t="shared" si="380"/>
        <v>theater</v>
      </c>
      <c r="R4038" t="str">
        <f t="shared" si="383"/>
        <v>plays</v>
      </c>
      <c r="S4038" s="20">
        <f t="shared" si="385"/>
        <v>41804.603749999995</v>
      </c>
      <c r="T4038" s="20">
        <f t="shared" si="384"/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0.11428571428571428</v>
      </c>
      <c r="P4039" s="13">
        <f t="shared" si="382"/>
        <v>41</v>
      </c>
      <c r="Q4039" t="str">
        <f t="shared" si="380"/>
        <v>theater</v>
      </c>
      <c r="R4039" t="str">
        <f t="shared" si="383"/>
        <v>plays</v>
      </c>
      <c r="S4039" s="20">
        <f t="shared" si="385"/>
        <v>42496.737442129634</v>
      </c>
      <c r="T4039" s="20">
        <f t="shared" si="384"/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0.12039999999999999</v>
      </c>
      <c r="P4040" s="13">
        <f t="shared" si="382"/>
        <v>152.5</v>
      </c>
      <c r="Q4040" t="str">
        <f t="shared" si="380"/>
        <v>theater</v>
      </c>
      <c r="R4040" t="str">
        <f t="shared" si="383"/>
        <v>plays</v>
      </c>
      <c r="S4040" s="20">
        <f t="shared" si="385"/>
        <v>41869.46539351852</v>
      </c>
      <c r="T4040" s="20">
        <f t="shared" si="384"/>
        <v>41929.46539351852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0.6</v>
      </c>
      <c r="P4041" s="13">
        <f t="shared" si="382"/>
        <v>152.5</v>
      </c>
      <c r="Q4041" t="str">
        <f t="shared" si="380"/>
        <v>theater</v>
      </c>
      <c r="R4041" t="str">
        <f t="shared" si="383"/>
        <v>plays</v>
      </c>
      <c r="S4041" s="20">
        <f t="shared" si="385"/>
        <v>42305.337581018517</v>
      </c>
      <c r="T4041" s="20">
        <f t="shared" si="384"/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0.3125</v>
      </c>
      <c r="P4042" s="13">
        <f t="shared" si="382"/>
        <v>1251</v>
      </c>
      <c r="Q4042" t="str">
        <f t="shared" si="380"/>
        <v>theater</v>
      </c>
      <c r="R4042" t="str">
        <f t="shared" si="383"/>
        <v>plays</v>
      </c>
      <c r="S4042" s="20">
        <f t="shared" si="385"/>
        <v>42143.898194444446</v>
      </c>
      <c r="T4042" s="20">
        <f t="shared" si="384"/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4.1999999999999997E-3</v>
      </c>
      <c r="P4043" s="13">
        <f t="shared" si="382"/>
        <v>11.5</v>
      </c>
      <c r="Q4043" t="str">
        <f t="shared" si="380"/>
        <v>theater</v>
      </c>
      <c r="R4043" t="str">
        <f t="shared" si="383"/>
        <v>plays</v>
      </c>
      <c r="S4043" s="20">
        <f t="shared" si="385"/>
        <v>42559.140671296293</v>
      </c>
      <c r="T4043" s="20">
        <f t="shared" si="384"/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2.0999999999999999E-3</v>
      </c>
      <c r="P4044" s="13">
        <f t="shared" si="382"/>
        <v>12</v>
      </c>
      <c r="Q4044" t="str">
        <f t="shared" si="380"/>
        <v>theater</v>
      </c>
      <c r="R4044" t="str">
        <f t="shared" si="383"/>
        <v>plays</v>
      </c>
      <c r="S4044" s="20">
        <f t="shared" si="385"/>
        <v>41994.750740740739</v>
      </c>
      <c r="T4044" s="20">
        <f t="shared" si="384"/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13">
        <f t="shared" si="382"/>
        <v>0</v>
      </c>
      <c r="Q4045" t="str">
        <f t="shared" si="380"/>
        <v>theater</v>
      </c>
      <c r="R4045" t="str">
        <f t="shared" si="383"/>
        <v>plays</v>
      </c>
      <c r="S4045" s="20">
        <f t="shared" si="385"/>
        <v>41948.624131944445</v>
      </c>
      <c r="T4045" s="20">
        <f t="shared" si="384"/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0.375</v>
      </c>
      <c r="P4046" s="13">
        <f t="shared" si="382"/>
        <v>114.5</v>
      </c>
      <c r="Q4046" t="str">
        <f t="shared" si="380"/>
        <v>theater</v>
      </c>
      <c r="R4046" t="str">
        <f t="shared" si="383"/>
        <v>plays</v>
      </c>
      <c r="S4046" s="20">
        <f t="shared" si="385"/>
        <v>42073.886365740742</v>
      </c>
      <c r="T4046" s="20">
        <f t="shared" si="384"/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2.0000000000000001E-4</v>
      </c>
      <c r="P4047" s="13">
        <f t="shared" si="382"/>
        <v>1</v>
      </c>
      <c r="Q4047" t="str">
        <f t="shared" si="380"/>
        <v>theater</v>
      </c>
      <c r="R4047" t="str">
        <f t="shared" si="383"/>
        <v>plays</v>
      </c>
      <c r="S4047" s="20">
        <f t="shared" si="385"/>
        <v>41841.867928240739</v>
      </c>
      <c r="T4047" s="20">
        <f t="shared" si="384"/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8.2142857142857142E-2</v>
      </c>
      <c r="P4048" s="13">
        <f t="shared" si="382"/>
        <v>236</v>
      </c>
      <c r="Q4048" t="str">
        <f t="shared" si="380"/>
        <v>theater</v>
      </c>
      <c r="R4048" t="str">
        <f t="shared" si="383"/>
        <v>plays</v>
      </c>
      <c r="S4048" s="20">
        <f t="shared" si="385"/>
        <v>41904.317245370366</v>
      </c>
      <c r="T4048" s="20">
        <f t="shared" si="384"/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2.1999999999999999E-2</v>
      </c>
      <c r="P4049" s="13">
        <f t="shared" si="382"/>
        <v>57</v>
      </c>
      <c r="Q4049" t="str">
        <f t="shared" si="380"/>
        <v>theater</v>
      </c>
      <c r="R4049" t="str">
        <f t="shared" si="383"/>
        <v>plays</v>
      </c>
      <c r="S4049" s="20">
        <f t="shared" si="385"/>
        <v>41990.689155092587</v>
      </c>
      <c r="T4049" s="20">
        <f t="shared" si="384"/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0.17652941176470588</v>
      </c>
      <c r="P4050" s="13">
        <f t="shared" si="382"/>
        <v>1546</v>
      </c>
      <c r="Q4050" t="str">
        <f t="shared" si="380"/>
        <v>theater</v>
      </c>
      <c r="R4050" t="str">
        <f t="shared" si="383"/>
        <v>plays</v>
      </c>
      <c r="S4050" s="20">
        <f t="shared" si="385"/>
        <v>42436.175775462958</v>
      </c>
      <c r="T4050" s="20">
        <f t="shared" si="384"/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8.0000000000000004E-4</v>
      </c>
      <c r="P4051" s="13">
        <f t="shared" si="382"/>
        <v>8.5</v>
      </c>
      <c r="Q4051" t="str">
        <f t="shared" si="380"/>
        <v>theater</v>
      </c>
      <c r="R4051" t="str">
        <f t="shared" si="383"/>
        <v>plays</v>
      </c>
      <c r="S4051" s="20">
        <f t="shared" si="385"/>
        <v>42169.625173611108</v>
      </c>
      <c r="T4051" s="20">
        <f t="shared" si="384"/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6.6666666666666664E-4</v>
      </c>
      <c r="P4052" s="13">
        <f t="shared" si="382"/>
        <v>1</v>
      </c>
      <c r="Q4052" t="str">
        <f t="shared" si="380"/>
        <v>theater</v>
      </c>
      <c r="R4052" t="str">
        <f t="shared" si="383"/>
        <v>plays</v>
      </c>
      <c r="S4052" s="20">
        <f t="shared" si="385"/>
        <v>41905.303136574068</v>
      </c>
      <c r="T4052" s="20">
        <f t="shared" si="384"/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13">
        <f t="shared" si="382"/>
        <v>0</v>
      </c>
      <c r="Q4053" t="str">
        <f t="shared" si="380"/>
        <v>theater</v>
      </c>
      <c r="R4053" t="str">
        <f t="shared" si="383"/>
        <v>plays</v>
      </c>
      <c r="S4053" s="20">
        <f t="shared" si="385"/>
        <v>41761.476817129631</v>
      </c>
      <c r="T4053" s="20">
        <f t="shared" si="384"/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0.37533333333333335</v>
      </c>
      <c r="P4054" s="13">
        <f t="shared" si="382"/>
        <v>569.5</v>
      </c>
      <c r="Q4054" t="str">
        <f t="shared" si="380"/>
        <v>theater</v>
      </c>
      <c r="R4054" t="str">
        <f t="shared" si="383"/>
        <v>plays</v>
      </c>
      <c r="S4054" s="20">
        <f t="shared" si="385"/>
        <v>41865.545324074068</v>
      </c>
      <c r="T4054" s="20">
        <f t="shared" si="384"/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0.22</v>
      </c>
      <c r="P4055" s="13">
        <f t="shared" si="382"/>
        <v>56</v>
      </c>
      <c r="Q4055" t="str">
        <f t="shared" si="380"/>
        <v>theater</v>
      </c>
      <c r="R4055" t="str">
        <f t="shared" si="383"/>
        <v>plays</v>
      </c>
      <c r="S4055" s="20">
        <f t="shared" si="385"/>
        <v>41928.356805555552</v>
      </c>
      <c r="T4055" s="20">
        <f t="shared" si="384"/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13">
        <f t="shared" si="382"/>
        <v>0</v>
      </c>
      <c r="Q4056" t="str">
        <f t="shared" si="380"/>
        <v>theater</v>
      </c>
      <c r="R4056" t="str">
        <f t="shared" si="383"/>
        <v>plays</v>
      </c>
      <c r="S4056" s="20">
        <f t="shared" si="385"/>
        <v>42613.507928240739</v>
      </c>
      <c r="T4056" s="20">
        <f t="shared" si="384"/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0.1762</v>
      </c>
      <c r="P4057" s="13">
        <f t="shared" si="382"/>
        <v>451</v>
      </c>
      <c r="Q4057" t="str">
        <f t="shared" si="380"/>
        <v>theater</v>
      </c>
      <c r="R4057" t="str">
        <f t="shared" si="383"/>
        <v>plays</v>
      </c>
      <c r="S4057" s="20">
        <f t="shared" si="385"/>
        <v>41779.31517361111</v>
      </c>
      <c r="T4057" s="20">
        <f t="shared" si="384"/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0.53</v>
      </c>
      <c r="P4058" s="13">
        <f t="shared" si="382"/>
        <v>402</v>
      </c>
      <c r="Q4058" t="str">
        <f t="shared" si="380"/>
        <v>theater</v>
      </c>
      <c r="R4058" t="str">
        <f t="shared" si="383"/>
        <v>plays</v>
      </c>
      <c r="S4058" s="20">
        <f t="shared" si="385"/>
        <v>42534.599988425929</v>
      </c>
      <c r="T4058" s="20">
        <f t="shared" si="384"/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0.22142857142857142</v>
      </c>
      <c r="P4059" s="13">
        <f t="shared" si="382"/>
        <v>390.5</v>
      </c>
      <c r="Q4059" t="str">
        <f t="shared" si="380"/>
        <v>theater</v>
      </c>
      <c r="R4059" t="str">
        <f t="shared" si="383"/>
        <v>plays</v>
      </c>
      <c r="S4059" s="20">
        <f t="shared" si="385"/>
        <v>42310.635185185187</v>
      </c>
      <c r="T4059" s="20">
        <f t="shared" si="384"/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2.5333333333333333E-2</v>
      </c>
      <c r="P4060" s="13">
        <f t="shared" si="382"/>
        <v>49.5</v>
      </c>
      <c r="Q4060" t="str">
        <f t="shared" si="380"/>
        <v>theater</v>
      </c>
      <c r="R4060" t="str">
        <f t="shared" si="383"/>
        <v>plays</v>
      </c>
      <c r="S4060" s="20">
        <f t="shared" si="385"/>
        <v>42445.727361111109</v>
      </c>
      <c r="T4060" s="20">
        <f t="shared" si="384"/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2.5000000000000001E-2</v>
      </c>
      <c r="P4061" s="13">
        <f t="shared" si="382"/>
        <v>128.5</v>
      </c>
      <c r="Q4061" t="str">
        <f t="shared" si="380"/>
        <v>theater</v>
      </c>
      <c r="R4061" t="str">
        <f t="shared" si="383"/>
        <v>plays</v>
      </c>
      <c r="S4061" s="20">
        <f t="shared" si="385"/>
        <v>41866.307314814811</v>
      </c>
      <c r="T4061" s="20">
        <f t="shared" si="384"/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2.8500000000000001E-2</v>
      </c>
      <c r="P4062" s="13">
        <f t="shared" si="382"/>
        <v>145</v>
      </c>
      <c r="Q4062" t="str">
        <f t="shared" ref="Q4062:Q4115" si="386">LEFT(N4062,FIND("/",N4062)-1)</f>
        <v>theater</v>
      </c>
      <c r="R4062" t="str">
        <f t="shared" si="383"/>
        <v>plays</v>
      </c>
      <c r="S4062" s="20">
        <f t="shared" si="385"/>
        <v>41779.361759259256</v>
      </c>
      <c r="T4062" s="20">
        <f t="shared" si="384"/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13">
        <f t="shared" si="382"/>
        <v>0</v>
      </c>
      <c r="Q4063" t="str">
        <f t="shared" si="386"/>
        <v>theater</v>
      </c>
      <c r="R4063" t="str">
        <f t="shared" si="383"/>
        <v>plays</v>
      </c>
      <c r="S4063" s="20">
        <f t="shared" si="385"/>
        <v>42420.808136574073</v>
      </c>
      <c r="T4063" s="20">
        <f t="shared" si="384"/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2.4500000000000001E-2</v>
      </c>
      <c r="P4064" s="13">
        <f t="shared" si="382"/>
        <v>246.5</v>
      </c>
      <c r="Q4064" t="str">
        <f t="shared" si="386"/>
        <v>theater</v>
      </c>
      <c r="R4064" t="str">
        <f t="shared" si="383"/>
        <v>plays</v>
      </c>
      <c r="S4064" s="20">
        <f t="shared" si="385"/>
        <v>42523.405879629623</v>
      </c>
      <c r="T4064" s="20">
        <f t="shared" si="384"/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1.4210526315789474E-2</v>
      </c>
      <c r="P4065" s="13">
        <f t="shared" si="382"/>
        <v>72</v>
      </c>
      <c r="Q4065" t="str">
        <f t="shared" si="386"/>
        <v>theater</v>
      </c>
      <c r="R4065" t="str">
        <f t="shared" si="383"/>
        <v>plays</v>
      </c>
      <c r="S4065" s="20">
        <f t="shared" si="385"/>
        <v>41787.348194444443</v>
      </c>
      <c r="T4065" s="20">
        <f t="shared" si="384"/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0.1925</v>
      </c>
      <c r="P4066" s="13">
        <f t="shared" si="382"/>
        <v>195.5</v>
      </c>
      <c r="Q4066" t="str">
        <f t="shared" si="386"/>
        <v>theater</v>
      </c>
      <c r="R4066" t="str">
        <f t="shared" si="383"/>
        <v>plays</v>
      </c>
      <c r="S4066" s="20">
        <f t="shared" si="385"/>
        <v>42093.254930555551</v>
      </c>
      <c r="T4066" s="20">
        <f t="shared" si="384"/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6.7499999999999999E-3</v>
      </c>
      <c r="P4067" s="13">
        <f t="shared" si="382"/>
        <v>15.5</v>
      </c>
      <c r="Q4067" t="str">
        <f t="shared" si="386"/>
        <v>theater</v>
      </c>
      <c r="R4067" t="str">
        <f t="shared" si="383"/>
        <v>plays</v>
      </c>
      <c r="S4067" s="20">
        <f t="shared" si="385"/>
        <v>41833.61818287037</v>
      </c>
      <c r="T4067" s="20">
        <f t="shared" si="384"/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1.6666666666666668E-3</v>
      </c>
      <c r="P4068" s="13">
        <f t="shared" si="382"/>
        <v>13</v>
      </c>
      <c r="Q4068" t="str">
        <f t="shared" si="386"/>
        <v>theater</v>
      </c>
      <c r="R4068" t="str">
        <f t="shared" si="383"/>
        <v>plays</v>
      </c>
      <c r="S4068" s="20">
        <f t="shared" si="385"/>
        <v>42478.705879629626</v>
      </c>
      <c r="T4068" s="20">
        <f t="shared" si="384"/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0.60899999999999999</v>
      </c>
      <c r="P4069" s="13">
        <f t="shared" si="382"/>
        <v>1531</v>
      </c>
      <c r="Q4069" t="str">
        <f t="shared" si="386"/>
        <v>theater</v>
      </c>
      <c r="R4069" t="str">
        <f t="shared" si="383"/>
        <v>plays</v>
      </c>
      <c r="S4069" s="20">
        <f t="shared" si="385"/>
        <v>42234.784143518518</v>
      </c>
      <c r="T4069" s="20">
        <f t="shared" si="384"/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0.01</v>
      </c>
      <c r="P4070" s="13">
        <f t="shared" si="382"/>
        <v>17.975000000000001</v>
      </c>
      <c r="Q4070" t="str">
        <f t="shared" si="386"/>
        <v>theater</v>
      </c>
      <c r="R4070" t="str">
        <f t="shared" si="383"/>
        <v>plays</v>
      </c>
      <c r="S4070" s="20">
        <f t="shared" si="385"/>
        <v>42718.630266203698</v>
      </c>
      <c r="T4070" s="20">
        <f t="shared" si="384"/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0.34399999999999997</v>
      </c>
      <c r="P4071" s="13">
        <f t="shared" si="382"/>
        <v>221.5</v>
      </c>
      <c r="Q4071" t="str">
        <f t="shared" si="386"/>
        <v>theater</v>
      </c>
      <c r="R4071" t="str">
        <f t="shared" si="383"/>
        <v>plays</v>
      </c>
      <c r="S4071" s="20">
        <f t="shared" si="385"/>
        <v>42022.328194444439</v>
      </c>
      <c r="T4071" s="20">
        <f t="shared" si="384"/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0.16500000000000001</v>
      </c>
      <c r="P4072" s="13">
        <f t="shared" si="382"/>
        <v>85.5</v>
      </c>
      <c r="Q4072" t="str">
        <f t="shared" si="386"/>
        <v>theater</v>
      </c>
      <c r="R4072" t="str">
        <f t="shared" si="383"/>
        <v>plays</v>
      </c>
      <c r="S4072" s="20">
        <f t="shared" si="385"/>
        <v>42031.333564814813</v>
      </c>
      <c r="T4072" s="20">
        <f t="shared" si="384"/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13">
        <f t="shared" si="382"/>
        <v>0</v>
      </c>
      <c r="Q4073" t="str">
        <f t="shared" si="386"/>
        <v>theater</v>
      </c>
      <c r="R4073" t="str">
        <f t="shared" si="383"/>
        <v>plays</v>
      </c>
      <c r="S4073" s="20">
        <f t="shared" si="385"/>
        <v>42700.47142361111</v>
      </c>
      <c r="T4073" s="20">
        <f t="shared" si="384"/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4.0000000000000001E-3</v>
      </c>
      <c r="P4074" s="13">
        <f t="shared" si="382"/>
        <v>3</v>
      </c>
      <c r="Q4074" t="str">
        <f t="shared" si="386"/>
        <v>theater</v>
      </c>
      <c r="R4074" t="str">
        <f t="shared" si="383"/>
        <v>plays</v>
      </c>
      <c r="S4074" s="20">
        <f t="shared" si="385"/>
        <v>41812.441099537034</v>
      </c>
      <c r="T4074" s="20">
        <f t="shared" si="384"/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1.0571428571428572E-2</v>
      </c>
      <c r="P4075" s="13">
        <f t="shared" si="382"/>
        <v>19.5</v>
      </c>
      <c r="Q4075" t="str">
        <f t="shared" si="386"/>
        <v>theater</v>
      </c>
      <c r="R4075" t="str">
        <f t="shared" si="383"/>
        <v>plays</v>
      </c>
      <c r="S4075" s="20">
        <f t="shared" si="385"/>
        <v>42078.011875000004</v>
      </c>
      <c r="T4075" s="20">
        <f t="shared" si="384"/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0.26727272727272727</v>
      </c>
      <c r="P4076" s="13">
        <f t="shared" si="382"/>
        <v>378</v>
      </c>
      <c r="Q4076" t="str">
        <f t="shared" si="386"/>
        <v>theater</v>
      </c>
      <c r="R4076" t="str">
        <f t="shared" si="383"/>
        <v>plays</v>
      </c>
      <c r="S4076" s="20">
        <f t="shared" si="385"/>
        <v>42283.219618055555</v>
      </c>
      <c r="T4076" s="20">
        <f t="shared" si="384"/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0.28799999999999998</v>
      </c>
      <c r="P4077" s="13">
        <f t="shared" si="382"/>
        <v>294.5</v>
      </c>
      <c r="Q4077" t="str">
        <f t="shared" si="386"/>
        <v>theater</v>
      </c>
      <c r="R4077" t="str">
        <f t="shared" si="383"/>
        <v>plays</v>
      </c>
      <c r="S4077" s="20">
        <f t="shared" si="385"/>
        <v>41778.712604166663</v>
      </c>
      <c r="T4077" s="20">
        <f t="shared" si="384"/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13">
        <f t="shared" si="382"/>
        <v>0</v>
      </c>
      <c r="Q4078" t="str">
        <f t="shared" si="386"/>
        <v>theater</v>
      </c>
      <c r="R4078" t="str">
        <f t="shared" si="383"/>
        <v>plays</v>
      </c>
      <c r="S4078" s="20">
        <f t="shared" si="385"/>
        <v>41905.462372685186</v>
      </c>
      <c r="T4078" s="20">
        <f t="shared" si="384"/>
        <v>41933.493749999994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8.8999999999999996E-2</v>
      </c>
      <c r="P4079" s="13">
        <f t="shared" si="382"/>
        <v>670.5</v>
      </c>
      <c r="Q4079" t="str">
        <f t="shared" si="386"/>
        <v>theater</v>
      </c>
      <c r="R4079" t="str">
        <f t="shared" si="383"/>
        <v>plays</v>
      </c>
      <c r="S4079" s="20">
        <f t="shared" si="385"/>
        <v>42695.377245370364</v>
      </c>
      <c r="T4079" s="20">
        <f t="shared" si="384"/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13">
        <f t="shared" si="382"/>
        <v>0</v>
      </c>
      <c r="Q4080" t="str">
        <f t="shared" si="386"/>
        <v>theater</v>
      </c>
      <c r="R4080" t="str">
        <f t="shared" si="383"/>
        <v>plays</v>
      </c>
      <c r="S4080" s="20">
        <f t="shared" si="385"/>
        <v>42732.454189814809</v>
      </c>
      <c r="T4080" s="20">
        <f t="shared" si="384"/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1.6666666666666668E-3</v>
      </c>
      <c r="P4081" s="13">
        <f t="shared" si="382"/>
        <v>3</v>
      </c>
      <c r="Q4081" t="str">
        <f t="shared" si="386"/>
        <v>theater</v>
      </c>
      <c r="R4081" t="str">
        <f t="shared" si="383"/>
        <v>plays</v>
      </c>
      <c r="S4081" s="20">
        <f t="shared" si="385"/>
        <v>42510.605567129627</v>
      </c>
      <c r="T4081" s="20">
        <f t="shared" si="384"/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13">
        <f t="shared" si="382"/>
        <v>0</v>
      </c>
      <c r="Q4082" t="str">
        <f t="shared" si="386"/>
        <v>theater</v>
      </c>
      <c r="R4082" t="str">
        <f t="shared" si="383"/>
        <v>plays</v>
      </c>
      <c r="S4082" s="20">
        <f t="shared" si="385"/>
        <v>42511.364768518521</v>
      </c>
      <c r="T4082" s="20">
        <f t="shared" si="384"/>
        <v>42535.45416666667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ref="O4083:O4105" si="387">E4083/D4083</f>
        <v>0.15737410071942445</v>
      </c>
      <c r="P4083" s="13">
        <f t="shared" si="382"/>
        <v>181</v>
      </c>
      <c r="Q4083" t="str">
        <f t="shared" si="386"/>
        <v>theater</v>
      </c>
      <c r="R4083" t="str">
        <f t="shared" si="383"/>
        <v>plays</v>
      </c>
      <c r="S4083" s="20">
        <f t="shared" si="385"/>
        <v>42041.247974537029</v>
      </c>
      <c r="T4083" s="20">
        <f t="shared" si="384"/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7"/>
        <v>0.02</v>
      </c>
      <c r="P4084" s="13">
        <f t="shared" si="382"/>
        <v>2.5</v>
      </c>
      <c r="Q4084" t="str">
        <f t="shared" si="386"/>
        <v>theater</v>
      </c>
      <c r="R4084" t="str">
        <f t="shared" si="383"/>
        <v>plays</v>
      </c>
      <c r="S4084" s="20">
        <f t="shared" si="385"/>
        <v>42306.855937499997</v>
      </c>
      <c r="T4084" s="20">
        <f t="shared" si="384"/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7"/>
        <v>0.21685714285714286</v>
      </c>
      <c r="P4085" s="13">
        <f t="shared" si="382"/>
        <v>382.5</v>
      </c>
      <c r="Q4085" t="str">
        <f t="shared" si="386"/>
        <v>theater</v>
      </c>
      <c r="R4085" t="str">
        <f t="shared" si="383"/>
        <v>plays</v>
      </c>
      <c r="S4085" s="20">
        <f t="shared" si="385"/>
        <v>42353.428425925922</v>
      </c>
      <c r="T4085" s="20">
        <f t="shared" si="384"/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7"/>
        <v>3.3333333333333335E-3</v>
      </c>
      <c r="P4086" s="13">
        <f t="shared" si="382"/>
        <v>5.5</v>
      </c>
      <c r="Q4086" t="str">
        <f t="shared" si="386"/>
        <v>theater</v>
      </c>
      <c r="R4086" t="str">
        <f t="shared" si="383"/>
        <v>plays</v>
      </c>
      <c r="S4086" s="20">
        <f t="shared" si="385"/>
        <v>42622.103078703702</v>
      </c>
      <c r="T4086" s="20">
        <f t="shared" si="384"/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7"/>
        <v>2.8571428571428571E-3</v>
      </c>
      <c r="P4087" s="13">
        <f t="shared" si="382"/>
        <v>5.5</v>
      </c>
      <c r="Q4087" t="str">
        <f t="shared" si="386"/>
        <v>theater</v>
      </c>
      <c r="R4087" t="str">
        <f t="shared" si="383"/>
        <v>plays</v>
      </c>
      <c r="S4087" s="20">
        <f t="shared" si="385"/>
        <v>42058.270543981482</v>
      </c>
      <c r="T4087" s="20">
        <f t="shared" si="384"/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7"/>
        <v>4.7E-2</v>
      </c>
      <c r="P4088" s="13">
        <f t="shared" si="382"/>
        <v>26</v>
      </c>
      <c r="Q4088" t="str">
        <f t="shared" si="386"/>
        <v>theater</v>
      </c>
      <c r="R4088" t="str">
        <f t="shared" si="383"/>
        <v>plays</v>
      </c>
      <c r="S4088" s="20">
        <f t="shared" si="385"/>
        <v>42304.607627314814</v>
      </c>
      <c r="T4088" s="20">
        <f t="shared" si="384"/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7"/>
        <v>0</v>
      </c>
      <c r="P4089" s="13">
        <f t="shared" si="382"/>
        <v>0</v>
      </c>
      <c r="Q4089" t="str">
        <f t="shared" si="386"/>
        <v>theater</v>
      </c>
      <c r="R4089" t="str">
        <f t="shared" si="383"/>
        <v>plays</v>
      </c>
      <c r="S4089" s="20">
        <f t="shared" si="385"/>
        <v>42538.40956018518</v>
      </c>
      <c r="T4089" s="20">
        <f t="shared" si="384"/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7"/>
        <v>0.108</v>
      </c>
      <c r="P4090" s="13">
        <f t="shared" si="382"/>
        <v>109.5</v>
      </c>
      <c r="Q4090" t="str">
        <f t="shared" si="386"/>
        <v>theater</v>
      </c>
      <c r="R4090" t="str">
        <f t="shared" si="383"/>
        <v>plays</v>
      </c>
      <c r="S4090" s="20">
        <f t="shared" si="385"/>
        <v>41990.27921296296</v>
      </c>
      <c r="T4090" s="20">
        <f t="shared" si="384"/>
        <v>42020.101388888892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7"/>
        <v>4.8000000000000001E-2</v>
      </c>
      <c r="P4091" s="13">
        <f t="shared" si="382"/>
        <v>124</v>
      </c>
      <c r="Q4091" t="str">
        <f t="shared" si="386"/>
        <v>theater</v>
      </c>
      <c r="R4091" t="str">
        <f t="shared" si="383"/>
        <v>plays</v>
      </c>
      <c r="S4091" s="20">
        <f t="shared" si="385"/>
        <v>42122.399166666662</v>
      </c>
      <c r="T4091" s="20">
        <f t="shared" si="384"/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7"/>
        <v>3.2000000000000001E-2</v>
      </c>
      <c r="P4092" s="13">
        <f t="shared" si="382"/>
        <v>17.5</v>
      </c>
      <c r="Q4092" t="str">
        <f t="shared" si="386"/>
        <v>theater</v>
      </c>
      <c r="R4092" t="str">
        <f t="shared" si="383"/>
        <v>plays</v>
      </c>
      <c r="S4092" s="20">
        <f t="shared" si="385"/>
        <v>42209.339548611104</v>
      </c>
      <c r="T4092" s="20">
        <f t="shared" si="384"/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7"/>
        <v>0.1275</v>
      </c>
      <c r="P4093" s="13">
        <f t="shared" si="382"/>
        <v>106</v>
      </c>
      <c r="Q4093" t="str">
        <f t="shared" si="386"/>
        <v>theater</v>
      </c>
      <c r="R4093" t="str">
        <f t="shared" si="383"/>
        <v>plays</v>
      </c>
      <c r="S4093" s="20">
        <f t="shared" si="385"/>
        <v>41990.173043981478</v>
      </c>
      <c r="T4093" s="20">
        <f t="shared" si="384"/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7"/>
        <v>1.8181818181818181E-4</v>
      </c>
      <c r="P4094" s="13">
        <f t="shared" si="382"/>
        <v>10.5</v>
      </c>
      <c r="Q4094" t="str">
        <f t="shared" si="386"/>
        <v>theater</v>
      </c>
      <c r="R4094" t="str">
        <f t="shared" si="383"/>
        <v>plays</v>
      </c>
      <c r="S4094" s="20">
        <f t="shared" si="385"/>
        <v>42038.861655092587</v>
      </c>
      <c r="T4094" s="20">
        <f t="shared" si="384"/>
        <v>42098.81998842593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7"/>
        <v>2.4E-2</v>
      </c>
      <c r="P4095" s="13">
        <f t="shared" si="382"/>
        <v>32</v>
      </c>
      <c r="Q4095" t="str">
        <f t="shared" si="386"/>
        <v>theater</v>
      </c>
      <c r="R4095" t="str">
        <f t="shared" si="383"/>
        <v>plays</v>
      </c>
      <c r="S4095" s="20">
        <f t="shared" si="385"/>
        <v>42178.482557870368</v>
      </c>
      <c r="T4095" s="20">
        <f t="shared" si="384"/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7"/>
        <v>0.36499999999999999</v>
      </c>
      <c r="P4096" s="13">
        <f t="shared" si="382"/>
        <v>369</v>
      </c>
      <c r="Q4096" t="str">
        <f t="shared" si="386"/>
        <v>theater</v>
      </c>
      <c r="R4096" t="str">
        <f t="shared" si="383"/>
        <v>plays</v>
      </c>
      <c r="S4096" s="20">
        <f t="shared" si="385"/>
        <v>41889.753472222219</v>
      </c>
      <c r="T4096" s="20">
        <f t="shared" si="384"/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7"/>
        <v>2.6666666666666668E-2</v>
      </c>
      <c r="P4097" s="13">
        <f t="shared" si="382"/>
        <v>400.5</v>
      </c>
      <c r="Q4097" t="str">
        <f t="shared" si="386"/>
        <v>theater</v>
      </c>
      <c r="R4097" t="str">
        <f t="shared" si="383"/>
        <v>plays</v>
      </c>
      <c r="S4097" s="20">
        <f t="shared" si="385"/>
        <v>42692.698495370372</v>
      </c>
      <c r="T4097" s="20">
        <f t="shared" si="384"/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7"/>
        <v>0.11428571428571428</v>
      </c>
      <c r="P4098" s="13">
        <f t="shared" si="382"/>
        <v>202.5</v>
      </c>
      <c r="Q4098" t="str">
        <f t="shared" si="386"/>
        <v>theater</v>
      </c>
      <c r="R4098" t="str">
        <f t="shared" si="383"/>
        <v>plays</v>
      </c>
      <c r="S4098" s="20">
        <f t="shared" si="385"/>
        <v>42750.196979166663</v>
      </c>
      <c r="T4098" s="20">
        <f t="shared" si="384"/>
        <v>42794.035416666658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7"/>
        <v>0</v>
      </c>
      <c r="P4099" s="13">
        <f t="shared" ref="P4099:P4115" si="388">AVERAGE(E4099,L4099)</f>
        <v>0</v>
      </c>
      <c r="Q4099" t="str">
        <f t="shared" si="386"/>
        <v>theater</v>
      </c>
      <c r="R4099" t="str">
        <f t="shared" ref="R4099:R4115" si="389">RIGHT(N4099,LEN(N4099)-FIND("/",N4099))</f>
        <v>plays</v>
      </c>
      <c r="S4099" s="20">
        <f t="shared" si="385"/>
        <v>42344.491168981483</v>
      </c>
      <c r="T4099" s="20">
        <f t="shared" ref="T4099:T4116" si="390">(((I4099/60)/60)/24)+DATE(1970,1,1)+(-8/24)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 s="13">
        <f t="shared" si="388"/>
        <v>0</v>
      </c>
      <c r="Q4100" t="str">
        <f t="shared" si="386"/>
        <v>theater</v>
      </c>
      <c r="R4100" t="str">
        <f t="shared" si="389"/>
        <v>plays</v>
      </c>
      <c r="S4100" s="20">
        <f t="shared" ref="S4100:S4115" si="391">(((J4100/60)/60)/24)+DATE(1970,1,1)+(-8/24)</f>
        <v>42495.38885416666</v>
      </c>
      <c r="T4100" s="20">
        <f t="shared" si="390"/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1.1111111111111112E-2</v>
      </c>
      <c r="P4101" s="13">
        <f t="shared" si="388"/>
        <v>25.5</v>
      </c>
      <c r="Q4101" t="str">
        <f t="shared" si="386"/>
        <v>theater</v>
      </c>
      <c r="R4101" t="str">
        <f t="shared" si="389"/>
        <v>plays</v>
      </c>
      <c r="S4101" s="20">
        <f t="shared" si="391"/>
        <v>42570.517048611109</v>
      </c>
      <c r="T4101" s="20">
        <f t="shared" si="390"/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13">
        <f t="shared" si="388"/>
        <v>0</v>
      </c>
      <c r="Q4102" t="str">
        <f t="shared" si="386"/>
        <v>theater</v>
      </c>
      <c r="R4102" t="str">
        <f t="shared" si="389"/>
        <v>plays</v>
      </c>
      <c r="S4102" s="20">
        <f t="shared" si="391"/>
        <v>41926.791550925926</v>
      </c>
      <c r="T4102" s="20">
        <f t="shared" si="390"/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13">
        <f t="shared" si="388"/>
        <v>0</v>
      </c>
      <c r="Q4103" t="str">
        <f t="shared" si="386"/>
        <v>theater</v>
      </c>
      <c r="R4103" t="str">
        <f t="shared" si="389"/>
        <v>plays</v>
      </c>
      <c r="S4103" s="20">
        <f t="shared" si="391"/>
        <v>42730.570393518516</v>
      </c>
      <c r="T4103" s="20">
        <f t="shared" si="390"/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0.27400000000000002</v>
      </c>
      <c r="P4104" s="13">
        <f t="shared" si="388"/>
        <v>71.5</v>
      </c>
      <c r="Q4104" t="str">
        <f t="shared" si="386"/>
        <v>theater</v>
      </c>
      <c r="R4104" t="str">
        <f t="shared" si="389"/>
        <v>plays</v>
      </c>
      <c r="S4104" s="20">
        <f t="shared" si="391"/>
        <v>42475.514733796292</v>
      </c>
      <c r="T4104" s="20">
        <f t="shared" si="390"/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0.1</v>
      </c>
      <c r="P4105" s="13">
        <f t="shared" si="388"/>
        <v>53</v>
      </c>
      <c r="Q4105" t="str">
        <f t="shared" si="386"/>
        <v>theater</v>
      </c>
      <c r="R4105" t="str">
        <f t="shared" si="389"/>
        <v>plays</v>
      </c>
      <c r="S4105" s="20">
        <f t="shared" si="391"/>
        <v>42188.499606481484</v>
      </c>
      <c r="T4105" s="20">
        <f t="shared" si="390"/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13">
        <f t="shared" si="388"/>
        <v>327.5</v>
      </c>
      <c r="Q4106" t="str">
        <f t="shared" si="386"/>
        <v>theater</v>
      </c>
      <c r="R4106" t="str">
        <f t="shared" si="389"/>
        <v>plays</v>
      </c>
      <c r="S4106" s="20">
        <f t="shared" si="391"/>
        <v>42639.944837962961</v>
      </c>
      <c r="T4106" s="20">
        <f t="shared" si="390"/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ref="O4107:O4115" si="392">E4107/D4107</f>
        <v>6.9696969696969702E-2</v>
      </c>
      <c r="P4107" s="13">
        <f t="shared" si="388"/>
        <v>1153</v>
      </c>
      <c r="Q4107" t="str">
        <f t="shared" si="386"/>
        <v>theater</v>
      </c>
      <c r="R4107" t="str">
        <f t="shared" si="389"/>
        <v>plays</v>
      </c>
      <c r="S4107" s="20">
        <f t="shared" si="391"/>
        <v>42696.677187499998</v>
      </c>
      <c r="T4107" s="20">
        <f t="shared" si="390"/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2"/>
        <v>0.70599999999999996</v>
      </c>
      <c r="P4108" s="13">
        <f t="shared" si="388"/>
        <v>1781.5</v>
      </c>
      <c r="Q4108" t="str">
        <f t="shared" si="386"/>
        <v>theater</v>
      </c>
      <c r="R4108" t="str">
        <f t="shared" si="389"/>
        <v>plays</v>
      </c>
      <c r="S4108" s="20">
        <f t="shared" si="391"/>
        <v>42052.716041666667</v>
      </c>
      <c r="T4108" s="20">
        <f t="shared" si="390"/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2"/>
        <v>2.0500000000000001E-2</v>
      </c>
      <c r="P4109" s="13">
        <f t="shared" si="388"/>
        <v>22.5</v>
      </c>
      <c r="Q4109" t="str">
        <f t="shared" si="386"/>
        <v>theater</v>
      </c>
      <c r="R4109" t="str">
        <f t="shared" si="389"/>
        <v>plays</v>
      </c>
      <c r="S4109" s="20">
        <f t="shared" si="391"/>
        <v>41883.583344907405</v>
      </c>
      <c r="T4109" s="20">
        <f t="shared" si="390"/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2"/>
        <v>1.9666666666666666E-2</v>
      </c>
      <c r="P4110" s="13">
        <f t="shared" si="388"/>
        <v>30</v>
      </c>
      <c r="Q4110" t="str">
        <f t="shared" si="386"/>
        <v>theater</v>
      </c>
      <c r="R4110" t="str">
        <f t="shared" si="389"/>
        <v>plays</v>
      </c>
      <c r="S4110" s="20">
        <f t="shared" si="391"/>
        <v>42766.698344907411</v>
      </c>
      <c r="T4110" s="20">
        <f t="shared" si="390"/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2"/>
        <v>0</v>
      </c>
      <c r="P4111" s="13">
        <f t="shared" si="388"/>
        <v>0</v>
      </c>
      <c r="Q4111" t="str">
        <f t="shared" si="386"/>
        <v>theater</v>
      </c>
      <c r="R4111" t="str">
        <f t="shared" si="389"/>
        <v>plays</v>
      </c>
      <c r="S4111" s="20">
        <f t="shared" si="391"/>
        <v>42307.206064814811</v>
      </c>
      <c r="T4111" s="20">
        <f t="shared" si="390"/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2"/>
        <v>0.28666666666666668</v>
      </c>
      <c r="P4112" s="13">
        <f t="shared" si="388"/>
        <v>46</v>
      </c>
      <c r="Q4112" t="str">
        <f t="shared" si="386"/>
        <v>theater</v>
      </c>
      <c r="R4112" t="str">
        <f t="shared" si="389"/>
        <v>plays</v>
      </c>
      <c r="S4112" s="20">
        <f t="shared" si="391"/>
        <v>42512.293414351843</v>
      </c>
      <c r="T4112" s="20">
        <f t="shared" si="390"/>
        <v>42572.293414351843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2"/>
        <v>3.1333333333333331E-2</v>
      </c>
      <c r="P4113" s="13">
        <f t="shared" si="388"/>
        <v>50</v>
      </c>
      <c r="Q4113" t="str">
        <f t="shared" si="386"/>
        <v>theater</v>
      </c>
      <c r="R4113" t="str">
        <f t="shared" si="389"/>
        <v>plays</v>
      </c>
      <c r="S4113" s="20">
        <f t="shared" si="391"/>
        <v>42028.802546296291</v>
      </c>
      <c r="T4113" s="20">
        <f t="shared" si="390"/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2"/>
        <v>4.0000000000000002E-4</v>
      </c>
      <c r="P4114" s="13">
        <f t="shared" si="388"/>
        <v>1</v>
      </c>
      <c r="Q4114" t="str">
        <f t="shared" si="386"/>
        <v>theater</v>
      </c>
      <c r="R4114" t="str">
        <f t="shared" si="389"/>
        <v>plays</v>
      </c>
      <c r="S4114" s="20">
        <f t="shared" si="391"/>
        <v>42400.613263888888</v>
      </c>
      <c r="T4114" s="20">
        <f t="shared" si="390"/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2"/>
        <v>2E-3</v>
      </c>
      <c r="P4115" s="13">
        <f t="shared" si="388"/>
        <v>3</v>
      </c>
      <c r="Q4115" t="str">
        <f t="shared" si="386"/>
        <v>theater</v>
      </c>
      <c r="R4115" t="str">
        <f t="shared" si="389"/>
        <v>plays</v>
      </c>
      <c r="S4115" s="20">
        <f t="shared" si="391"/>
        <v>42358.239849537036</v>
      </c>
      <c r="T4115" s="20">
        <f t="shared" si="390"/>
        <v>42376.94027777778</v>
      </c>
    </row>
    <row r="4116" spans="1:20" x14ac:dyDescent="0.2">
      <c r="T4116" s="20"/>
    </row>
  </sheetData>
  <autoFilter ref="A1:R4115" xr:uid="{4E388039-B1E4-A647-AD46-A6FFB808432C}"/>
  <conditionalFormatting sqref="F2:F4115">
    <cfRule type="containsText" dxfId="5" priority="7" operator="containsText" text="Successful">
      <formula>NOT(ISERROR(SEARCH("Successful",F2)))</formula>
    </cfRule>
    <cfRule type="containsText" dxfId="4" priority="6" operator="containsText" text="failed">
      <formula>NOT(ISERROR(SEARCH("failed",F2)))</formula>
    </cfRule>
    <cfRule type="containsText" dxfId="3" priority="5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E1493D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2194-7F1A-EC44-8269-360EDFF52667}">
  <dimension ref="A1:F14"/>
  <sheetViews>
    <sheetView workbookViewId="0">
      <selection activeCell="L33" sqref="L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8223</v>
      </c>
      <c r="B1" t="s">
        <v>8323</v>
      </c>
    </row>
    <row r="3" spans="1:6" x14ac:dyDescent="0.2">
      <c r="A3" s="16" t="s">
        <v>8322</v>
      </c>
      <c r="B3" s="16" t="s">
        <v>8321</v>
      </c>
    </row>
    <row r="4" spans="1:6" x14ac:dyDescent="0.2">
      <c r="A4" s="16" t="s">
        <v>8311</v>
      </c>
      <c r="B4" s="19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7" t="s">
        <v>8312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17" t="s">
        <v>8310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17" t="s">
        <v>8313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17" t="s">
        <v>8314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8315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17" t="s">
        <v>8316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17" t="s">
        <v>8317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17" t="s">
        <v>8318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17" t="s">
        <v>8319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17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015B-C389-BA40-ABA5-0B4136039919}">
  <dimension ref="A1:F47"/>
  <sheetViews>
    <sheetView topLeftCell="A25" zoomScaleNormal="100" workbookViewId="0">
      <selection activeCell="U24" sqref="U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8223</v>
      </c>
      <c r="B1" t="s">
        <v>8323</v>
      </c>
    </row>
    <row r="2" spans="1:6" x14ac:dyDescent="0.2">
      <c r="A2" s="16" t="s">
        <v>8308</v>
      </c>
      <c r="B2" t="s">
        <v>8323</v>
      </c>
    </row>
    <row r="4" spans="1:6" x14ac:dyDescent="0.2">
      <c r="A4" s="16" t="s">
        <v>8322</v>
      </c>
      <c r="B4" s="16" t="s">
        <v>8321</v>
      </c>
    </row>
    <row r="5" spans="1:6" x14ac:dyDescent="0.2">
      <c r="A5" s="1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7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2">
      <c r="A7" s="17" t="s">
        <v>8325</v>
      </c>
      <c r="B7" s="18">
        <v>20</v>
      </c>
      <c r="C7" s="18"/>
      <c r="D7" s="18"/>
      <c r="E7" s="18"/>
      <c r="F7" s="18">
        <v>20</v>
      </c>
    </row>
    <row r="8" spans="1:6" x14ac:dyDescent="0.2">
      <c r="A8" s="17" t="s">
        <v>8326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8327</v>
      </c>
      <c r="B9" s="18"/>
      <c r="C9" s="18">
        <v>40</v>
      </c>
      <c r="D9" s="18"/>
      <c r="E9" s="18"/>
      <c r="F9" s="18">
        <v>40</v>
      </c>
    </row>
    <row r="10" spans="1:6" x14ac:dyDescent="0.2">
      <c r="A10" s="17" t="s">
        <v>8328</v>
      </c>
      <c r="B10" s="18"/>
      <c r="C10" s="18"/>
      <c r="D10" s="18"/>
      <c r="E10" s="18">
        <v>40</v>
      </c>
      <c r="F10" s="18">
        <v>40</v>
      </c>
    </row>
    <row r="11" spans="1:6" x14ac:dyDescent="0.2">
      <c r="A11" s="17" t="s">
        <v>8329</v>
      </c>
      <c r="B11" s="18"/>
      <c r="C11" s="18"/>
      <c r="D11" s="18"/>
      <c r="E11" s="18">
        <v>180</v>
      </c>
      <c r="F11" s="18">
        <v>180</v>
      </c>
    </row>
    <row r="12" spans="1:6" x14ac:dyDescent="0.2">
      <c r="A12" s="17" t="s">
        <v>8330</v>
      </c>
      <c r="B12" s="18"/>
      <c r="C12" s="18">
        <v>80</v>
      </c>
      <c r="D12" s="18"/>
      <c r="E12" s="18"/>
      <c r="F12" s="18">
        <v>80</v>
      </c>
    </row>
    <row r="13" spans="1:6" x14ac:dyDescent="0.2">
      <c r="A13" s="17" t="s">
        <v>8331</v>
      </c>
      <c r="B13" s="18"/>
      <c r="C13" s="18"/>
      <c r="D13" s="18"/>
      <c r="E13" s="18">
        <v>40</v>
      </c>
      <c r="F13" s="18">
        <v>40</v>
      </c>
    </row>
    <row r="14" spans="1:6" x14ac:dyDescent="0.2">
      <c r="A14" s="17" t="s">
        <v>8332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">
      <c r="A15" s="17" t="s">
        <v>8333</v>
      </c>
      <c r="B15" s="18"/>
      <c r="C15" s="18">
        <v>40</v>
      </c>
      <c r="D15" s="18"/>
      <c r="E15" s="18"/>
      <c r="F15" s="18">
        <v>40</v>
      </c>
    </row>
    <row r="16" spans="1:6" x14ac:dyDescent="0.2">
      <c r="A16" s="17" t="s">
        <v>8334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">
      <c r="A17" s="17" t="s">
        <v>8335</v>
      </c>
      <c r="B17" s="18"/>
      <c r="C17" s="18">
        <v>20</v>
      </c>
      <c r="D17" s="18"/>
      <c r="E17" s="18"/>
      <c r="F17" s="18">
        <v>20</v>
      </c>
    </row>
    <row r="18" spans="1:6" x14ac:dyDescent="0.2">
      <c r="A18" s="17" t="s">
        <v>8336</v>
      </c>
      <c r="B18" s="18"/>
      <c r="C18" s="18"/>
      <c r="D18" s="18"/>
      <c r="E18" s="18">
        <v>140</v>
      </c>
      <c r="F18" s="18">
        <v>140</v>
      </c>
    </row>
    <row r="19" spans="1:6" x14ac:dyDescent="0.2">
      <c r="A19" s="17" t="s">
        <v>8337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">
      <c r="A20" s="17" t="s">
        <v>8338</v>
      </c>
      <c r="B20" s="18"/>
      <c r="C20" s="18">
        <v>60</v>
      </c>
      <c r="D20" s="18"/>
      <c r="E20" s="18"/>
      <c r="F20" s="18">
        <v>60</v>
      </c>
    </row>
    <row r="21" spans="1:6" x14ac:dyDescent="0.2">
      <c r="A21" s="17" t="s">
        <v>8339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">
      <c r="A22" s="17" t="s">
        <v>8340</v>
      </c>
      <c r="B22" s="18"/>
      <c r="C22" s="18"/>
      <c r="D22" s="18"/>
      <c r="E22" s="18">
        <v>20</v>
      </c>
      <c r="F22" s="18">
        <v>20</v>
      </c>
    </row>
    <row r="23" spans="1:6" x14ac:dyDescent="0.2">
      <c r="A23" s="17" t="s">
        <v>8341</v>
      </c>
      <c r="B23" s="18"/>
      <c r="C23" s="18">
        <v>40</v>
      </c>
      <c r="D23" s="18"/>
      <c r="E23" s="18"/>
      <c r="F23" s="18">
        <v>40</v>
      </c>
    </row>
    <row r="24" spans="1:6" x14ac:dyDescent="0.2">
      <c r="A24" s="17" t="s">
        <v>8342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">
      <c r="A25" s="17" t="s">
        <v>8343</v>
      </c>
      <c r="B25" s="18"/>
      <c r="C25" s="18">
        <v>20</v>
      </c>
      <c r="D25" s="18"/>
      <c r="E25" s="18"/>
      <c r="F25" s="18">
        <v>20</v>
      </c>
    </row>
    <row r="26" spans="1:6" x14ac:dyDescent="0.2">
      <c r="A26" s="17" t="s">
        <v>8344</v>
      </c>
      <c r="B26" s="18"/>
      <c r="C26" s="18"/>
      <c r="D26" s="18"/>
      <c r="E26" s="18">
        <v>60</v>
      </c>
      <c r="F26" s="18">
        <v>60</v>
      </c>
    </row>
    <row r="27" spans="1:6" x14ac:dyDescent="0.2">
      <c r="A27" s="17" t="s">
        <v>8345</v>
      </c>
      <c r="B27" s="18"/>
      <c r="C27" s="18">
        <v>20</v>
      </c>
      <c r="D27" s="18"/>
      <c r="E27" s="18"/>
      <c r="F27" s="18">
        <v>20</v>
      </c>
    </row>
    <row r="28" spans="1:6" x14ac:dyDescent="0.2">
      <c r="A28" s="17" t="s">
        <v>8346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">
      <c r="A29" s="17" t="s">
        <v>8347</v>
      </c>
      <c r="B29" s="18"/>
      <c r="C29" s="18">
        <v>20</v>
      </c>
      <c r="D29" s="18"/>
      <c r="E29" s="18"/>
      <c r="F29" s="18">
        <v>20</v>
      </c>
    </row>
    <row r="30" spans="1:6" x14ac:dyDescent="0.2">
      <c r="A30" s="17" t="s">
        <v>8348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">
      <c r="A31" s="17" t="s">
        <v>8349</v>
      </c>
      <c r="B31" s="18"/>
      <c r="C31" s="18"/>
      <c r="D31" s="18"/>
      <c r="E31" s="18">
        <v>40</v>
      </c>
      <c r="F31" s="18">
        <v>40</v>
      </c>
    </row>
    <row r="32" spans="1:6" x14ac:dyDescent="0.2">
      <c r="A32" s="17" t="s">
        <v>8350</v>
      </c>
      <c r="B32" s="18"/>
      <c r="C32" s="18"/>
      <c r="D32" s="18"/>
      <c r="E32" s="18">
        <v>20</v>
      </c>
      <c r="F32" s="18">
        <v>20</v>
      </c>
    </row>
    <row r="33" spans="1:6" x14ac:dyDescent="0.2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17" t="s">
        <v>8352</v>
      </c>
      <c r="B34" s="18"/>
      <c r="C34" s="18"/>
      <c r="D34" s="18"/>
      <c r="E34" s="18">
        <v>260</v>
      </c>
      <c r="F34" s="18">
        <v>260</v>
      </c>
    </row>
    <row r="35" spans="1:6" x14ac:dyDescent="0.2">
      <c r="A35" s="17" t="s">
        <v>8353</v>
      </c>
      <c r="B35" s="18">
        <v>40</v>
      </c>
      <c r="C35" s="18"/>
      <c r="D35" s="18"/>
      <c r="E35" s="18"/>
      <c r="F35" s="18">
        <v>40</v>
      </c>
    </row>
    <row r="36" spans="1:6" x14ac:dyDescent="0.2">
      <c r="A36" s="17" t="s">
        <v>8354</v>
      </c>
      <c r="B36" s="18"/>
      <c r="C36" s="18"/>
      <c r="D36" s="18"/>
      <c r="E36" s="18">
        <v>60</v>
      </c>
      <c r="F36" s="18">
        <v>60</v>
      </c>
    </row>
    <row r="37" spans="1:6" x14ac:dyDescent="0.2">
      <c r="A37" s="17" t="s">
        <v>8355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">
      <c r="A38" s="17" t="s">
        <v>8356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">
      <c r="A39" s="17" t="s">
        <v>8357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">
      <c r="A40" s="17" t="s">
        <v>8358</v>
      </c>
      <c r="B40" s="18"/>
      <c r="C40" s="18"/>
      <c r="D40" s="18"/>
      <c r="E40" s="18">
        <v>80</v>
      </c>
      <c r="F40" s="18">
        <v>80</v>
      </c>
    </row>
    <row r="41" spans="1:6" x14ac:dyDescent="0.2">
      <c r="A41" s="17" t="s">
        <v>8359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17" t="s">
        <v>8360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">
      <c r="A43" s="17" t="s">
        <v>8361</v>
      </c>
      <c r="B43" s="18"/>
      <c r="C43" s="18">
        <v>100</v>
      </c>
      <c r="D43" s="18"/>
      <c r="E43" s="18"/>
      <c r="F43" s="18">
        <v>100</v>
      </c>
    </row>
    <row r="44" spans="1:6" x14ac:dyDescent="0.2">
      <c r="A44" s="17" t="s">
        <v>8362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">
      <c r="A45" s="17" t="s">
        <v>8363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">
      <c r="A46" s="17" t="s">
        <v>8364</v>
      </c>
      <c r="B46" s="18">
        <v>20</v>
      </c>
      <c r="C46" s="18"/>
      <c r="D46" s="18"/>
      <c r="E46" s="18"/>
      <c r="F46" s="18">
        <v>20</v>
      </c>
    </row>
    <row r="47" spans="1:6" x14ac:dyDescent="0.2">
      <c r="A47" s="17" t="s">
        <v>8320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6F3C-3811-C04E-84B5-A9E10F90DB0A}">
  <dimension ref="A1:F18"/>
  <sheetViews>
    <sheetView zoomScale="77" zoomScaleNormal="77" workbookViewId="0">
      <selection activeCell="V15" sqref="V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8308</v>
      </c>
      <c r="B1" t="s">
        <v>8323</v>
      </c>
    </row>
    <row r="2" spans="1:6" x14ac:dyDescent="0.2">
      <c r="A2" s="16" t="s">
        <v>8379</v>
      </c>
      <c r="B2" t="s">
        <v>8323</v>
      </c>
    </row>
    <row r="4" spans="1:6" x14ac:dyDescent="0.2">
      <c r="A4" s="16" t="s">
        <v>8322</v>
      </c>
      <c r="B4" s="16" t="s">
        <v>8321</v>
      </c>
    </row>
    <row r="5" spans="1:6" x14ac:dyDescent="0.2">
      <c r="A5" s="16" t="s">
        <v>8311</v>
      </c>
      <c r="B5" s="19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21" t="s">
        <v>8373</v>
      </c>
      <c r="B6" s="18">
        <v>34</v>
      </c>
      <c r="C6" s="18">
        <v>148</v>
      </c>
      <c r="D6" s="18">
        <v>2</v>
      </c>
      <c r="E6" s="18">
        <v>184</v>
      </c>
      <c r="F6" s="18">
        <v>368</v>
      </c>
    </row>
    <row r="7" spans="1:6" x14ac:dyDescent="0.2">
      <c r="A7" s="21" t="s">
        <v>8374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">
      <c r="A8" s="21" t="s">
        <v>8375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">
      <c r="A9" s="21" t="s">
        <v>8376</v>
      </c>
      <c r="B9" s="18">
        <v>27</v>
      </c>
      <c r="C9" s="18">
        <v>103</v>
      </c>
      <c r="D9" s="18"/>
      <c r="E9" s="18">
        <v>193</v>
      </c>
      <c r="F9" s="18">
        <v>323</v>
      </c>
    </row>
    <row r="10" spans="1:6" x14ac:dyDescent="0.2">
      <c r="A10" s="21" t="s">
        <v>8367</v>
      </c>
      <c r="B10" s="18">
        <v>27</v>
      </c>
      <c r="C10" s="18">
        <v>125</v>
      </c>
      <c r="D10" s="18"/>
      <c r="E10" s="18">
        <v>232</v>
      </c>
      <c r="F10" s="18">
        <v>384</v>
      </c>
    </row>
    <row r="11" spans="1:6" x14ac:dyDescent="0.2">
      <c r="A11" s="21" t="s">
        <v>8377</v>
      </c>
      <c r="B11" s="18">
        <v>27</v>
      </c>
      <c r="C11" s="18">
        <v>148</v>
      </c>
      <c r="D11" s="18"/>
      <c r="E11" s="18">
        <v>213</v>
      </c>
      <c r="F11" s="18">
        <v>388</v>
      </c>
    </row>
    <row r="12" spans="1:6" x14ac:dyDescent="0.2">
      <c r="A12" s="21" t="s">
        <v>8368</v>
      </c>
      <c r="B12" s="18">
        <v>43</v>
      </c>
      <c r="C12" s="18">
        <v>148</v>
      </c>
      <c r="D12" s="18"/>
      <c r="E12" s="18">
        <v>191</v>
      </c>
      <c r="F12" s="18">
        <v>382</v>
      </c>
    </row>
    <row r="13" spans="1:6" x14ac:dyDescent="0.2">
      <c r="A13" s="21" t="s">
        <v>8369</v>
      </c>
      <c r="B13" s="18">
        <v>32</v>
      </c>
      <c r="C13" s="18">
        <v>135</v>
      </c>
      <c r="D13" s="18"/>
      <c r="E13" s="18">
        <v>167</v>
      </c>
      <c r="F13" s="18">
        <v>334</v>
      </c>
    </row>
    <row r="14" spans="1:6" x14ac:dyDescent="0.2">
      <c r="A14" s="21" t="s">
        <v>8370</v>
      </c>
      <c r="B14" s="18">
        <v>24</v>
      </c>
      <c r="C14" s="18">
        <v>126</v>
      </c>
      <c r="D14" s="18"/>
      <c r="E14" s="18">
        <v>149</v>
      </c>
      <c r="F14" s="18">
        <v>299</v>
      </c>
    </row>
    <row r="15" spans="1:6" x14ac:dyDescent="0.2">
      <c r="A15" s="21" t="s">
        <v>8371</v>
      </c>
      <c r="B15" s="18">
        <v>20</v>
      </c>
      <c r="C15" s="18">
        <v>151</v>
      </c>
      <c r="D15" s="18"/>
      <c r="E15" s="18">
        <v>183</v>
      </c>
      <c r="F15" s="18">
        <v>354</v>
      </c>
    </row>
    <row r="16" spans="1:6" x14ac:dyDescent="0.2">
      <c r="A16" s="21" t="s">
        <v>8372</v>
      </c>
      <c r="B16" s="18">
        <v>37</v>
      </c>
      <c r="C16" s="18">
        <v>113</v>
      </c>
      <c r="D16" s="18"/>
      <c r="E16" s="18">
        <v>181</v>
      </c>
      <c r="F16" s="18">
        <v>331</v>
      </c>
    </row>
    <row r="17" spans="1:6" x14ac:dyDescent="0.2">
      <c r="A17" s="21" t="s">
        <v>8378</v>
      </c>
      <c r="B17" s="18">
        <v>23</v>
      </c>
      <c r="C17" s="18">
        <v>119</v>
      </c>
      <c r="D17" s="18"/>
      <c r="E17" s="18">
        <v>110</v>
      </c>
      <c r="F17" s="18">
        <v>252</v>
      </c>
    </row>
    <row r="18" spans="1:6" x14ac:dyDescent="0.2">
      <c r="A18" s="21" t="s">
        <v>8320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70E9-F864-4247-A0B1-5BED1BDFD262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24.83203125" customWidth="1"/>
    <col min="2" max="2" width="15.83203125" customWidth="1"/>
    <col min="3" max="3" width="12.83203125" customWidth="1"/>
    <col min="4" max="4" width="15" customWidth="1"/>
    <col min="5" max="5" width="12" customWidth="1"/>
    <col min="6" max="6" width="18.6640625" customWidth="1"/>
    <col min="7" max="7" width="15.6640625" customWidth="1"/>
    <col min="8" max="8" width="17.83203125" customWidth="1"/>
  </cols>
  <sheetData>
    <row r="1" spans="1:8" ht="16" thickBot="1" x14ac:dyDescent="0.25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s="23" t="s">
        <v>8398</v>
      </c>
    </row>
    <row r="3" spans="1:8" x14ac:dyDescent="0.2">
      <c r="A3" s="24" t="s">
        <v>8399</v>
      </c>
    </row>
    <row r="4" spans="1:8" x14ac:dyDescent="0.2">
      <c r="A4" s="24" t="s">
        <v>8388</v>
      </c>
    </row>
    <row r="5" spans="1:8" x14ac:dyDescent="0.2">
      <c r="A5" s="24" t="s">
        <v>8389</v>
      </c>
    </row>
    <row r="6" spans="1:8" x14ac:dyDescent="0.2">
      <c r="A6" s="24" t="s">
        <v>8390</v>
      </c>
    </row>
    <row r="7" spans="1:8" x14ac:dyDescent="0.2">
      <c r="A7" s="24" t="s">
        <v>8391</v>
      </c>
    </row>
    <row r="8" spans="1:8" x14ac:dyDescent="0.2">
      <c r="A8" s="24" t="s">
        <v>8392</v>
      </c>
    </row>
    <row r="9" spans="1:8" x14ac:dyDescent="0.2">
      <c r="A9" s="24" t="s">
        <v>8393</v>
      </c>
    </row>
    <row r="10" spans="1:8" x14ac:dyDescent="0.2">
      <c r="A10" s="24" t="s">
        <v>8394</v>
      </c>
    </row>
    <row r="11" spans="1:8" x14ac:dyDescent="0.2">
      <c r="A11" s="24" t="s">
        <v>8395</v>
      </c>
    </row>
    <row r="12" spans="1:8" x14ac:dyDescent="0.2">
      <c r="A12" s="24" t="s">
        <v>8396</v>
      </c>
    </row>
    <row r="13" spans="1:8" x14ac:dyDescent="0.2">
      <c r="A13" s="24" t="s">
        <v>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Formatted Data</vt:lpstr>
      <vt:lpstr>Pivot Table | Categories</vt:lpstr>
      <vt:lpstr>Pivot Table | Sub Categories</vt:lpstr>
      <vt:lpstr>Pivot Tables |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Denise Arellano</cp:lastModifiedBy>
  <dcterms:created xsi:type="dcterms:W3CDTF">2017-04-20T15:17:24Z</dcterms:created>
  <dcterms:modified xsi:type="dcterms:W3CDTF">2018-06-30T05:23:10Z</dcterms:modified>
</cp:coreProperties>
</file>