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slicerCaches/slicerCache10.xml" ContentType="application/vnd.ms-excel.slicerCache+xml"/>
  <Override PartName="/xl/slicerCaches/slicerCache11.xml" ContentType="application/vnd.ms-excel.slicerCache+xml"/>
  <Override PartName="/xl/slicerCaches/slicerCache12.xml" ContentType="application/vnd.ms-excel.slicerCache+xml"/>
  <Override PartName="/xl/slicerCaches/slicerCache13.xml" ContentType="application/vnd.ms-excel.slicerCache+xml"/>
  <Override PartName="/xl/slicerCaches/slicerCache14.xml" ContentType="application/vnd.ms-excel.slicerCache+xml"/>
  <Override PartName="/xl/slicerCaches/slicerCache15.xml" ContentType="application/vnd.ms-excel.slicerCache+xml"/>
  <Override PartName="/xl/slicerCaches/slicerCache16.xml" ContentType="application/vnd.ms-excel.slicerCache+xml"/>
  <Override PartName="/xl/slicerCaches/slicerCache17.xml" ContentType="application/vnd.ms-excel.slicerCache+xml"/>
  <Override PartName="/xl/slicerCaches/slicerCache18.xml" ContentType="application/vnd.ms-excel.slicerCache+xml"/>
  <Override PartName="/xl/slicerCaches/slicerCache19.xml" ContentType="application/vnd.ms-excel.slicerCache+xml"/>
  <Override PartName="/xl/slicerCaches/slicerCache20.xml" ContentType="application/vnd.ms-excel.slicerCache+xml"/>
  <Override PartName="/xl/slicerCaches/slicerCache21.xml" ContentType="application/vnd.ms-excel.slicerCache+xml"/>
  <Override PartName="/xl/slicerCaches/slicerCache22.xml" ContentType="application/vnd.ms-excel.slicerCache+xml"/>
  <Override PartName="/xl/slicerCaches/slicerCache23.xml" ContentType="application/vnd.ms-excel.slicerCache+xml"/>
  <Override PartName="/xl/slicerCaches/slicerCache24.xml" ContentType="application/vnd.ms-excel.slicerCache+xml"/>
  <Override PartName="/xl/slicerCaches/slicerCache25.xml" ContentType="application/vnd.ms-excel.slicerCache+xml"/>
  <Override PartName="/xl/slicerCaches/slicerCache26.xml" ContentType="application/vnd.ms-excel.slicerCache+xml"/>
  <Override PartName="/xl/slicerCaches/slicerCache27.xml" ContentType="application/vnd.ms-excel.slicerCache+xml"/>
  <Override PartName="/xl/slicerCaches/slicerCache28.xml" ContentType="application/vnd.ms-excel.slicerCache+xml"/>
  <Override PartName="/xl/slicerCaches/slicerCache29.xml" ContentType="application/vnd.ms-excel.slicerCache+xml"/>
  <Override PartName="/xl/slicerCaches/slicerCache30.xml" ContentType="application/vnd.ms-excel.slicerCache+xml"/>
  <Override PartName="/xl/slicerCaches/slicerCache31.xml" ContentType="application/vnd.ms-excel.slicerCache+xml"/>
  <Override PartName="/xl/slicerCaches/slicerCache32.xml" ContentType="application/vnd.ms-excel.slicerCache+xml"/>
  <Override PartName="/xl/slicerCaches/slicerCache33.xml" ContentType="application/vnd.ms-excel.slicerCache+xml"/>
  <Override PartName="/xl/slicerCaches/slicerCache34.xml" ContentType="application/vnd.ms-excel.slicerCache+xml"/>
  <Override PartName="/xl/slicerCaches/slicerCache35.xml" ContentType="application/vnd.ms-excel.slicerCache+xml"/>
  <Override PartName="/xl/slicerCaches/slicerCache36.xml" ContentType="application/vnd.ms-excel.slicerCache+xml"/>
  <Override PartName="/xl/slicerCaches/slicerCache37.xml" ContentType="application/vnd.ms-excel.slicerCache+xml"/>
  <Override PartName="/xl/slicerCaches/slicerCache38.xml" ContentType="application/vnd.ms-excel.slicerCache+xml"/>
  <Override PartName="/xl/slicerCaches/slicerCache39.xml" ContentType="application/vnd.ms-excel.slicerCache+xml"/>
  <Override PartName="/xl/slicerCaches/slicerCache40.xml" ContentType="application/vnd.ms-excel.slicerCache+xml"/>
  <Override PartName="/xl/slicerCaches/slicerCache41.xml" ContentType="application/vnd.ms-excel.slicerCache+xml"/>
  <Override PartName="/xl/slicerCaches/slicerCache42.xml" ContentType="application/vnd.ms-excel.slicerCache+xml"/>
  <Override PartName="/xl/slicerCaches/slicerCache43.xml" ContentType="application/vnd.ms-excel.slicerCache+xml"/>
  <Override PartName="/xl/slicerCaches/slicerCache44.xml" ContentType="application/vnd.ms-excel.slicerCache+xml"/>
  <Override PartName="/xl/slicerCaches/slicerCache45.xml" ContentType="application/vnd.ms-excel.slicerCache+xml"/>
  <Override PartName="/xl/slicerCaches/slicerCache46.xml" ContentType="application/vnd.ms-excel.slicerCache+xml"/>
  <Override PartName="/xl/slicerCaches/slicerCache47.xml" ContentType="application/vnd.ms-excel.slicerCache+xml"/>
  <Override PartName="/xl/slicerCaches/slicerCache48.xml" ContentType="application/vnd.ms-excel.slicerCache+xml"/>
  <Override PartName="/xl/slicerCaches/slicerCache49.xml" ContentType="application/vnd.ms-excel.slicerCache+xml"/>
  <Override PartName="/xl/slicerCaches/slicerCache50.xml" ContentType="application/vnd.ms-excel.slicerCache+xml"/>
  <Override PartName="/xl/slicerCaches/slicerCache51.xml" ContentType="application/vnd.ms-excel.slicerCache+xml"/>
  <Override PartName="/xl/slicerCaches/slicerCache52.xml" ContentType="application/vnd.ms-excel.slicerCache+xml"/>
  <Override PartName="/xl/slicerCaches/slicerCache53.xml" ContentType="application/vnd.ms-excel.slicerCache+xml"/>
  <Override PartName="/xl/slicerCaches/slicerCache54.xml" ContentType="application/vnd.ms-excel.slicerCache+xml"/>
  <Override PartName="/xl/slicerCaches/slicerCache55.xml" ContentType="application/vnd.ms-excel.slicerCache+xml"/>
  <Override PartName="/xl/slicerCaches/slicerCache56.xml" ContentType="application/vnd.ms-excel.slicerCache+xml"/>
  <Override PartName="/xl/slicerCaches/slicerCache57.xml" ContentType="application/vnd.ms-excel.slicerCache+xml"/>
  <Override PartName="/xl/slicerCaches/slicerCache58.xml" ContentType="application/vnd.ms-excel.slicerCache+xml"/>
  <Override PartName="/xl/slicerCaches/slicerCache59.xml" ContentType="application/vnd.ms-excel.slicerCache+xml"/>
  <Override PartName="/xl/slicerCaches/slicerCache60.xml" ContentType="application/vnd.ms-excel.slicerCache+xml"/>
  <Override PartName="/xl/slicerCaches/slicerCache61.xml" ContentType="application/vnd.ms-excel.slicerCache+xml"/>
  <Override PartName="/xl/slicerCaches/slicerCache62.xml" ContentType="application/vnd.ms-excel.slicerCache+xml"/>
  <Override PartName="/xl/slicerCaches/slicerCache63.xml" ContentType="application/vnd.ms-excel.slicerCache+xml"/>
  <Override PartName="/xl/slicerCaches/slicerCache64.xml" ContentType="application/vnd.ms-excel.slicerCache+xml"/>
  <Override PartName="/xl/slicerCaches/slicerCache65.xml" ContentType="application/vnd.ms-excel.slicerCache+xml"/>
  <Override PartName="/xl/slicerCaches/slicerCache66.xml" ContentType="application/vnd.ms-excel.slicerCache+xml"/>
  <Override PartName="/xl/slicerCaches/slicerCache67.xml" ContentType="application/vnd.ms-excel.slicerCache+xml"/>
  <Override PartName="/xl/slicerCaches/slicerCache68.xml" ContentType="application/vnd.ms-excel.slicerCache+xml"/>
  <Override PartName="/xl/slicerCaches/slicerCache69.xml" ContentType="application/vnd.ms-excel.slicerCache+xml"/>
  <Override PartName="/xl/slicerCaches/slicerCache70.xml" ContentType="application/vnd.ms-excel.slicerCache+xml"/>
  <Override PartName="/xl/slicerCaches/slicerCache71.xml" ContentType="application/vnd.ms-excel.slicerCache+xml"/>
  <Override PartName="/xl/slicerCaches/slicerCache72.xml" ContentType="application/vnd.ms-excel.slicerCache+xml"/>
  <Override PartName="/xl/slicerCaches/slicerCache73.xml" ContentType="application/vnd.ms-excel.slicerCache+xml"/>
  <Override PartName="/xl/slicerCaches/slicerCache74.xml" ContentType="application/vnd.ms-excel.slicerCache+xml"/>
  <Override PartName="/xl/slicerCaches/slicerCache75.xml" ContentType="application/vnd.ms-excel.slicerCache+xml"/>
  <Override PartName="/xl/slicerCaches/slicerCache76.xml" ContentType="application/vnd.ms-excel.slicerCache+xml"/>
  <Override PartName="/xl/slicerCaches/slicerCache77.xml" ContentType="application/vnd.ms-excel.slicerCache+xml"/>
  <Override PartName="/xl/slicerCaches/slicerCache78.xml" ContentType="application/vnd.ms-excel.slicerCache+xml"/>
  <Override PartName="/xl/slicerCaches/slicerCache79.xml" ContentType="application/vnd.ms-excel.slicerCache+xml"/>
  <Override PartName="/xl/slicerCaches/slicerCache80.xml" ContentType="application/vnd.ms-excel.slicerCache+xml"/>
  <Override PartName="/xl/slicerCaches/slicerCache81.xml" ContentType="application/vnd.ms-excel.slicerCache+xml"/>
  <Override PartName="/xl/slicerCaches/slicerCache82.xml" ContentType="application/vnd.ms-excel.slicerCache+xml"/>
  <Override PartName="/xl/slicerCaches/slicerCache83.xml" ContentType="application/vnd.ms-excel.slicerCache+xml"/>
  <Override PartName="/xl/slicerCaches/slicerCache84.xml" ContentType="application/vnd.ms-excel.slicerCache+xml"/>
  <Override PartName="/xl/slicerCaches/slicerCache85.xml" ContentType="application/vnd.ms-excel.slicerCache+xml"/>
  <Override PartName="/xl/slicerCaches/slicerCache86.xml" ContentType="application/vnd.ms-excel.slicerCache+xml"/>
  <Override PartName="/xl/slicerCaches/slicerCache87.xml" ContentType="application/vnd.ms-excel.slicerCache+xml"/>
  <Override PartName="/xl/slicerCaches/slicerCache88.xml" ContentType="application/vnd.ms-excel.slicerCache+xml"/>
  <Override PartName="/xl/slicerCaches/slicerCache89.xml" ContentType="application/vnd.ms-excel.slicerCache+xml"/>
  <Override PartName="/xl/slicerCaches/slicerCache90.xml" ContentType="application/vnd.ms-excel.slicerCache+xml"/>
  <Override PartName="/xl/slicerCaches/slicerCache91.xml" ContentType="application/vnd.ms-excel.slicerCache+xml"/>
  <Override PartName="/xl/slicerCaches/slicerCache92.xml" ContentType="application/vnd.ms-excel.slicerCache+xml"/>
  <Override PartName="/xl/slicerCaches/slicerCache93.xml" ContentType="application/vnd.ms-excel.slicerCache+xml"/>
  <Override PartName="/xl/slicerCaches/slicerCache94.xml" ContentType="application/vnd.ms-excel.slicerCache+xml"/>
  <Override PartName="/xl/slicerCaches/slicerCache95.xml" ContentType="application/vnd.ms-excel.slicerCache+xml"/>
  <Override PartName="/xl/slicerCaches/slicerCache96.xml" ContentType="application/vnd.ms-excel.slicerCache+xml"/>
  <Override PartName="/xl/slicerCaches/slicerCache97.xml" ContentType="application/vnd.ms-excel.slicerCache+xml"/>
  <Override PartName="/xl/slicerCaches/slicerCache98.xml" ContentType="application/vnd.ms-excel.slicerCache+xml"/>
  <Override PartName="/xl/slicerCaches/slicerCache99.xml" ContentType="application/vnd.ms-excel.slicerCache+xml"/>
  <Override PartName="/xl/slicerCaches/slicerCache100.xml" ContentType="application/vnd.ms-excel.slicerCache+xml"/>
  <Override PartName="/xl/slicerCaches/slicerCache101.xml" ContentType="application/vnd.ms-excel.slicerCache+xml"/>
  <Override PartName="/xl/slicerCaches/slicerCache102.xml" ContentType="application/vnd.ms-excel.slicerCache+xml"/>
  <Override PartName="/xl/slicerCaches/slicerCache103.xml" ContentType="application/vnd.ms-excel.slicerCache+xml"/>
  <Override PartName="/xl/slicerCaches/slicerCache104.xml" ContentType="application/vnd.ms-excel.slicerCache+xml"/>
  <Override PartName="/xl/slicerCaches/slicerCache105.xml" ContentType="application/vnd.ms-excel.slicerCache+xml"/>
  <Override PartName="/xl/slicerCaches/slicerCache106.xml" ContentType="application/vnd.ms-excel.slicerCache+xml"/>
  <Override PartName="/xl/slicerCaches/slicerCache107.xml" ContentType="application/vnd.ms-excel.slicerCache+xml"/>
  <Override PartName="/xl/slicerCaches/slicerCache108.xml" ContentType="application/vnd.ms-excel.slicerCache+xml"/>
  <Override PartName="/xl/slicerCaches/slicerCache109.xml" ContentType="application/vnd.ms-excel.slicerCache+xml"/>
  <Override PartName="/xl/slicerCaches/slicerCache110.xml" ContentType="application/vnd.ms-excel.slicerCache+xml"/>
  <Override PartName="/xl/slicerCaches/slicerCache111.xml" ContentType="application/vnd.ms-excel.slicerCache+xml"/>
  <Override PartName="/xl/slicerCaches/slicerCache11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slicers/slicer2.xml" ContentType="application/vnd.ms-excel.slicer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slicers/slicer3.xml" ContentType="application/vnd.ms-excel.slicer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slicers/slicer4.xml" ContentType="application/vnd.ms-excel.slicer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slicers/slicer5.xml" ContentType="application/vnd.ms-excel.slicer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slicers/slicer6.xml" ContentType="application/vnd.ms-excel.slicer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slicers/slicer7.xml" ContentType="application/vnd.ms-excel.slicer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slicers/slicer8.xml" ContentType="application/vnd.ms-excel.slicer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slicers/slicer9.xml" ContentType="application/vnd.ms-excel.slicer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slicers/slicer10.xml" ContentType="application/vnd.ms-excel.slicer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slicers/slicer11.xml" ContentType="application/vnd.ms-excel.slicer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slicers/slicer12.xml" ContentType="application/vnd.ms-excel.slicer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slicers/slicer13.xml" ContentType="application/vnd.ms-excel.slicer+xml"/>
  <Override PartName="/xl/drawings/drawing14.xml" ContentType="application/vnd.openxmlformats-officedocument.drawing+xml"/>
  <Override PartName="/xl/tables/table14.xml" ContentType="application/vnd.openxmlformats-officedocument.spreadsheetml.table+xml"/>
  <Override PartName="/xl/slicers/slicer14.xml" ContentType="application/vnd.ms-excel.slicer+xml"/>
  <Override PartName="/xl/drawings/drawing15.xml" ContentType="application/vnd.openxmlformats-officedocument.drawing+xml"/>
  <Override PartName="/xl/tables/table15.xml" ContentType="application/vnd.openxmlformats-officedocument.spreadsheetml.table+xml"/>
  <Override PartName="/xl/slicers/slicer15.xml" ContentType="application/vnd.ms-excel.slicer+xml"/>
  <Override PartName="/xl/drawings/drawing16.xml" ContentType="application/vnd.openxmlformats-officedocument.drawing+xml"/>
  <Override PartName="/xl/tables/table16.xml" ContentType="application/vnd.openxmlformats-officedocument.spreadsheetml.table+xml"/>
  <Override PartName="/xl/slicers/slicer16.xml" ContentType="application/vnd.ms-excel.slicer+xml"/>
  <Override PartName="/xl/drawings/drawing17.xml" ContentType="application/vnd.openxmlformats-officedocument.drawing+xml"/>
  <Override PartName="/xl/tables/table17.xml" ContentType="application/vnd.openxmlformats-officedocument.spreadsheetml.table+xml"/>
  <Override PartName="/xl/slicers/slicer17.xml" ContentType="application/vnd.ms-excel.slicer+xml"/>
  <Override PartName="/xl/drawings/drawing18.xml" ContentType="application/vnd.openxmlformats-officedocument.drawing+xml"/>
  <Override PartName="/xl/tables/table18.xml" ContentType="application/vnd.openxmlformats-officedocument.spreadsheetml.table+xml"/>
  <Override PartName="/xl/slicers/slicer18.xml" ContentType="application/vnd.ms-excel.slicer+xml"/>
  <Override PartName="/xl/drawings/drawing19.xml" ContentType="application/vnd.openxmlformats-officedocument.drawing+xml"/>
  <Override PartName="/xl/tables/table19.xml" ContentType="application/vnd.openxmlformats-officedocument.spreadsheetml.table+xml"/>
  <Override PartName="/xl/slicers/slicer19.xml" ContentType="application/vnd.ms-excel.slicer+xml"/>
  <Override PartName="/xl/drawings/drawing20.xml" ContentType="application/vnd.openxmlformats-officedocument.drawing+xml"/>
  <Override PartName="/xl/tables/table20.xml" ContentType="application/vnd.openxmlformats-officedocument.spreadsheetml.table+xml"/>
  <Override PartName="/xl/slicers/slicer20.xml" ContentType="application/vnd.ms-excel.slicer+xml"/>
  <Override PartName="/xl/drawings/drawing21.xml" ContentType="application/vnd.openxmlformats-officedocument.drawing+xml"/>
  <Override PartName="/xl/tables/table21.xml" ContentType="application/vnd.openxmlformats-officedocument.spreadsheetml.table+xml"/>
  <Override PartName="/xl/slicers/slicer21.xml" ContentType="application/vnd.ms-excel.slicer+xml"/>
  <Override PartName="/xl/drawings/drawing22.xml" ContentType="application/vnd.openxmlformats-officedocument.drawing+xml"/>
  <Override PartName="/xl/tables/table22.xml" ContentType="application/vnd.openxmlformats-officedocument.spreadsheetml.table+xml"/>
  <Override PartName="/xl/slicers/slicer22.xml" ContentType="application/vnd.ms-excel.slicer+xml"/>
  <Override PartName="/xl/drawings/drawing23.xml" ContentType="application/vnd.openxmlformats-officedocument.drawing+xml"/>
  <Override PartName="/xl/tables/table23.xml" ContentType="application/vnd.openxmlformats-officedocument.spreadsheetml.table+xml"/>
  <Override PartName="/xl/slicers/slicer23.xml" ContentType="application/vnd.ms-excel.slicer+xml"/>
  <Override PartName="/xl/drawings/drawing24.xml" ContentType="application/vnd.openxmlformats-officedocument.drawing+xml"/>
  <Override PartName="/xl/tables/table24.xml" ContentType="application/vnd.openxmlformats-officedocument.spreadsheetml.table+xml"/>
  <Override PartName="/xl/slicers/slicer24.xml" ContentType="application/vnd.ms-excel.slicer+xml"/>
  <Override PartName="/xl/drawings/drawing25.xml" ContentType="application/vnd.openxmlformats-officedocument.drawing+xml"/>
  <Override PartName="/xl/tables/table25.xml" ContentType="application/vnd.openxmlformats-officedocument.spreadsheetml.table+xml"/>
  <Override PartName="/xl/slicers/slicer25.xml" ContentType="application/vnd.ms-excel.slicer+xml"/>
  <Override PartName="/xl/drawings/drawing26.xml" ContentType="application/vnd.openxmlformats-officedocument.drawing+xml"/>
  <Override PartName="/xl/tables/table26.xml" ContentType="application/vnd.openxmlformats-officedocument.spreadsheetml.table+xml"/>
  <Override PartName="/xl/slicers/slicer26.xml" ContentType="application/vnd.ms-excel.slicer+xml"/>
  <Override PartName="/xl/drawings/drawing27.xml" ContentType="application/vnd.openxmlformats-officedocument.drawing+xml"/>
  <Override PartName="/xl/tables/table27.xml" ContentType="application/vnd.openxmlformats-officedocument.spreadsheetml.table+xml"/>
  <Override PartName="/xl/slicers/slicer27.xml" ContentType="application/vnd.ms-excel.slicer+xml"/>
  <Override PartName="/xl/drawings/drawing28.xml" ContentType="application/vnd.openxmlformats-officedocument.drawing+xml"/>
  <Override PartName="/xl/tables/table28.xml" ContentType="application/vnd.openxmlformats-officedocument.spreadsheetml.table+xml"/>
  <Override PartName="/xl/slicers/slicer28.xml" ContentType="application/vnd.ms-excel.slicer+xml"/>
  <Override PartName="/xl/drawings/drawing29.xml" ContentType="application/vnd.openxmlformats-officedocument.drawing+xml"/>
  <Override PartName="/xl/tables/table29.xml" ContentType="application/vnd.openxmlformats-officedocument.spreadsheetml.table+xml"/>
  <Override PartName="/xl/slicers/slicer29.xml" ContentType="application/vnd.ms-excel.slicer+xml"/>
  <Override PartName="/xl/drawings/drawing30.xml" ContentType="application/vnd.openxmlformats-officedocument.drawing+xml"/>
  <Override PartName="/xl/tables/table30.xml" ContentType="application/vnd.openxmlformats-officedocument.spreadsheetml.table+xml"/>
  <Override PartName="/xl/slicers/slicer30.xml" ContentType="application/vnd.ms-excel.slicer+xml"/>
  <Override PartName="/xl/drawings/drawing31.xml" ContentType="application/vnd.openxmlformats-officedocument.drawing+xml"/>
  <Override PartName="/xl/tables/table31.xml" ContentType="application/vnd.openxmlformats-officedocument.spreadsheetml.table+xml"/>
  <Override PartName="/xl/slicers/slicer31.xml" ContentType="application/vnd.ms-excel.slicer+xml"/>
  <Override PartName="/xl/drawings/drawing32.xml" ContentType="application/vnd.openxmlformats-officedocument.drawing+xml"/>
  <Override PartName="/xl/tables/table32.xml" ContentType="application/vnd.openxmlformats-officedocument.spreadsheetml.table+xml"/>
  <Override PartName="/xl/slicers/slicer32.xml" ContentType="application/vnd.ms-excel.slicer+xml"/>
  <Override PartName="/xl/drawings/drawing33.xml" ContentType="application/vnd.openxmlformats-officedocument.drawing+xml"/>
  <Override PartName="/xl/tables/table33.xml" ContentType="application/vnd.openxmlformats-officedocument.spreadsheetml.table+xml"/>
  <Override PartName="/xl/slicers/slicer33.xml" ContentType="application/vnd.ms-excel.slicer+xml"/>
  <Override PartName="/xl/drawings/drawing34.xml" ContentType="application/vnd.openxmlformats-officedocument.drawing+xml"/>
  <Override PartName="/xl/tables/table34.xml" ContentType="application/vnd.openxmlformats-officedocument.spreadsheetml.table+xml"/>
  <Override PartName="/xl/slicers/slicer34.xml" ContentType="application/vnd.ms-excel.slicer+xml"/>
  <Override PartName="/xl/drawings/drawing35.xml" ContentType="application/vnd.openxmlformats-officedocument.drawing+xml"/>
  <Override PartName="/xl/tables/table35.xml" ContentType="application/vnd.openxmlformats-officedocument.spreadsheetml.table+xml"/>
  <Override PartName="/xl/slicers/slicer35.xml" ContentType="application/vnd.ms-excel.slicer+xml"/>
  <Override PartName="/xl/drawings/drawing36.xml" ContentType="application/vnd.openxmlformats-officedocument.drawing+xml"/>
  <Override PartName="/xl/tables/table36.xml" ContentType="application/vnd.openxmlformats-officedocument.spreadsheetml.table+xml"/>
  <Override PartName="/xl/slicers/slicer36.xml" ContentType="application/vnd.ms-excel.slicer+xml"/>
  <Override PartName="/xl/drawings/drawing37.xml" ContentType="application/vnd.openxmlformats-officedocument.drawing+xml"/>
  <Override PartName="/xl/tables/table37.xml" ContentType="application/vnd.openxmlformats-officedocument.spreadsheetml.table+xml"/>
  <Override PartName="/xl/slicers/slicer37.xml" ContentType="application/vnd.ms-excel.slicer+xml"/>
  <Override PartName="/xl/drawings/drawing38.xml" ContentType="application/vnd.openxmlformats-officedocument.drawing+xml"/>
  <Override PartName="/xl/tables/table38.xml" ContentType="application/vnd.openxmlformats-officedocument.spreadsheetml.table+xml"/>
  <Override PartName="/xl/slicers/slicer38.xml" ContentType="application/vnd.ms-excel.slicer+xml"/>
  <Override PartName="/xl/drawings/drawing39.xml" ContentType="application/vnd.openxmlformats-officedocument.drawing+xml"/>
  <Override PartName="/xl/tables/table39.xml" ContentType="application/vnd.openxmlformats-officedocument.spreadsheetml.table+xml"/>
  <Override PartName="/xl/slicers/slicer39.xml" ContentType="application/vnd.ms-excel.slicer+xml"/>
  <Override PartName="/xl/drawings/drawing40.xml" ContentType="application/vnd.openxmlformats-officedocument.drawing+xml"/>
  <Override PartName="/xl/tables/table40.xml" ContentType="application/vnd.openxmlformats-officedocument.spreadsheetml.table+xml"/>
  <Override PartName="/xl/slicers/slicer40.xml" ContentType="application/vnd.ms-excel.slicer+xml"/>
  <Override PartName="/xl/drawings/drawing41.xml" ContentType="application/vnd.openxmlformats-officedocument.drawing+xml"/>
  <Override PartName="/xl/tables/table41.xml" ContentType="application/vnd.openxmlformats-officedocument.spreadsheetml.table+xml"/>
  <Override PartName="/xl/slicers/slicer41.xml" ContentType="application/vnd.ms-excel.slicer+xml"/>
  <Override PartName="/xl/drawings/drawing42.xml" ContentType="application/vnd.openxmlformats-officedocument.drawing+xml"/>
  <Override PartName="/xl/tables/table42.xml" ContentType="application/vnd.openxmlformats-officedocument.spreadsheetml.table+xml"/>
  <Override PartName="/xl/slicers/slicer42.xml" ContentType="application/vnd.ms-excel.slicer+xml"/>
  <Override PartName="/xl/drawings/drawing43.xml" ContentType="application/vnd.openxmlformats-officedocument.drawing+xml"/>
  <Override PartName="/xl/tables/table43.xml" ContentType="application/vnd.openxmlformats-officedocument.spreadsheetml.table+xml"/>
  <Override PartName="/xl/slicers/slicer43.xml" ContentType="application/vnd.ms-excel.slicer+xml"/>
  <Override PartName="/xl/drawings/drawing44.xml" ContentType="application/vnd.openxmlformats-officedocument.drawing+xml"/>
  <Override PartName="/xl/tables/table44.xml" ContentType="application/vnd.openxmlformats-officedocument.spreadsheetml.table+xml"/>
  <Override PartName="/xl/slicers/slicer44.xml" ContentType="application/vnd.ms-excel.slicer+xml"/>
  <Override PartName="/xl/drawings/drawing45.xml" ContentType="application/vnd.openxmlformats-officedocument.drawing+xml"/>
  <Override PartName="/xl/tables/table45.xml" ContentType="application/vnd.openxmlformats-officedocument.spreadsheetml.table+xml"/>
  <Override PartName="/xl/slicers/slicer45.xml" ContentType="application/vnd.ms-excel.slicer+xml"/>
  <Override PartName="/xl/drawings/drawing46.xml" ContentType="application/vnd.openxmlformats-officedocument.drawing+xml"/>
  <Override PartName="/xl/tables/table46.xml" ContentType="application/vnd.openxmlformats-officedocument.spreadsheetml.table+xml"/>
  <Override PartName="/xl/slicers/slicer46.xml" ContentType="application/vnd.ms-excel.slicer+xml"/>
  <Override PartName="/xl/drawings/drawing47.xml" ContentType="application/vnd.openxmlformats-officedocument.drawing+xml"/>
  <Override PartName="/xl/tables/table47.xml" ContentType="application/vnd.openxmlformats-officedocument.spreadsheetml.table+xml"/>
  <Override PartName="/xl/slicers/slicer47.xml" ContentType="application/vnd.ms-excel.slicer+xml"/>
  <Override PartName="/xl/drawings/drawing48.xml" ContentType="application/vnd.openxmlformats-officedocument.drawing+xml"/>
  <Override PartName="/xl/tables/table48.xml" ContentType="application/vnd.openxmlformats-officedocument.spreadsheetml.table+xml"/>
  <Override PartName="/xl/slicers/slicer48.xml" ContentType="application/vnd.ms-excel.slicer+xml"/>
  <Override PartName="/xl/drawings/drawing49.xml" ContentType="application/vnd.openxmlformats-officedocument.drawing+xml"/>
  <Override PartName="/xl/tables/table49.xml" ContentType="application/vnd.openxmlformats-officedocument.spreadsheetml.table+xml"/>
  <Override PartName="/xl/slicers/slicer49.xml" ContentType="application/vnd.ms-excel.slicer+xml"/>
  <Override PartName="/xl/drawings/drawing50.xml" ContentType="application/vnd.openxmlformats-officedocument.drawing+xml"/>
  <Override PartName="/xl/tables/table50.xml" ContentType="application/vnd.openxmlformats-officedocument.spreadsheetml.table+xml"/>
  <Override PartName="/xl/slicers/slicer50.xml" ContentType="application/vnd.ms-excel.slicer+xml"/>
  <Override PartName="/xl/drawings/drawing51.xml" ContentType="application/vnd.openxmlformats-officedocument.drawing+xml"/>
  <Override PartName="/xl/tables/table51.xml" ContentType="application/vnd.openxmlformats-officedocument.spreadsheetml.table+xml"/>
  <Override PartName="/xl/slicers/slicer51.xml" ContentType="application/vnd.ms-excel.slicer+xml"/>
  <Override PartName="/xl/drawings/drawing52.xml" ContentType="application/vnd.openxmlformats-officedocument.drawing+xml"/>
  <Override PartName="/xl/tables/table52.xml" ContentType="application/vnd.openxmlformats-officedocument.spreadsheetml.table+xml"/>
  <Override PartName="/xl/slicers/slicer52.xml" ContentType="application/vnd.ms-excel.slicer+xml"/>
  <Override PartName="/xl/drawings/drawing53.xml" ContentType="application/vnd.openxmlformats-officedocument.drawing+xml"/>
  <Override PartName="/xl/tables/table53.xml" ContentType="application/vnd.openxmlformats-officedocument.spreadsheetml.table+xml"/>
  <Override PartName="/xl/slicers/slicer53.xml" ContentType="application/vnd.ms-excel.slicer+xml"/>
  <Override PartName="/xl/drawings/drawing54.xml" ContentType="application/vnd.openxmlformats-officedocument.drawing+xml"/>
  <Override PartName="/xl/tables/table54.xml" ContentType="application/vnd.openxmlformats-officedocument.spreadsheetml.table+xml"/>
  <Override PartName="/xl/slicers/slicer54.xml" ContentType="application/vnd.ms-excel.slicer+xml"/>
  <Override PartName="/xl/drawings/drawing55.xml" ContentType="application/vnd.openxmlformats-officedocument.drawing+xml"/>
  <Override PartName="/xl/tables/table55.xml" ContentType="application/vnd.openxmlformats-officedocument.spreadsheetml.table+xml"/>
  <Override PartName="/xl/slicers/slicer55.xml" ContentType="application/vnd.ms-excel.slicer+xml"/>
  <Override PartName="/xl/drawings/drawing56.xml" ContentType="application/vnd.openxmlformats-officedocument.drawing+xml"/>
  <Override PartName="/xl/tables/table56.xml" ContentType="application/vnd.openxmlformats-officedocument.spreadsheetml.table+xml"/>
  <Override PartName="/xl/slicers/slicer56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_ENGEFAME - SEGURANÇA DO TRABALHO\ENGEFAME - TREINAMENTOS\VALIDOS\"/>
    </mc:Choice>
  </mc:AlternateContent>
  <xr:revisionPtr revIDLastSave="0" documentId="13_ncr:1_{2E2DE066-29E2-41F3-92B7-DD5F6B2036D3}" xr6:coauthVersionLast="47" xr6:coauthVersionMax="47" xr10:uidLastSave="{00000000-0000-0000-0000-000000000000}"/>
  <bookViews>
    <workbookView xWindow="-120" yWindow="-120" windowWidth="29040" windowHeight="15720" tabRatio="714" firstSheet="40" activeTab="40" xr2:uid="{FA47E316-BFE4-4DB1-AFD0-B4A5475D395E}"/>
  </bookViews>
  <sheets>
    <sheet name="MODELO" sheetId="30" r:id="rId1"/>
    <sheet name="Planilha2" sheetId="27" state="hidden" r:id="rId2"/>
    <sheet name="INTRODUTÓRIO ENGEFAME" sheetId="71" r:id="rId3"/>
    <sheet name="PRO-SEG 01-MONTAGEM DE TORRE" sheetId="79" r:id="rId4"/>
    <sheet name="PRO-SEG 05-POLITICA DE SEG." sheetId="80" r:id="rId5"/>
    <sheet name="PRO-SEG 06-MONTAGEM DE POSTE" sheetId="81" r:id="rId6"/>
    <sheet name="PRO-SEG 08-DIREITO DE RECUSA" sheetId="82" r:id="rId7"/>
    <sheet name="PRO-SEG 10-RESGATE TRAB. ALTURA" sheetId="83" r:id="rId8"/>
    <sheet name="PRO-SEG 12-PROGRAMA DE FÁDIGA" sheetId="84" r:id="rId9"/>
    <sheet name="PRO-SEG 14-MONTAGEM DE GRADIL" sheetId="85" r:id="rId10"/>
    <sheet name="PRO-SEG 15-PAE" sheetId="86" r:id="rId11"/>
    <sheet name="PRO-SEG 20-ATERRAMENTO DE CAR." sheetId="87" r:id="rId12"/>
    <sheet name="PRO-SEG 21-RETIRADA DE POSTE" sheetId="88" r:id="rId13"/>
    <sheet name="PRO-SEG 22-DESCARREGAMENTO E CA" sheetId="89" r:id="rId14"/>
    <sheet name="PRO-SEG 25-INS. DE GUARDA CORP." sheetId="90" r:id="rId15"/>
    <sheet name="PRO-SEG 27-PLANO DE ESCAVAÇÃO" sheetId="91" r:id="rId16"/>
    <sheet name="NR 01" sheetId="1" r:id="rId17"/>
    <sheet name="NR 05" sheetId="28" r:id="rId18"/>
    <sheet name="NR 06" sheetId="67" r:id="rId19"/>
    <sheet name="NR 10" sheetId="44" r:id="rId20"/>
    <sheet name="NR 10 SEP" sheetId="45" r:id="rId21"/>
    <sheet name="NR 11 - MUNCK" sheetId="53" r:id="rId22"/>
    <sheet name="NR 12" sheetId="46" r:id="rId23"/>
    <sheet name="NR 17" sheetId="47" r:id="rId24"/>
    <sheet name="NR 18 " sheetId="65" r:id="rId25"/>
    <sheet name="NR 22 (VALE)." sheetId="48" r:id="rId26"/>
    <sheet name="NR 33" sheetId="49" r:id="rId27"/>
    <sheet name="NR 35" sheetId="50" r:id="rId28"/>
    <sheet name="PGR e PCMSO" sheetId="70" r:id="rId29"/>
    <sheet name="FISPQ " sheetId="72" r:id="rId30"/>
    <sheet name="SERRA SABRE" sheetId="63" r:id="rId31"/>
    <sheet name="SERRA CLIPER" sheetId="68" r:id="rId32"/>
    <sheet name="NR 22 " sheetId="66" state="hidden" r:id="rId33"/>
    <sheet name="OFF ROAD E DIREÇÃO DEFENSIVA" sheetId="51" r:id="rId34"/>
    <sheet name="RAC 01" sheetId="52" r:id="rId35"/>
    <sheet name="RAC 02" sheetId="54" r:id="rId36"/>
    <sheet name="RAC 03" sheetId="55" r:id="rId37"/>
    <sheet name="RAC 05" sheetId="56" r:id="rId38"/>
    <sheet name="RAC 07" sheetId="57" r:id="rId39"/>
    <sheet name="RAC 08" sheetId="58" r:id="rId40"/>
    <sheet name="PAEBM SUL E SUDESTE" sheetId="59" r:id="rId41"/>
    <sheet name="PAEBM NORTE" sheetId="61" r:id="rId42"/>
    <sheet name="PRO 040866 (RAC 01)" sheetId="73" r:id="rId43"/>
    <sheet name="PRO 039864 (RAC 02)" sheetId="99" r:id="rId44"/>
    <sheet name="PRO-040169 (RAC 03)" sheetId="100" r:id="rId45"/>
    <sheet name="PRO 039979 (RAC 05)" sheetId="74" r:id="rId46"/>
    <sheet name="PRO 041860 (RAC 7)" sheetId="75" r:id="rId47"/>
    <sheet name="PRO 034346 (ART) " sheetId="76" r:id="rId48"/>
    <sheet name="PTS - MÓDULO I" sheetId="78" r:id="rId49"/>
    <sheet name="REMOÇÃO DE PISOS" sheetId="77" r:id="rId50"/>
    <sheet name="ART-EP 13 - DESCA. E CARRE." sheetId="92" r:id="rId51"/>
    <sheet name="ART-EP 14 - MONT. DE GRADIL" sheetId="93" r:id="rId52"/>
    <sheet name="ART-EP 162-POSTE MONOTUBULAR" sheetId="94" r:id="rId53"/>
    <sheet name="ART-EP 227-ATERRAMENTO DE CARR." sheetId="95" r:id="rId54"/>
    <sheet name="ART-EP 228-INST. DE G. CORPOS " sheetId="96" r:id="rId55"/>
    <sheet name="ART-EP 442-ADEQUAÇÃO DE POSTE" sheetId="97" r:id="rId56"/>
    <sheet name="ART-EP 172-RETIRADA DE POSTE" sheetId="98" r:id="rId57"/>
  </sheets>
  <definedNames>
    <definedName name="_xlnm.Print_Area" localSheetId="50">'ART-EP 13 - DESCA. E CARRE.'!$A$3:$L$50</definedName>
    <definedName name="_xlnm.Print_Area" localSheetId="51">'ART-EP 14 - MONT. DE GRADIL'!$A$3:$L$50</definedName>
    <definedName name="_xlnm.Print_Area" localSheetId="52">'ART-EP 162-POSTE MONOTUBULAR'!$A$3:$L$50</definedName>
    <definedName name="_xlnm.Print_Area" localSheetId="56">'ART-EP 172-RETIRADA DE POSTE'!$A$3:$L$50</definedName>
    <definedName name="_xlnm.Print_Area" localSheetId="53">'ART-EP 227-ATERRAMENTO DE CARR.'!$A$3:$L$50</definedName>
    <definedName name="_xlnm.Print_Area" localSheetId="54">'ART-EP 228-INST. DE G. CORPOS '!$A$3:$L$50</definedName>
    <definedName name="_xlnm.Print_Area" localSheetId="55">'ART-EP 442-ADEQUAÇÃO DE POSTE'!$A$3:$L$50</definedName>
    <definedName name="_xlnm.Print_Area" localSheetId="29">'FISPQ '!$A$3:$L$50</definedName>
    <definedName name="_xlnm.Print_Area" localSheetId="2">'INTRODUTÓRIO ENGEFAME'!$A$3:$L$50</definedName>
    <definedName name="_xlnm.Print_Area" localSheetId="0">MODELO!$A$3:$L$50</definedName>
    <definedName name="_xlnm.Print_Area" localSheetId="16">'NR 01'!$A$3:$L$50</definedName>
    <definedName name="_xlnm.Print_Area" localSheetId="17">'NR 05'!$A$3:$L$50</definedName>
    <definedName name="_xlnm.Print_Area" localSheetId="18">'NR 06'!$A$3:$L$50</definedName>
    <definedName name="_xlnm.Print_Area" localSheetId="19">'NR 10'!$A$3:$L$50</definedName>
    <definedName name="_xlnm.Print_Area" localSheetId="20">'NR 10 SEP'!$A$3:$L$50</definedName>
    <definedName name="_xlnm.Print_Area" localSheetId="21">'NR 11 - MUNCK'!$A$3:$L$50</definedName>
    <definedName name="_xlnm.Print_Area" localSheetId="22">'NR 12'!$A$3:$L$50</definedName>
    <definedName name="_xlnm.Print_Area" localSheetId="23">'NR 17'!$A$3:$L$50</definedName>
    <definedName name="_xlnm.Print_Area" localSheetId="24">'NR 18 '!$A$3:$L$54</definedName>
    <definedName name="_xlnm.Print_Area" localSheetId="32">'NR 22 '!$A$3:$L$50</definedName>
    <definedName name="_xlnm.Print_Area" localSheetId="25">'NR 22 (VALE).'!$A$3:$L$50</definedName>
    <definedName name="_xlnm.Print_Area" localSheetId="26">'NR 33'!$A$3:$L$52</definedName>
    <definedName name="_xlnm.Print_Area" localSheetId="27">'NR 35'!$A$3:$L$52</definedName>
    <definedName name="_xlnm.Print_Area" localSheetId="33">'OFF ROAD E DIREÇÃO DEFENSIVA'!$A$3:$L$50</definedName>
    <definedName name="_xlnm.Print_Area" localSheetId="41">'PAEBM NORTE'!$A$3:$L$50</definedName>
    <definedName name="_xlnm.Print_Area" localSheetId="40">'PAEBM SUL E SUDESTE'!$A$3:$L$50</definedName>
    <definedName name="_xlnm.Print_Area" localSheetId="28">'PGR e PCMSO'!$A$3:$L$50</definedName>
    <definedName name="_xlnm.Print_Area" localSheetId="47">'PRO 034346 (ART) '!$A$3:$L$50</definedName>
    <definedName name="_xlnm.Print_Area" localSheetId="43">'PRO 039864 (RAC 02)'!$A$3:$L$50</definedName>
    <definedName name="_xlnm.Print_Area" localSheetId="45">'PRO 039979 (RAC 05)'!$A$3:$L$50</definedName>
    <definedName name="_xlnm.Print_Area" localSheetId="42">'PRO 040866 (RAC 01)'!$A$3:$L$50</definedName>
    <definedName name="_xlnm.Print_Area" localSheetId="46">'PRO 041860 (RAC 7)'!$A$3:$L$50</definedName>
    <definedName name="_xlnm.Print_Area" localSheetId="44">'PRO-040169 (RAC 03)'!$A$3:$L$50</definedName>
    <definedName name="_xlnm.Print_Area" localSheetId="3">'PRO-SEG 01-MONTAGEM DE TORRE'!$A$3:$L$50</definedName>
    <definedName name="_xlnm.Print_Area" localSheetId="4">'PRO-SEG 05-POLITICA DE SEG.'!$A$3:$L$50</definedName>
    <definedName name="_xlnm.Print_Area" localSheetId="5">'PRO-SEG 06-MONTAGEM DE POSTE'!$A$3:$L$50</definedName>
    <definedName name="_xlnm.Print_Area" localSheetId="6">'PRO-SEG 08-DIREITO DE RECUSA'!$A$3:$L$50</definedName>
    <definedName name="_xlnm.Print_Area" localSheetId="7">'PRO-SEG 10-RESGATE TRAB. ALTURA'!$A$3:$L$50</definedName>
    <definedName name="_xlnm.Print_Area" localSheetId="8">'PRO-SEG 12-PROGRAMA DE FÁDIGA'!$A$3:$L$50</definedName>
    <definedName name="_xlnm.Print_Area" localSheetId="9">'PRO-SEG 14-MONTAGEM DE GRADIL'!$A$3:$L$50</definedName>
    <definedName name="_xlnm.Print_Area" localSheetId="10">'PRO-SEG 15-PAE'!$A$3:$L$50</definedName>
    <definedName name="_xlnm.Print_Area" localSheetId="11">'PRO-SEG 20-ATERRAMENTO DE CAR.'!$A$3:$L$50</definedName>
    <definedName name="_xlnm.Print_Area" localSheetId="12">'PRO-SEG 21-RETIRADA DE POSTE'!$A$3:$L$50</definedName>
    <definedName name="_xlnm.Print_Area" localSheetId="13">'PRO-SEG 22-DESCARREGAMENTO E CA'!$A$3:$L$50</definedName>
    <definedName name="_xlnm.Print_Area" localSheetId="14">'PRO-SEG 25-INS. DE GUARDA CORP.'!$A$3:$L$50</definedName>
    <definedName name="_xlnm.Print_Area" localSheetId="15">'PRO-SEG 27-PLANO DE ESCAVAÇÃO'!$A$3:$L$50</definedName>
    <definedName name="_xlnm.Print_Area" localSheetId="48">'PTS - MÓDULO I'!$A$3:$L$50</definedName>
    <definedName name="_xlnm.Print_Area" localSheetId="34">'RAC 01'!$A$3:$L$50</definedName>
    <definedName name="_xlnm.Print_Area" localSheetId="35">'RAC 02'!$A$3:$L$50</definedName>
    <definedName name="_xlnm.Print_Area" localSheetId="36">'RAC 03'!$A$3:$L$50</definedName>
    <definedName name="_xlnm.Print_Area" localSheetId="37">'RAC 05'!$A$3:$L$50</definedName>
    <definedName name="_xlnm.Print_Area" localSheetId="38">'RAC 07'!$A$3:$L$50</definedName>
    <definedName name="_xlnm.Print_Area" localSheetId="39">'RAC 08'!$A$3:$L$50</definedName>
    <definedName name="_xlnm.Print_Area" localSheetId="49">'REMOÇÃO DE PISOS'!$A$3:$L$50</definedName>
    <definedName name="_xlnm.Print_Area" localSheetId="31">'SERRA CLIPER'!$A$3:$L$50</definedName>
    <definedName name="_xlnm.Print_Area" localSheetId="30">'SERRA SABRE'!$A$3:$L$50</definedName>
    <definedName name="SegmentaçãodeDados_CATEGORIA">#N/A</definedName>
    <definedName name="SegmentaçãodeDados_CATEGORIA1">#N/A</definedName>
    <definedName name="SegmentaçãodeDados_CATEGORIA11">#N/A</definedName>
    <definedName name="SegmentaçãodeDados_CATEGORIA111">#N/A</definedName>
    <definedName name="SegmentaçãodeDados_CATEGORIA1111">#N/A</definedName>
    <definedName name="SegmentaçãodeDados_CATEGORIA11111">#N/A</definedName>
    <definedName name="SegmentaçãodeDados_CATEGORIA11111111111">#N/A</definedName>
    <definedName name="SegmentaçãodeDados_CATEGORIA111111111111">#N/A</definedName>
    <definedName name="SegmentaçãodeDados_CATEGORIA1111111111111">#N/A</definedName>
    <definedName name="SegmentaçãodeDados_CATEGORIA11111111111111">#N/A</definedName>
    <definedName name="SegmentaçãodeDados_CATEGORIA111111111111111">#N/A</definedName>
    <definedName name="SegmentaçãodeDados_CATEGORIA1111111111111111">#N/A</definedName>
    <definedName name="SegmentaçãodeDados_CATEGORIA11111111111111111">#N/A</definedName>
    <definedName name="SegmentaçãodeDados_CATEGORIA111111111111111111">#N/A</definedName>
    <definedName name="SegmentaçãodeDados_CATEGORIA1111111111111111111">#N/A</definedName>
    <definedName name="SegmentaçãodeDados_CATEGORIA11111111111111111111">#N/A</definedName>
    <definedName name="SegmentaçãodeDados_CATEGORIA11111111111111111112">#N/A</definedName>
    <definedName name="SegmentaçãodeDados_CATEGORIA111111111111111111121">#N/A</definedName>
    <definedName name="SegmentaçãodeDados_CATEGORIA1111111111111111111211">#N/A</definedName>
    <definedName name="SegmentaçãodeDados_CATEGORIA11111111111111111112111">#N/A</definedName>
    <definedName name="SegmentaçãodeDados_CATEGORIA1111111111111112">#N/A</definedName>
    <definedName name="SegmentaçãodeDados_CATEGORIA111111111111112">#N/A</definedName>
    <definedName name="SegmentaçãodeDados_CATEGORIA11111111111112">#N/A</definedName>
    <definedName name="SegmentaçãodeDados_CATEGORIA111111111111121">#N/A</definedName>
    <definedName name="SegmentaçãodeDados_CATEGORIA11111111111113">#N/A</definedName>
    <definedName name="SegmentaçãodeDados_CATEGORIA111111111111131">#N/A</definedName>
    <definedName name="SegmentaçãodeDados_CATEGORIA1111111111111311">#N/A</definedName>
    <definedName name="SegmentaçãodeDados_CATEGORIA11111111111113111">#N/A</definedName>
    <definedName name="SegmentaçãodeDados_CATEGORIA111111111111131111">#N/A</definedName>
    <definedName name="SegmentaçãodeDados_CATEGORIA1111111111111311111">#N/A</definedName>
    <definedName name="SegmentaçãodeDados_CATEGORIA11111111111113111111">#N/A</definedName>
    <definedName name="SegmentaçãodeDados_CATEGORIA111111111111131111111">#N/A</definedName>
    <definedName name="SegmentaçãodeDados_CATEGORIA1111111111111311111111">#N/A</definedName>
    <definedName name="SegmentaçãodeDados_CATEGORIA11111111111113111111111">#N/A</definedName>
    <definedName name="SegmentaçãodeDados_CATEGORIA111111111111131111111111">#N/A</definedName>
    <definedName name="SegmentaçãodeDados_CATEGORIA1111111111111311111111111">#N/A</definedName>
    <definedName name="SegmentaçãodeDados_CATEGORIA11111111111113111111111111">#N/A</definedName>
    <definedName name="SegmentaçãodeDados_CATEGORIA111111111111131111111111111">#N/A</definedName>
    <definedName name="SegmentaçãodeDados_CATEGORIA1111111111111311111111111111">#N/A</definedName>
    <definedName name="SegmentaçãodeDados_CATEGORIA111111111111132">#N/A</definedName>
    <definedName name="SegmentaçãodeDados_CATEGORIA111111111111133">#N/A</definedName>
    <definedName name="SegmentaçãodeDados_CATEGORIA1111111111111331">#N/A</definedName>
    <definedName name="SegmentaçãodeDados_CATEGORIA11111111111113311">#N/A</definedName>
    <definedName name="SegmentaçãodeDados_CATEGORIA111111111111133111">#N/A</definedName>
    <definedName name="SegmentaçãodeDados_CATEGORIA1111111111111331111">#N/A</definedName>
    <definedName name="SegmentaçãodeDados_CATEGORIA11111111111113311111">#N/A</definedName>
    <definedName name="SegmentaçãodeDados_CATEGORIA111111111111133111111">#N/A</definedName>
    <definedName name="SegmentaçãodeDados_CATEGORIA1111111111111331111111">#N/A</definedName>
    <definedName name="SegmentaçãodeDados_CATEGORIA11111111111113311111111">#N/A</definedName>
    <definedName name="SegmentaçãodeDados_CATEGORIA111111111111133111111111">#N/A</definedName>
    <definedName name="SegmentaçãodeDados_CATEGORIA1111111111111331111111111">#N/A</definedName>
    <definedName name="SegmentaçãodeDados_CATEGORIA11111111111113311111111111">#N/A</definedName>
    <definedName name="SegmentaçãodeDados_CATEGORIA1111111111111331112">#N/A</definedName>
    <definedName name="SegmentaçãodeDados_CATEGORIA1111111111111332">#N/A</definedName>
    <definedName name="SegmentaçãodeDados_CATEGORIA1111111111111333">#N/A</definedName>
    <definedName name="SegmentaçãodeDados_CATEGORIA12">#N/A</definedName>
    <definedName name="SegmentaçãodeDados_SITUAÇÃO">#N/A</definedName>
    <definedName name="SegmentaçãodeDados_SITUAÇÃO1">#N/A</definedName>
    <definedName name="SegmentaçãodeDados_SITUAÇÃO11">#N/A</definedName>
    <definedName name="SegmentaçãodeDados_SITUAÇÃO111">#N/A</definedName>
    <definedName name="SegmentaçãodeDados_SITUAÇÃO1111">#N/A</definedName>
    <definedName name="SegmentaçãodeDados_SITUAÇÃO11111">#N/A</definedName>
    <definedName name="SegmentaçãodeDados_SITUAÇÃO11111111111">#N/A</definedName>
    <definedName name="SegmentaçãodeDados_SITUAÇÃO111111111111">#N/A</definedName>
    <definedName name="SegmentaçãodeDados_SITUAÇÃO1111111111111">#N/A</definedName>
    <definedName name="SegmentaçãodeDados_SITUAÇÃO11111111111111">#N/A</definedName>
    <definedName name="SegmentaçãodeDados_SITUAÇÃO111111111111111">#N/A</definedName>
    <definedName name="SegmentaçãodeDados_SITUAÇÃO1111111111111111">#N/A</definedName>
    <definedName name="SegmentaçãodeDados_SITUAÇÃO11111111111111111">#N/A</definedName>
    <definedName name="SegmentaçãodeDados_SITUAÇÃO111111111111111111">#N/A</definedName>
    <definedName name="SegmentaçãodeDados_SITUAÇÃO1111111111111111111">#N/A</definedName>
    <definedName name="SegmentaçãodeDados_SITUAÇÃO11111111111111111111">#N/A</definedName>
    <definedName name="SegmentaçãodeDados_SITUAÇÃO11111111111111111112">#N/A</definedName>
    <definedName name="SegmentaçãodeDados_SITUAÇÃO111111111111111111121">#N/A</definedName>
    <definedName name="SegmentaçãodeDados_SITUAÇÃO1111111111111111111211">#N/A</definedName>
    <definedName name="SegmentaçãodeDados_SITUAÇÃO11111111111111111112111">#N/A</definedName>
    <definedName name="SegmentaçãodeDados_SITUAÇÃO1111111111111112">#N/A</definedName>
    <definedName name="SegmentaçãodeDados_SITUAÇÃO111111111111112">#N/A</definedName>
    <definedName name="SegmentaçãodeDados_SITUAÇÃO11111111111112">#N/A</definedName>
    <definedName name="SegmentaçãodeDados_SITUAÇÃO111111111111121">#N/A</definedName>
    <definedName name="SegmentaçãodeDados_SITUAÇÃO11111111111113">#N/A</definedName>
    <definedName name="SegmentaçãodeDados_SITUAÇÃO111111111111131">#N/A</definedName>
    <definedName name="SegmentaçãodeDados_SITUAÇÃO1111111111111311">#N/A</definedName>
    <definedName name="SegmentaçãodeDados_SITUAÇÃO11111111111113111">#N/A</definedName>
    <definedName name="SegmentaçãodeDados_SITUAÇÃO111111111111131111">#N/A</definedName>
    <definedName name="SegmentaçãodeDados_SITUAÇÃO1111111111111311111">#N/A</definedName>
    <definedName name="SegmentaçãodeDados_SITUAÇÃO11111111111113111111">#N/A</definedName>
    <definedName name="SegmentaçãodeDados_SITUAÇÃO111111111111131111111">#N/A</definedName>
    <definedName name="SegmentaçãodeDados_SITUAÇÃO1111111111111311111111">#N/A</definedName>
    <definedName name="SegmentaçãodeDados_SITUAÇÃO11111111111113111111111">#N/A</definedName>
    <definedName name="SegmentaçãodeDados_SITUAÇÃO111111111111131111111111">#N/A</definedName>
    <definedName name="SegmentaçãodeDados_SITUAÇÃO1111111111111311111111111">#N/A</definedName>
    <definedName name="SegmentaçãodeDados_SITUAÇÃO11111111111113111111111111">#N/A</definedName>
    <definedName name="SegmentaçãodeDados_SITUAÇÃO111111111111131111111111111">#N/A</definedName>
    <definedName name="SegmentaçãodeDados_SITUAÇÃO1111111111111311111111111111">#N/A</definedName>
    <definedName name="SegmentaçãodeDados_SITUAÇÃO111111111111132">#N/A</definedName>
    <definedName name="SegmentaçãodeDados_SITUAÇÃO111111111111133">#N/A</definedName>
    <definedName name="SegmentaçãodeDados_SITUAÇÃO1111111111111331">#N/A</definedName>
    <definedName name="SegmentaçãodeDados_SITUAÇÃO11111111111113311">#N/A</definedName>
    <definedName name="SegmentaçãodeDados_SITUAÇÃO111111111111133111">#N/A</definedName>
    <definedName name="SegmentaçãodeDados_SITUAÇÃO1111111111111331111">#N/A</definedName>
    <definedName name="SegmentaçãodeDados_SITUAÇÃO11111111111113311111">#N/A</definedName>
    <definedName name="SegmentaçãodeDados_SITUAÇÃO111111111111133111111">#N/A</definedName>
    <definedName name="SegmentaçãodeDados_SITUAÇÃO1111111111111331111111">#N/A</definedName>
    <definedName name="SegmentaçãodeDados_SITUAÇÃO11111111111113311111111">#N/A</definedName>
    <definedName name="SegmentaçãodeDados_SITUAÇÃO111111111111133111111111">#N/A</definedName>
    <definedName name="SegmentaçãodeDados_SITUAÇÃO1111111111111331111111111">#N/A</definedName>
    <definedName name="SegmentaçãodeDados_SITUAÇÃO11111111111113311111111111">#N/A</definedName>
    <definedName name="SegmentaçãodeDados_SITUAÇÃO1111111111111331112">#N/A</definedName>
    <definedName name="SegmentaçãodeDados_SITUAÇÃO1111111111111332">#N/A</definedName>
    <definedName name="SegmentaçãodeDados_SITUAÇÃO1111111111111333">#N/A</definedName>
    <definedName name="SegmentaçãodeDados_SITUAÇÃO12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58"/>
        <x14:slicerCache r:id="rId59"/>
        <x14:slicerCache r:id="rId60"/>
        <x14:slicerCache r:id="rId61"/>
        <x14:slicerCache r:id="rId62"/>
        <x14:slicerCache r:id="rId63"/>
        <x14:slicerCache r:id="rId64"/>
        <x14:slicerCache r:id="rId65"/>
        <x14:slicerCache r:id="rId66"/>
        <x14:slicerCache r:id="rId67"/>
        <x14:slicerCache r:id="rId68"/>
        <x14:slicerCache r:id="rId69"/>
        <x14:slicerCache r:id="rId70"/>
        <x14:slicerCache r:id="rId71"/>
        <x14:slicerCache r:id="rId72"/>
        <x14:slicerCache r:id="rId73"/>
        <x14:slicerCache r:id="rId74"/>
        <x14:slicerCache r:id="rId75"/>
        <x14:slicerCache r:id="rId76"/>
        <x14:slicerCache r:id="rId77"/>
        <x14:slicerCache r:id="rId78"/>
        <x14:slicerCache r:id="rId79"/>
        <x14:slicerCache r:id="rId80"/>
        <x14:slicerCache r:id="rId81"/>
        <x14:slicerCache r:id="rId82"/>
        <x14:slicerCache r:id="rId83"/>
        <x14:slicerCache r:id="rId84"/>
        <x14:slicerCache r:id="rId85"/>
        <x14:slicerCache r:id="rId86"/>
        <x14:slicerCache r:id="rId87"/>
        <x14:slicerCache r:id="rId88"/>
        <x14:slicerCache r:id="rId89"/>
        <x14:slicerCache r:id="rId90"/>
        <x14:slicerCache r:id="rId91"/>
        <x14:slicerCache r:id="rId92"/>
        <x14:slicerCache r:id="rId93"/>
        <x14:slicerCache r:id="rId94"/>
        <x14:slicerCache r:id="rId95"/>
        <x14:slicerCache r:id="rId96"/>
        <x14:slicerCache r:id="rId97"/>
        <x14:slicerCache r:id="rId98"/>
        <x14:slicerCache r:id="rId99"/>
        <x14:slicerCache r:id="rId100"/>
        <x14:slicerCache r:id="rId101"/>
        <x14:slicerCache r:id="rId102"/>
        <x14:slicerCache r:id="rId103"/>
        <x14:slicerCache r:id="rId104"/>
        <x14:slicerCache r:id="rId105"/>
        <x14:slicerCache r:id="rId106"/>
        <x14:slicerCache r:id="rId107"/>
        <x14:slicerCache r:id="rId108"/>
        <x14:slicerCache r:id="rId109"/>
        <x14:slicerCache r:id="rId110"/>
        <x14:slicerCache r:id="rId111"/>
        <x14:slicerCache r:id="rId112"/>
        <x14:slicerCache r:id="rId113"/>
        <x14:slicerCache r:id="rId114"/>
        <x14:slicerCache r:id="rId115"/>
        <x14:slicerCache r:id="rId116"/>
        <x14:slicerCache r:id="rId117"/>
        <x14:slicerCache r:id="rId118"/>
        <x14:slicerCache r:id="rId119"/>
        <x14:slicerCache r:id="rId120"/>
        <x14:slicerCache r:id="rId121"/>
        <x14:slicerCache r:id="rId122"/>
        <x14:slicerCache r:id="rId123"/>
        <x14:slicerCache r:id="rId124"/>
        <x14:slicerCache r:id="rId125"/>
        <x14:slicerCache r:id="rId126"/>
        <x14:slicerCache r:id="rId127"/>
        <x14:slicerCache r:id="rId128"/>
        <x14:slicerCache r:id="rId129"/>
        <x14:slicerCache r:id="rId130"/>
        <x14:slicerCache r:id="rId131"/>
        <x14:slicerCache r:id="rId132"/>
        <x14:slicerCache r:id="rId133"/>
        <x14:slicerCache r:id="rId134"/>
        <x14:slicerCache r:id="rId135"/>
        <x14:slicerCache r:id="rId136"/>
        <x14:slicerCache r:id="rId137"/>
        <x14:slicerCache r:id="rId138"/>
        <x14:slicerCache r:id="rId139"/>
        <x14:slicerCache r:id="rId140"/>
        <x14:slicerCache r:id="rId141"/>
        <x14:slicerCache r:id="rId142"/>
        <x14:slicerCache r:id="rId143"/>
        <x14:slicerCache r:id="rId144"/>
        <x14:slicerCache r:id="rId145"/>
        <x14:slicerCache r:id="rId146"/>
        <x14:slicerCache r:id="rId147"/>
        <x14:slicerCache r:id="rId148"/>
        <x14:slicerCache r:id="rId149"/>
        <x14:slicerCache r:id="rId150"/>
        <x14:slicerCache r:id="rId151"/>
        <x14:slicerCache r:id="rId152"/>
        <x14:slicerCache r:id="rId153"/>
        <x14:slicerCache r:id="rId154"/>
        <x14:slicerCache r:id="rId155"/>
        <x14:slicerCache r:id="rId156"/>
        <x14:slicerCache r:id="rId157"/>
        <x14:slicerCache r:id="rId158"/>
        <x14:slicerCache r:id="rId159"/>
        <x14:slicerCache r:id="rId160"/>
        <x14:slicerCache r:id="rId161"/>
        <x14:slicerCache r:id="rId162"/>
        <x14:slicerCache r:id="rId163"/>
        <x14:slicerCache r:id="rId164"/>
        <x14:slicerCache r:id="rId165"/>
        <x14:slicerCache r:id="rId166"/>
        <x14:slicerCache r:id="rId167"/>
        <x14:slicerCache r:id="rId168"/>
        <x14:slicerCache r:id="rId169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7" i="30" l="1"/>
  <c r="K67" i="30" s="1"/>
  <c r="J68" i="30"/>
  <c r="K68" i="30" s="1"/>
  <c r="J69" i="30"/>
  <c r="K69" i="30" s="1"/>
  <c r="J70" i="30"/>
  <c r="L70" i="30" s="1"/>
  <c r="J71" i="30"/>
  <c r="K71" i="30" s="1"/>
  <c r="J72" i="30"/>
  <c r="K72" i="30" s="1"/>
  <c r="A6" i="98"/>
  <c r="A7" i="98"/>
  <c r="A9" i="98"/>
  <c r="A11" i="98"/>
  <c r="A13" i="98"/>
  <c r="A14" i="98"/>
  <c r="A15" i="98"/>
  <c r="A16" i="98"/>
  <c r="A17" i="98"/>
  <c r="A18" i="98"/>
  <c r="A19" i="98"/>
  <c r="A20" i="98"/>
  <c r="A21" i="98"/>
  <c r="A22" i="98"/>
  <c r="A23" i="98"/>
  <c r="A24" i="98"/>
  <c r="A25" i="98"/>
  <c r="A26" i="98"/>
  <c r="A27" i="98"/>
  <c r="A28" i="98"/>
  <c r="A31" i="98"/>
  <c r="A32" i="98"/>
  <c r="A33" i="98"/>
  <c r="A34" i="98"/>
  <c r="A36" i="98"/>
  <c r="A37" i="98"/>
  <c r="A38" i="98"/>
  <c r="A39" i="98"/>
  <c r="A40" i="98"/>
  <c r="A41" i="98"/>
  <c r="A42" i="98"/>
  <c r="A43" i="98"/>
  <c r="A46" i="98"/>
  <c r="A47" i="98"/>
  <c r="A48" i="98"/>
  <c r="A50" i="98"/>
  <c r="A51" i="98"/>
  <c r="A52" i="98"/>
  <c r="A54" i="98"/>
  <c r="A55" i="98"/>
  <c r="A56" i="98"/>
  <c r="A57" i="98"/>
  <c r="A58" i="98"/>
  <c r="A59" i="98"/>
  <c r="A60" i="98"/>
  <c r="A61" i="98"/>
  <c r="A62" i="98"/>
  <c r="A64" i="98"/>
  <c r="A65" i="98"/>
  <c r="A73" i="98"/>
  <c r="A74" i="98"/>
  <c r="A75" i="98"/>
  <c r="A76" i="98"/>
  <c r="A77" i="98"/>
  <c r="A78" i="98"/>
  <c r="A79" i="98"/>
  <c r="A80" i="98"/>
  <c r="J63" i="30"/>
  <c r="K63" i="30" s="1"/>
  <c r="J64" i="30"/>
  <c r="K64" i="30" s="1"/>
  <c r="J65" i="30"/>
  <c r="K65" i="30" s="1"/>
  <c r="J66" i="30"/>
  <c r="K66" i="30" s="1"/>
  <c r="B73" i="98"/>
  <c r="B74" i="98"/>
  <c r="B75" i="98"/>
  <c r="B76" i="98"/>
  <c r="B77" i="98"/>
  <c r="B78" i="98"/>
  <c r="B79" i="98"/>
  <c r="B80" i="98"/>
  <c r="J73" i="98"/>
  <c r="K73" i="98" s="1"/>
  <c r="J74" i="98"/>
  <c r="K74" i="98" s="1"/>
  <c r="J75" i="98"/>
  <c r="K75" i="98" s="1"/>
  <c r="J76" i="98"/>
  <c r="L76" i="98" s="1"/>
  <c r="J77" i="98"/>
  <c r="L77" i="98" s="1"/>
  <c r="J78" i="98"/>
  <c r="L78" i="98" s="1"/>
  <c r="J79" i="98"/>
  <c r="L79" i="98" s="1"/>
  <c r="J80" i="98"/>
  <c r="L80" i="98" s="1"/>
  <c r="J100" i="100"/>
  <c r="L100" i="100" s="1"/>
  <c r="B100" i="100"/>
  <c r="A100" i="100"/>
  <c r="J99" i="100"/>
  <c r="K99" i="100" s="1"/>
  <c r="B99" i="100"/>
  <c r="A99" i="100"/>
  <c r="J98" i="100"/>
  <c r="K98" i="100" s="1"/>
  <c r="B98" i="100"/>
  <c r="A98" i="100"/>
  <c r="J97" i="100"/>
  <c r="K97" i="100" s="1"/>
  <c r="B97" i="100"/>
  <c r="A97" i="100"/>
  <c r="J96" i="100"/>
  <c r="L96" i="100" s="1"/>
  <c r="B96" i="100"/>
  <c r="A96" i="100"/>
  <c r="J95" i="100"/>
  <c r="K95" i="100" s="1"/>
  <c r="B95" i="100"/>
  <c r="A95" i="100"/>
  <c r="J94" i="100"/>
  <c r="K94" i="100" s="1"/>
  <c r="B94" i="100"/>
  <c r="A94" i="100"/>
  <c r="J93" i="100"/>
  <c r="K93" i="100" s="1"/>
  <c r="B93" i="100"/>
  <c r="A93" i="100"/>
  <c r="J92" i="100"/>
  <c r="L92" i="100" s="1"/>
  <c r="B92" i="100"/>
  <c r="A92" i="100"/>
  <c r="J91" i="100"/>
  <c r="K91" i="100" s="1"/>
  <c r="B91" i="100"/>
  <c r="A91" i="100"/>
  <c r="J90" i="100"/>
  <c r="K90" i="100" s="1"/>
  <c r="B90" i="100"/>
  <c r="A90" i="100"/>
  <c r="J89" i="100"/>
  <c r="K89" i="100" s="1"/>
  <c r="B89" i="100"/>
  <c r="A89" i="100"/>
  <c r="J88" i="100"/>
  <c r="L88" i="100" s="1"/>
  <c r="B88" i="100"/>
  <c r="A88" i="100"/>
  <c r="J87" i="100"/>
  <c r="K87" i="100" s="1"/>
  <c r="B87" i="100"/>
  <c r="A87" i="100"/>
  <c r="J86" i="100"/>
  <c r="K86" i="100" s="1"/>
  <c r="B86" i="100"/>
  <c r="A86" i="100"/>
  <c r="J85" i="100"/>
  <c r="K85" i="100" s="1"/>
  <c r="B85" i="100"/>
  <c r="A85" i="100"/>
  <c r="J84" i="100"/>
  <c r="L84" i="100" s="1"/>
  <c r="B84" i="100"/>
  <c r="A84" i="100"/>
  <c r="J83" i="100"/>
  <c r="K83" i="100" s="1"/>
  <c r="B83" i="100"/>
  <c r="A83" i="100"/>
  <c r="J82" i="100"/>
  <c r="K82" i="100" s="1"/>
  <c r="B82" i="100"/>
  <c r="A82" i="100"/>
  <c r="J81" i="100"/>
  <c r="K81" i="100" s="1"/>
  <c r="B81" i="100"/>
  <c r="A81" i="100"/>
  <c r="J80" i="100"/>
  <c r="L80" i="100" s="1"/>
  <c r="C80" i="100"/>
  <c r="B80" i="100"/>
  <c r="A80" i="100"/>
  <c r="J79" i="100"/>
  <c r="K79" i="100" s="1"/>
  <c r="C79" i="100"/>
  <c r="B79" i="100"/>
  <c r="A79" i="100"/>
  <c r="J78" i="100"/>
  <c r="L78" i="100" s="1"/>
  <c r="C78" i="100"/>
  <c r="B78" i="100"/>
  <c r="A78" i="100"/>
  <c r="J77" i="100"/>
  <c r="L77" i="100" s="1"/>
  <c r="C77" i="100"/>
  <c r="B77" i="100"/>
  <c r="A77" i="100"/>
  <c r="J76" i="100"/>
  <c r="L76" i="100" s="1"/>
  <c r="C76" i="100"/>
  <c r="B76" i="100"/>
  <c r="A76" i="100"/>
  <c r="J75" i="100"/>
  <c r="K75" i="100" s="1"/>
  <c r="C75" i="100"/>
  <c r="B75" i="100"/>
  <c r="A75" i="100"/>
  <c r="J74" i="100"/>
  <c r="L74" i="100" s="1"/>
  <c r="C74" i="100"/>
  <c r="B74" i="100"/>
  <c r="A74" i="100"/>
  <c r="J73" i="100"/>
  <c r="L73" i="100" s="1"/>
  <c r="C73" i="100"/>
  <c r="B73" i="100"/>
  <c r="A73" i="100"/>
  <c r="J72" i="100"/>
  <c r="L72" i="100" s="1"/>
  <c r="C72" i="100"/>
  <c r="B72" i="100"/>
  <c r="A72" i="100"/>
  <c r="J71" i="100"/>
  <c r="L71" i="100" s="1"/>
  <c r="C71" i="100"/>
  <c r="B71" i="100"/>
  <c r="A71" i="100"/>
  <c r="J70" i="100"/>
  <c r="L70" i="100" s="1"/>
  <c r="C70" i="100"/>
  <c r="B70" i="100"/>
  <c r="A70" i="100"/>
  <c r="J69" i="100"/>
  <c r="L69" i="100" s="1"/>
  <c r="C69" i="100"/>
  <c r="B69" i="100"/>
  <c r="A69" i="100"/>
  <c r="J68" i="100"/>
  <c r="L68" i="100" s="1"/>
  <c r="C68" i="100"/>
  <c r="B68" i="100"/>
  <c r="A68" i="100"/>
  <c r="J67" i="100"/>
  <c r="K67" i="100" s="1"/>
  <c r="C67" i="100"/>
  <c r="B67" i="100"/>
  <c r="A67" i="100"/>
  <c r="J66" i="100"/>
  <c r="L66" i="100" s="1"/>
  <c r="C66" i="100"/>
  <c r="B66" i="100"/>
  <c r="A66" i="100"/>
  <c r="J65" i="100"/>
  <c r="L65" i="100" s="1"/>
  <c r="C65" i="100"/>
  <c r="B65" i="100"/>
  <c r="A65" i="100"/>
  <c r="J64" i="100"/>
  <c r="L64" i="100" s="1"/>
  <c r="C64" i="100"/>
  <c r="B64" i="100"/>
  <c r="A64" i="100"/>
  <c r="J63" i="100"/>
  <c r="L63" i="100" s="1"/>
  <c r="C63" i="100"/>
  <c r="B63" i="100"/>
  <c r="A63" i="100"/>
  <c r="J62" i="100"/>
  <c r="L62" i="100" s="1"/>
  <c r="C62" i="100"/>
  <c r="B62" i="100"/>
  <c r="A62" i="100"/>
  <c r="J61" i="100"/>
  <c r="L61" i="100" s="1"/>
  <c r="C61" i="100"/>
  <c r="B61" i="100"/>
  <c r="A61" i="100"/>
  <c r="J60" i="100"/>
  <c r="L60" i="100" s="1"/>
  <c r="C60" i="100"/>
  <c r="B60" i="100"/>
  <c r="A60" i="100"/>
  <c r="J59" i="100"/>
  <c r="K59" i="100" s="1"/>
  <c r="C59" i="100"/>
  <c r="B59" i="100"/>
  <c r="A59" i="100"/>
  <c r="J58" i="100"/>
  <c r="L58" i="100" s="1"/>
  <c r="C58" i="100"/>
  <c r="B58" i="100"/>
  <c r="A58" i="100"/>
  <c r="J57" i="100"/>
  <c r="L57" i="100" s="1"/>
  <c r="C57" i="100"/>
  <c r="B57" i="100"/>
  <c r="A57" i="100"/>
  <c r="J56" i="100"/>
  <c r="L56" i="100" s="1"/>
  <c r="C56" i="100"/>
  <c r="B56" i="100"/>
  <c r="A56" i="100"/>
  <c r="J55" i="100"/>
  <c r="L55" i="100" s="1"/>
  <c r="C55" i="100"/>
  <c r="B55" i="100"/>
  <c r="A55" i="100"/>
  <c r="J54" i="100"/>
  <c r="L54" i="100" s="1"/>
  <c r="C54" i="100"/>
  <c r="B54" i="100"/>
  <c r="A54" i="100"/>
  <c r="J53" i="100"/>
  <c r="L53" i="100" s="1"/>
  <c r="B53" i="100"/>
  <c r="A53" i="100"/>
  <c r="J52" i="100"/>
  <c r="K52" i="100" s="1"/>
  <c r="C52" i="100"/>
  <c r="B52" i="100"/>
  <c r="A52" i="100"/>
  <c r="J51" i="100"/>
  <c r="K51" i="100" s="1"/>
  <c r="C51" i="100"/>
  <c r="B51" i="100"/>
  <c r="A51" i="100"/>
  <c r="J50" i="100"/>
  <c r="K50" i="100" s="1"/>
  <c r="C50" i="100"/>
  <c r="B50" i="100"/>
  <c r="A50" i="100"/>
  <c r="J49" i="100"/>
  <c r="K49" i="100" s="1"/>
  <c r="C49" i="100"/>
  <c r="B49" i="100"/>
  <c r="A49" i="100"/>
  <c r="J48" i="100"/>
  <c r="K48" i="100" s="1"/>
  <c r="C48" i="100"/>
  <c r="B48" i="100"/>
  <c r="A48" i="100"/>
  <c r="J47" i="100"/>
  <c r="K47" i="100" s="1"/>
  <c r="C47" i="100"/>
  <c r="B47" i="100"/>
  <c r="A47" i="100"/>
  <c r="J46" i="100"/>
  <c r="K46" i="100" s="1"/>
  <c r="C46" i="100"/>
  <c r="B46" i="100"/>
  <c r="A46" i="100"/>
  <c r="J45" i="100"/>
  <c r="K45" i="100" s="1"/>
  <c r="B45" i="100"/>
  <c r="A45" i="100"/>
  <c r="J44" i="100"/>
  <c r="L44" i="100" s="1"/>
  <c r="C44" i="100"/>
  <c r="B44" i="100"/>
  <c r="A44" i="100"/>
  <c r="J43" i="100"/>
  <c r="L43" i="100" s="1"/>
  <c r="C43" i="100"/>
  <c r="B43" i="100"/>
  <c r="A43" i="100"/>
  <c r="J42" i="100"/>
  <c r="L42" i="100" s="1"/>
  <c r="C42" i="100"/>
  <c r="B42" i="100"/>
  <c r="A42" i="100"/>
  <c r="J41" i="100"/>
  <c r="L41" i="100" s="1"/>
  <c r="C41" i="100"/>
  <c r="B41" i="100"/>
  <c r="A41" i="100"/>
  <c r="J40" i="100"/>
  <c r="L40" i="100" s="1"/>
  <c r="C40" i="100"/>
  <c r="B40" i="100"/>
  <c r="A40" i="100"/>
  <c r="J39" i="100"/>
  <c r="L39" i="100" s="1"/>
  <c r="C39" i="100"/>
  <c r="B39" i="100"/>
  <c r="A39" i="100"/>
  <c r="J38" i="100"/>
  <c r="L38" i="100" s="1"/>
  <c r="C38" i="100"/>
  <c r="B38" i="100"/>
  <c r="A38" i="100"/>
  <c r="J37" i="100"/>
  <c r="L37" i="100" s="1"/>
  <c r="C37" i="100"/>
  <c r="B37" i="100"/>
  <c r="A37" i="100"/>
  <c r="J36" i="100"/>
  <c r="L36" i="100" s="1"/>
  <c r="C36" i="100"/>
  <c r="B36" i="100"/>
  <c r="A36" i="100"/>
  <c r="J35" i="100"/>
  <c r="L35" i="100" s="1"/>
  <c r="C35" i="100"/>
  <c r="B35" i="100"/>
  <c r="A35" i="100"/>
  <c r="J34" i="100"/>
  <c r="K34" i="100" s="1"/>
  <c r="C34" i="100"/>
  <c r="B34" i="100"/>
  <c r="A34" i="100"/>
  <c r="J33" i="100"/>
  <c r="L33" i="100" s="1"/>
  <c r="C33" i="100"/>
  <c r="B33" i="100"/>
  <c r="A33" i="100"/>
  <c r="J32" i="100"/>
  <c r="L32" i="100" s="1"/>
  <c r="C32" i="100"/>
  <c r="B32" i="100"/>
  <c r="A32" i="100"/>
  <c r="J31" i="100"/>
  <c r="L31" i="100" s="1"/>
  <c r="C31" i="100"/>
  <c r="B31" i="100"/>
  <c r="A31" i="100"/>
  <c r="J30" i="100"/>
  <c r="L30" i="100" s="1"/>
  <c r="C30" i="100"/>
  <c r="B30" i="100"/>
  <c r="A30" i="100"/>
  <c r="J29" i="100"/>
  <c r="L29" i="100" s="1"/>
  <c r="C29" i="100"/>
  <c r="B29" i="100"/>
  <c r="A29" i="100"/>
  <c r="J28" i="100"/>
  <c r="K28" i="100" s="1"/>
  <c r="C28" i="100"/>
  <c r="B28" i="100"/>
  <c r="A28" i="100"/>
  <c r="J27" i="100"/>
  <c r="L27" i="100" s="1"/>
  <c r="C27" i="100"/>
  <c r="B27" i="100"/>
  <c r="A27" i="100"/>
  <c r="J26" i="100"/>
  <c r="L26" i="100" s="1"/>
  <c r="C26" i="100"/>
  <c r="B26" i="100"/>
  <c r="A26" i="100"/>
  <c r="J25" i="100"/>
  <c r="L25" i="100" s="1"/>
  <c r="C25" i="100"/>
  <c r="B25" i="100"/>
  <c r="A25" i="100"/>
  <c r="J24" i="100"/>
  <c r="L24" i="100" s="1"/>
  <c r="C24" i="100"/>
  <c r="B24" i="100"/>
  <c r="A24" i="100"/>
  <c r="J23" i="100"/>
  <c r="L23" i="100" s="1"/>
  <c r="C23" i="100"/>
  <c r="B23" i="100"/>
  <c r="A23" i="100"/>
  <c r="J22" i="100"/>
  <c r="L22" i="100" s="1"/>
  <c r="C22" i="100"/>
  <c r="B22" i="100"/>
  <c r="A22" i="100"/>
  <c r="J21" i="100"/>
  <c r="L21" i="100" s="1"/>
  <c r="C21" i="100"/>
  <c r="B21" i="100"/>
  <c r="A21" i="100"/>
  <c r="J20" i="100"/>
  <c r="K20" i="100" s="1"/>
  <c r="C20" i="100"/>
  <c r="B20" i="100"/>
  <c r="A20" i="100"/>
  <c r="J19" i="100"/>
  <c r="L19" i="100" s="1"/>
  <c r="C19" i="100"/>
  <c r="B19" i="100"/>
  <c r="A19" i="100"/>
  <c r="J18" i="100"/>
  <c r="L18" i="100" s="1"/>
  <c r="C18" i="100"/>
  <c r="B18" i="100"/>
  <c r="A18" i="100"/>
  <c r="J17" i="100"/>
  <c r="L17" i="100" s="1"/>
  <c r="C17" i="100"/>
  <c r="B17" i="100"/>
  <c r="A17" i="100"/>
  <c r="J16" i="100"/>
  <c r="L16" i="100" s="1"/>
  <c r="C16" i="100"/>
  <c r="B16" i="100"/>
  <c r="A16" i="100"/>
  <c r="J15" i="100"/>
  <c r="L15" i="100" s="1"/>
  <c r="C15" i="100"/>
  <c r="B15" i="100"/>
  <c r="A15" i="100"/>
  <c r="J14" i="100"/>
  <c r="L14" i="100" s="1"/>
  <c r="C14" i="100"/>
  <c r="B14" i="100"/>
  <c r="A14" i="100"/>
  <c r="J13" i="100"/>
  <c r="L13" i="100" s="1"/>
  <c r="C13" i="100"/>
  <c r="B13" i="100"/>
  <c r="A13" i="100"/>
  <c r="J12" i="100"/>
  <c r="K12" i="100" s="1"/>
  <c r="C12" i="100"/>
  <c r="B12" i="100"/>
  <c r="A12" i="100"/>
  <c r="J11" i="100"/>
  <c r="L11" i="100" s="1"/>
  <c r="C11" i="100"/>
  <c r="B11" i="100"/>
  <c r="A11" i="100"/>
  <c r="J10" i="100"/>
  <c r="L10" i="100" s="1"/>
  <c r="C10" i="100"/>
  <c r="B10" i="100"/>
  <c r="A10" i="100"/>
  <c r="J9" i="100"/>
  <c r="L9" i="100" s="1"/>
  <c r="C9" i="100"/>
  <c r="B9" i="100"/>
  <c r="A9" i="100"/>
  <c r="J8" i="100"/>
  <c r="L8" i="100" s="1"/>
  <c r="C8" i="100"/>
  <c r="B8" i="100"/>
  <c r="A8" i="100"/>
  <c r="J7" i="100"/>
  <c r="L7" i="100" s="1"/>
  <c r="C7" i="100"/>
  <c r="B7" i="100"/>
  <c r="A7" i="100"/>
  <c r="J6" i="100"/>
  <c r="L6" i="100" s="1"/>
  <c r="C6" i="100"/>
  <c r="B6" i="100"/>
  <c r="A6" i="100"/>
  <c r="J5" i="100"/>
  <c r="L5" i="100" s="1"/>
  <c r="C5" i="100"/>
  <c r="B5" i="100"/>
  <c r="A5" i="100"/>
  <c r="L72" i="30" l="1"/>
  <c r="K70" i="30"/>
  <c r="L69" i="30"/>
  <c r="L75" i="98"/>
  <c r="K80" i="98"/>
  <c r="L68" i="30"/>
  <c r="L71" i="30"/>
  <c r="L67" i="30"/>
  <c r="L73" i="98"/>
  <c r="L66" i="30"/>
  <c r="L74" i="98"/>
  <c r="L65" i="30"/>
  <c r="K76" i="98"/>
  <c r="L64" i="30"/>
  <c r="L63" i="30"/>
  <c r="K79" i="98"/>
  <c r="K78" i="98"/>
  <c r="K77" i="98"/>
  <c r="K37" i="100"/>
  <c r="L86" i="100"/>
  <c r="L87" i="100"/>
  <c r="L99" i="100"/>
  <c r="L90" i="100"/>
  <c r="L91" i="100"/>
  <c r="K92" i="100"/>
  <c r="K88" i="100"/>
  <c r="L82" i="100"/>
  <c r="L83" i="100"/>
  <c r="K84" i="100"/>
  <c r="K78" i="100"/>
  <c r="L94" i="100"/>
  <c r="L95" i="100"/>
  <c r="K96" i="100"/>
  <c r="K23" i="100"/>
  <c r="K7" i="100"/>
  <c r="L12" i="100"/>
  <c r="L28" i="100"/>
  <c r="K41" i="100"/>
  <c r="L47" i="100"/>
  <c r="K54" i="100"/>
  <c r="K15" i="100"/>
  <c r="K32" i="100"/>
  <c r="K62" i="100"/>
  <c r="K5" i="100"/>
  <c r="L20" i="100"/>
  <c r="L34" i="100"/>
  <c r="K70" i="100"/>
  <c r="L98" i="100"/>
  <c r="K10" i="100"/>
  <c r="K18" i="100"/>
  <c r="K26" i="100"/>
  <c r="K57" i="100"/>
  <c r="K65" i="100"/>
  <c r="K73" i="100"/>
  <c r="L59" i="100"/>
  <c r="L67" i="100"/>
  <c r="L75" i="100"/>
  <c r="K8" i="100"/>
  <c r="K13" i="100"/>
  <c r="K16" i="100"/>
  <c r="K21" i="100"/>
  <c r="K24" i="100"/>
  <c r="K29" i="100"/>
  <c r="K35" i="100"/>
  <c r="K38" i="100"/>
  <c r="K42" i="100"/>
  <c r="L49" i="100"/>
  <c r="K55" i="100"/>
  <c r="K60" i="100"/>
  <c r="K63" i="100"/>
  <c r="K68" i="100"/>
  <c r="K71" i="100"/>
  <c r="K76" i="100"/>
  <c r="K6" i="100"/>
  <c r="K11" i="100"/>
  <c r="K14" i="100"/>
  <c r="K19" i="100"/>
  <c r="K22" i="100"/>
  <c r="K27" i="100"/>
  <c r="K30" i="100"/>
  <c r="K33" i="100"/>
  <c r="K36" i="100"/>
  <c r="K39" i="100"/>
  <c r="K43" i="100"/>
  <c r="L51" i="100"/>
  <c r="K53" i="100"/>
  <c r="K58" i="100"/>
  <c r="K61" i="100"/>
  <c r="K66" i="100"/>
  <c r="K69" i="100"/>
  <c r="K74" i="100"/>
  <c r="K77" i="100"/>
  <c r="L79" i="100"/>
  <c r="K9" i="100"/>
  <c r="K17" i="100"/>
  <c r="K25" i="100"/>
  <c r="K31" i="100"/>
  <c r="K40" i="100"/>
  <c r="K44" i="100"/>
  <c r="L45" i="100"/>
  <c r="K56" i="100"/>
  <c r="K64" i="100"/>
  <c r="K72" i="100"/>
  <c r="K80" i="100"/>
  <c r="L46" i="100"/>
  <c r="L48" i="100"/>
  <c r="L50" i="100"/>
  <c r="L52" i="100"/>
  <c r="L81" i="100"/>
  <c r="L85" i="100"/>
  <c r="L89" i="100"/>
  <c r="L93" i="100"/>
  <c r="L97" i="100"/>
  <c r="K100" i="100"/>
  <c r="A65" i="1" l="1"/>
  <c r="A64" i="1"/>
  <c r="A63" i="1"/>
  <c r="A62" i="1"/>
  <c r="A61" i="1"/>
  <c r="A60" i="1"/>
  <c r="A56" i="1"/>
  <c r="A55" i="1"/>
  <c r="A54" i="1"/>
  <c r="A53" i="1"/>
  <c r="A52" i="1"/>
  <c r="A51" i="1"/>
  <c r="A49" i="1"/>
  <c r="A48" i="1"/>
  <c r="A46" i="1"/>
  <c r="A41" i="1"/>
  <c r="A40" i="1"/>
  <c r="A37" i="1"/>
  <c r="A33" i="1"/>
  <c r="A32" i="1"/>
  <c r="A31" i="1"/>
  <c r="A29" i="1"/>
  <c r="A28" i="1"/>
  <c r="A25" i="1"/>
  <c r="A23" i="1"/>
  <c r="A21" i="1"/>
  <c r="A20" i="1"/>
  <c r="A19" i="1"/>
  <c r="A15" i="1"/>
  <c r="A14" i="1"/>
  <c r="A13" i="1"/>
  <c r="A9" i="1"/>
  <c r="A7" i="1"/>
  <c r="J100" i="99"/>
  <c r="L100" i="99" s="1"/>
  <c r="B100" i="99"/>
  <c r="A100" i="99"/>
  <c r="J99" i="99"/>
  <c r="K99" i="99" s="1"/>
  <c r="B99" i="99"/>
  <c r="A99" i="99"/>
  <c r="J98" i="99"/>
  <c r="L98" i="99" s="1"/>
  <c r="B98" i="99"/>
  <c r="A98" i="99"/>
  <c r="J97" i="99"/>
  <c r="K97" i="99" s="1"/>
  <c r="B97" i="99"/>
  <c r="A97" i="99"/>
  <c r="J96" i="99"/>
  <c r="L96" i="99" s="1"/>
  <c r="B96" i="99"/>
  <c r="A96" i="99"/>
  <c r="J95" i="99"/>
  <c r="L95" i="99" s="1"/>
  <c r="B95" i="99"/>
  <c r="A95" i="99"/>
  <c r="J94" i="99"/>
  <c r="L94" i="99" s="1"/>
  <c r="B94" i="99"/>
  <c r="A94" i="99"/>
  <c r="J93" i="99"/>
  <c r="K93" i="99" s="1"/>
  <c r="B93" i="99"/>
  <c r="A93" i="99"/>
  <c r="J92" i="99"/>
  <c r="L92" i="99" s="1"/>
  <c r="B92" i="99"/>
  <c r="A92" i="99"/>
  <c r="J91" i="99"/>
  <c r="L91" i="99" s="1"/>
  <c r="B91" i="99"/>
  <c r="A91" i="99"/>
  <c r="J90" i="99"/>
  <c r="L90" i="99" s="1"/>
  <c r="B90" i="99"/>
  <c r="A90" i="99"/>
  <c r="J89" i="99"/>
  <c r="K89" i="99" s="1"/>
  <c r="B89" i="99"/>
  <c r="A89" i="99"/>
  <c r="J88" i="99"/>
  <c r="L88" i="99" s="1"/>
  <c r="B88" i="99"/>
  <c r="A88" i="99"/>
  <c r="J87" i="99"/>
  <c r="L87" i="99" s="1"/>
  <c r="B87" i="99"/>
  <c r="A87" i="99"/>
  <c r="J86" i="99"/>
  <c r="L86" i="99" s="1"/>
  <c r="B86" i="99"/>
  <c r="A86" i="99"/>
  <c r="J85" i="99"/>
  <c r="K85" i="99" s="1"/>
  <c r="B85" i="99"/>
  <c r="A85" i="99"/>
  <c r="J84" i="99"/>
  <c r="L84" i="99" s="1"/>
  <c r="B84" i="99"/>
  <c r="A84" i="99"/>
  <c r="J83" i="99"/>
  <c r="K83" i="99" s="1"/>
  <c r="B83" i="99"/>
  <c r="A83" i="99"/>
  <c r="J82" i="99"/>
  <c r="L82" i="99" s="1"/>
  <c r="B82" i="99"/>
  <c r="A82" i="99"/>
  <c r="J81" i="99"/>
  <c r="K81" i="99" s="1"/>
  <c r="B81" i="99"/>
  <c r="A81" i="99"/>
  <c r="J80" i="99"/>
  <c r="L80" i="99" s="1"/>
  <c r="C80" i="99"/>
  <c r="B80" i="99"/>
  <c r="A80" i="99"/>
  <c r="J79" i="99"/>
  <c r="L79" i="99" s="1"/>
  <c r="C79" i="99"/>
  <c r="B79" i="99"/>
  <c r="A79" i="99"/>
  <c r="J78" i="99"/>
  <c r="L78" i="99" s="1"/>
  <c r="C78" i="99"/>
  <c r="B78" i="99"/>
  <c r="A78" i="99"/>
  <c r="J77" i="99"/>
  <c r="L77" i="99" s="1"/>
  <c r="C77" i="99"/>
  <c r="B77" i="99"/>
  <c r="A77" i="99"/>
  <c r="J76" i="99"/>
  <c r="L76" i="99" s="1"/>
  <c r="C76" i="99"/>
  <c r="B76" i="99"/>
  <c r="A76" i="99"/>
  <c r="J75" i="99"/>
  <c r="L75" i="99" s="1"/>
  <c r="C75" i="99"/>
  <c r="B75" i="99"/>
  <c r="A75" i="99"/>
  <c r="J74" i="99"/>
  <c r="L74" i="99" s="1"/>
  <c r="C74" i="99"/>
  <c r="B74" i="99"/>
  <c r="A74" i="99"/>
  <c r="J73" i="99"/>
  <c r="L73" i="99" s="1"/>
  <c r="C73" i="99"/>
  <c r="B73" i="99"/>
  <c r="A73" i="99"/>
  <c r="J72" i="99"/>
  <c r="L72" i="99" s="1"/>
  <c r="C72" i="99"/>
  <c r="B72" i="99"/>
  <c r="A72" i="99"/>
  <c r="J71" i="99"/>
  <c r="L71" i="99" s="1"/>
  <c r="C71" i="99"/>
  <c r="B71" i="99"/>
  <c r="A71" i="99"/>
  <c r="J70" i="99"/>
  <c r="L70" i="99" s="1"/>
  <c r="C70" i="99"/>
  <c r="B70" i="99"/>
  <c r="A70" i="99"/>
  <c r="J69" i="99"/>
  <c r="L69" i="99" s="1"/>
  <c r="C69" i="99"/>
  <c r="B69" i="99"/>
  <c r="A69" i="99"/>
  <c r="J68" i="99"/>
  <c r="L68" i="99" s="1"/>
  <c r="C68" i="99"/>
  <c r="B68" i="99"/>
  <c r="A68" i="99"/>
  <c r="J67" i="99"/>
  <c r="L67" i="99" s="1"/>
  <c r="C67" i="99"/>
  <c r="B67" i="99"/>
  <c r="A67" i="99"/>
  <c r="J66" i="99"/>
  <c r="K66" i="99" s="1"/>
  <c r="C66" i="99"/>
  <c r="B66" i="99"/>
  <c r="A66" i="99"/>
  <c r="J65" i="99"/>
  <c r="L65" i="99" s="1"/>
  <c r="C65" i="99"/>
  <c r="B65" i="99"/>
  <c r="A65" i="99"/>
  <c r="J64" i="99"/>
  <c r="L64" i="99" s="1"/>
  <c r="C64" i="99"/>
  <c r="B64" i="99"/>
  <c r="A64" i="99"/>
  <c r="J63" i="99"/>
  <c r="L63" i="99" s="1"/>
  <c r="C63" i="99"/>
  <c r="B63" i="99"/>
  <c r="A63" i="99"/>
  <c r="J62" i="99"/>
  <c r="L62" i="99" s="1"/>
  <c r="C62" i="99"/>
  <c r="B62" i="99"/>
  <c r="A62" i="99"/>
  <c r="J61" i="99"/>
  <c r="L61" i="99" s="1"/>
  <c r="C61" i="99"/>
  <c r="B61" i="99"/>
  <c r="A61" i="99"/>
  <c r="J60" i="99"/>
  <c r="L60" i="99" s="1"/>
  <c r="C60" i="99"/>
  <c r="B60" i="99"/>
  <c r="A60" i="99"/>
  <c r="J59" i="99"/>
  <c r="L59" i="99" s="1"/>
  <c r="C59" i="99"/>
  <c r="B59" i="99"/>
  <c r="A59" i="99"/>
  <c r="J58" i="99"/>
  <c r="L58" i="99" s="1"/>
  <c r="C58" i="99"/>
  <c r="B58" i="99"/>
  <c r="A58" i="99"/>
  <c r="J57" i="99"/>
  <c r="L57" i="99" s="1"/>
  <c r="C57" i="99"/>
  <c r="B57" i="99"/>
  <c r="A57" i="99"/>
  <c r="J56" i="99"/>
  <c r="L56" i="99" s="1"/>
  <c r="C56" i="99"/>
  <c r="B56" i="99"/>
  <c r="A56" i="99"/>
  <c r="J55" i="99"/>
  <c r="L55" i="99" s="1"/>
  <c r="C55" i="99"/>
  <c r="B55" i="99"/>
  <c r="A55" i="99"/>
  <c r="J54" i="99"/>
  <c r="L54" i="99" s="1"/>
  <c r="C54" i="99"/>
  <c r="B54" i="99"/>
  <c r="A54" i="99"/>
  <c r="J53" i="99"/>
  <c r="L53" i="99" s="1"/>
  <c r="B53" i="99"/>
  <c r="A53" i="99"/>
  <c r="J52" i="99"/>
  <c r="K52" i="99" s="1"/>
  <c r="C52" i="99"/>
  <c r="B52" i="99"/>
  <c r="A52" i="99"/>
  <c r="J51" i="99"/>
  <c r="L51" i="99" s="1"/>
  <c r="C51" i="99"/>
  <c r="B51" i="99"/>
  <c r="A51" i="99"/>
  <c r="J50" i="99"/>
  <c r="K50" i="99" s="1"/>
  <c r="C50" i="99"/>
  <c r="B50" i="99"/>
  <c r="A50" i="99"/>
  <c r="J49" i="99"/>
  <c r="L49" i="99" s="1"/>
  <c r="C49" i="99"/>
  <c r="B49" i="99"/>
  <c r="A49" i="99"/>
  <c r="J48" i="99"/>
  <c r="K48" i="99" s="1"/>
  <c r="C48" i="99"/>
  <c r="B48" i="99"/>
  <c r="A48" i="99"/>
  <c r="J47" i="99"/>
  <c r="L47" i="99" s="1"/>
  <c r="C47" i="99"/>
  <c r="B47" i="99"/>
  <c r="A47" i="99"/>
  <c r="J46" i="99"/>
  <c r="K46" i="99" s="1"/>
  <c r="C46" i="99"/>
  <c r="B46" i="99"/>
  <c r="A46" i="99"/>
  <c r="J45" i="99"/>
  <c r="L45" i="99" s="1"/>
  <c r="B45" i="99"/>
  <c r="A45" i="99"/>
  <c r="J44" i="99"/>
  <c r="L44" i="99" s="1"/>
  <c r="C44" i="99"/>
  <c r="B44" i="99"/>
  <c r="A44" i="99"/>
  <c r="J43" i="99"/>
  <c r="L43" i="99" s="1"/>
  <c r="C43" i="99"/>
  <c r="B43" i="99"/>
  <c r="A43" i="99"/>
  <c r="J42" i="99"/>
  <c r="L42" i="99" s="1"/>
  <c r="C42" i="99"/>
  <c r="B42" i="99"/>
  <c r="A42" i="99"/>
  <c r="J41" i="99"/>
  <c r="L41" i="99" s="1"/>
  <c r="C41" i="99"/>
  <c r="B41" i="99"/>
  <c r="A41" i="99"/>
  <c r="J40" i="99"/>
  <c r="L40" i="99" s="1"/>
  <c r="C40" i="99"/>
  <c r="B40" i="99"/>
  <c r="A40" i="99"/>
  <c r="J39" i="99"/>
  <c r="L39" i="99" s="1"/>
  <c r="C39" i="99"/>
  <c r="B39" i="99"/>
  <c r="A39" i="99"/>
  <c r="J38" i="99"/>
  <c r="L38" i="99" s="1"/>
  <c r="C38" i="99"/>
  <c r="B38" i="99"/>
  <c r="A38" i="99"/>
  <c r="J37" i="99"/>
  <c r="L37" i="99" s="1"/>
  <c r="C37" i="99"/>
  <c r="B37" i="99"/>
  <c r="A37" i="99"/>
  <c r="J36" i="99"/>
  <c r="L36" i="99" s="1"/>
  <c r="C36" i="99"/>
  <c r="B36" i="99"/>
  <c r="A36" i="99"/>
  <c r="J35" i="99"/>
  <c r="L35" i="99" s="1"/>
  <c r="C35" i="99"/>
  <c r="B35" i="99"/>
  <c r="A35" i="99"/>
  <c r="J34" i="99"/>
  <c r="L34" i="99" s="1"/>
  <c r="C34" i="99"/>
  <c r="B34" i="99"/>
  <c r="A34" i="99"/>
  <c r="J33" i="99"/>
  <c r="L33" i="99" s="1"/>
  <c r="C33" i="99"/>
  <c r="B33" i="99"/>
  <c r="A33" i="99"/>
  <c r="J32" i="99"/>
  <c r="L32" i="99" s="1"/>
  <c r="C32" i="99"/>
  <c r="B32" i="99"/>
  <c r="A32" i="99"/>
  <c r="J31" i="99"/>
  <c r="L31" i="99" s="1"/>
  <c r="C31" i="99"/>
  <c r="B31" i="99"/>
  <c r="A31" i="99"/>
  <c r="J30" i="99"/>
  <c r="L30" i="99" s="1"/>
  <c r="C30" i="99"/>
  <c r="B30" i="99"/>
  <c r="A30" i="99"/>
  <c r="J29" i="99"/>
  <c r="L29" i="99" s="1"/>
  <c r="C29" i="99"/>
  <c r="B29" i="99"/>
  <c r="A29" i="99"/>
  <c r="J28" i="99"/>
  <c r="L28" i="99" s="1"/>
  <c r="C28" i="99"/>
  <c r="B28" i="99"/>
  <c r="A28" i="99"/>
  <c r="J27" i="99"/>
  <c r="L27" i="99" s="1"/>
  <c r="C27" i="99"/>
  <c r="B27" i="99"/>
  <c r="A27" i="99"/>
  <c r="J26" i="99"/>
  <c r="L26" i="99" s="1"/>
  <c r="C26" i="99"/>
  <c r="B26" i="99"/>
  <c r="A26" i="99"/>
  <c r="J25" i="99"/>
  <c r="L25" i="99" s="1"/>
  <c r="C25" i="99"/>
  <c r="B25" i="99"/>
  <c r="A25" i="99"/>
  <c r="J24" i="99"/>
  <c r="L24" i="99" s="1"/>
  <c r="C24" i="99"/>
  <c r="B24" i="99"/>
  <c r="A24" i="99"/>
  <c r="J23" i="99"/>
  <c r="K23" i="99" s="1"/>
  <c r="C23" i="99"/>
  <c r="B23" i="99"/>
  <c r="A23" i="99"/>
  <c r="J22" i="99"/>
  <c r="L22" i="99" s="1"/>
  <c r="C22" i="99"/>
  <c r="B22" i="99"/>
  <c r="A22" i="99"/>
  <c r="J21" i="99"/>
  <c r="L21" i="99" s="1"/>
  <c r="C21" i="99"/>
  <c r="B21" i="99"/>
  <c r="A21" i="99"/>
  <c r="J20" i="99"/>
  <c r="L20" i="99" s="1"/>
  <c r="C20" i="99"/>
  <c r="B20" i="99"/>
  <c r="A20" i="99"/>
  <c r="J19" i="99"/>
  <c r="L19" i="99" s="1"/>
  <c r="C19" i="99"/>
  <c r="B19" i="99"/>
  <c r="A19" i="99"/>
  <c r="J18" i="99"/>
  <c r="L18" i="99" s="1"/>
  <c r="C18" i="99"/>
  <c r="B18" i="99"/>
  <c r="A18" i="99"/>
  <c r="J17" i="99"/>
  <c r="L17" i="99" s="1"/>
  <c r="C17" i="99"/>
  <c r="B17" i="99"/>
  <c r="A17" i="99"/>
  <c r="J16" i="99"/>
  <c r="L16" i="99" s="1"/>
  <c r="C16" i="99"/>
  <c r="B16" i="99"/>
  <c r="A16" i="99"/>
  <c r="J15" i="99"/>
  <c r="L15" i="99" s="1"/>
  <c r="C15" i="99"/>
  <c r="B15" i="99"/>
  <c r="A15" i="99"/>
  <c r="J14" i="99"/>
  <c r="L14" i="99" s="1"/>
  <c r="C14" i="99"/>
  <c r="B14" i="99"/>
  <c r="A14" i="99"/>
  <c r="J13" i="99"/>
  <c r="L13" i="99" s="1"/>
  <c r="C13" i="99"/>
  <c r="B13" i="99"/>
  <c r="A13" i="99"/>
  <c r="J12" i="99"/>
  <c r="L12" i="99" s="1"/>
  <c r="C12" i="99"/>
  <c r="B12" i="99"/>
  <c r="A12" i="99"/>
  <c r="J11" i="99"/>
  <c r="L11" i="99" s="1"/>
  <c r="C11" i="99"/>
  <c r="B11" i="99"/>
  <c r="A11" i="99"/>
  <c r="J10" i="99"/>
  <c r="L10" i="99" s="1"/>
  <c r="C10" i="99"/>
  <c r="B10" i="99"/>
  <c r="A10" i="99"/>
  <c r="J9" i="99"/>
  <c r="L9" i="99" s="1"/>
  <c r="C9" i="99"/>
  <c r="B9" i="99"/>
  <c r="A9" i="99"/>
  <c r="J8" i="99"/>
  <c r="L8" i="99" s="1"/>
  <c r="C8" i="99"/>
  <c r="B8" i="99"/>
  <c r="A8" i="99"/>
  <c r="J7" i="99"/>
  <c r="L7" i="99" s="1"/>
  <c r="C7" i="99"/>
  <c r="B7" i="99"/>
  <c r="A7" i="99"/>
  <c r="J6" i="99"/>
  <c r="L6" i="99" s="1"/>
  <c r="C6" i="99"/>
  <c r="B6" i="99"/>
  <c r="A6" i="99"/>
  <c r="J5" i="99"/>
  <c r="L5" i="99" s="1"/>
  <c r="C5" i="99"/>
  <c r="B5" i="99"/>
  <c r="A5" i="99"/>
  <c r="C7" i="78"/>
  <c r="J72" i="98"/>
  <c r="L72" i="98" s="1"/>
  <c r="C72" i="98"/>
  <c r="B72" i="98"/>
  <c r="A72" i="98"/>
  <c r="J71" i="98"/>
  <c r="L71" i="98" s="1"/>
  <c r="C71" i="98"/>
  <c r="B71" i="98"/>
  <c r="A71" i="98"/>
  <c r="J70" i="98"/>
  <c r="L70" i="98" s="1"/>
  <c r="C70" i="98"/>
  <c r="B70" i="98"/>
  <c r="A70" i="98"/>
  <c r="J69" i="98"/>
  <c r="L69" i="98" s="1"/>
  <c r="C69" i="98"/>
  <c r="B69" i="98"/>
  <c r="A69" i="98"/>
  <c r="J68" i="98"/>
  <c r="L68" i="98" s="1"/>
  <c r="C68" i="98"/>
  <c r="B68" i="98"/>
  <c r="A68" i="98"/>
  <c r="J67" i="98"/>
  <c r="L67" i="98" s="1"/>
  <c r="C67" i="98"/>
  <c r="B67" i="98"/>
  <c r="A67" i="98"/>
  <c r="J66" i="98"/>
  <c r="L66" i="98" s="1"/>
  <c r="C66" i="98"/>
  <c r="B66" i="98"/>
  <c r="A66" i="98"/>
  <c r="J65" i="98"/>
  <c r="K65" i="98" s="1"/>
  <c r="C65" i="98"/>
  <c r="B65" i="98"/>
  <c r="J64" i="98"/>
  <c r="L64" i="98" s="1"/>
  <c r="C64" i="98"/>
  <c r="B64" i="98"/>
  <c r="J63" i="98"/>
  <c r="L63" i="98" s="1"/>
  <c r="C63" i="98"/>
  <c r="B63" i="98"/>
  <c r="A63" i="98"/>
  <c r="J62" i="98"/>
  <c r="L62" i="98" s="1"/>
  <c r="C62" i="98"/>
  <c r="B62" i="98"/>
  <c r="J61" i="98"/>
  <c r="L61" i="98" s="1"/>
  <c r="C61" i="98"/>
  <c r="B61" i="98"/>
  <c r="J60" i="98"/>
  <c r="L60" i="98" s="1"/>
  <c r="C60" i="98"/>
  <c r="B60" i="98"/>
  <c r="J59" i="98"/>
  <c r="L59" i="98" s="1"/>
  <c r="C59" i="98"/>
  <c r="B59" i="98"/>
  <c r="J58" i="98"/>
  <c r="L58" i="98" s="1"/>
  <c r="C58" i="98"/>
  <c r="B58" i="98"/>
  <c r="J57" i="98"/>
  <c r="K57" i="98" s="1"/>
  <c r="C57" i="98"/>
  <c r="B57" i="98"/>
  <c r="J56" i="98"/>
  <c r="L56" i="98" s="1"/>
  <c r="C56" i="98"/>
  <c r="B56" i="98"/>
  <c r="J55" i="98"/>
  <c r="L55" i="98" s="1"/>
  <c r="C55" i="98"/>
  <c r="B55" i="98"/>
  <c r="J54" i="98"/>
  <c r="L54" i="98" s="1"/>
  <c r="C54" i="98"/>
  <c r="B54" i="98"/>
  <c r="J53" i="98"/>
  <c r="L53" i="98" s="1"/>
  <c r="B53" i="98"/>
  <c r="A53" i="98"/>
  <c r="J52" i="98"/>
  <c r="K52" i="98" s="1"/>
  <c r="C52" i="98"/>
  <c r="B52" i="98"/>
  <c r="J51" i="98"/>
  <c r="L51" i="98" s="1"/>
  <c r="C51" i="98"/>
  <c r="B51" i="98"/>
  <c r="J50" i="98"/>
  <c r="C50" i="98"/>
  <c r="B50" i="98"/>
  <c r="J49" i="98"/>
  <c r="L49" i="98" s="1"/>
  <c r="C49" i="98"/>
  <c r="B49" i="98"/>
  <c r="A49" i="98"/>
  <c r="J48" i="98"/>
  <c r="K48" i="98" s="1"/>
  <c r="C48" i="98"/>
  <c r="B48" i="98"/>
  <c r="J47" i="98"/>
  <c r="L47" i="98" s="1"/>
  <c r="C47" i="98"/>
  <c r="B47" i="98"/>
  <c r="J46" i="98"/>
  <c r="C46" i="98"/>
  <c r="B46" i="98"/>
  <c r="J45" i="98"/>
  <c r="L45" i="98" s="1"/>
  <c r="B45" i="98"/>
  <c r="A45" i="98"/>
  <c r="J44" i="98"/>
  <c r="K44" i="98" s="1"/>
  <c r="C44" i="98"/>
  <c r="B44" i="98"/>
  <c r="A44" i="98"/>
  <c r="J43" i="98"/>
  <c r="L43" i="98" s="1"/>
  <c r="C43" i="98"/>
  <c r="B43" i="98"/>
  <c r="J42" i="98"/>
  <c r="L42" i="98" s="1"/>
  <c r="C42" i="98"/>
  <c r="B42" i="98"/>
  <c r="J41" i="98"/>
  <c r="L41" i="98" s="1"/>
  <c r="C41" i="98"/>
  <c r="B41" i="98"/>
  <c r="J40" i="98"/>
  <c r="L40" i="98" s="1"/>
  <c r="C40" i="98"/>
  <c r="B40" i="98"/>
  <c r="J39" i="98"/>
  <c r="L39" i="98" s="1"/>
  <c r="C39" i="98"/>
  <c r="B39" i="98"/>
  <c r="J38" i="98"/>
  <c r="L38" i="98" s="1"/>
  <c r="C38" i="98"/>
  <c r="B38" i="98"/>
  <c r="J37" i="98"/>
  <c r="L37" i="98" s="1"/>
  <c r="C37" i="98"/>
  <c r="B37" i="98"/>
  <c r="J36" i="98"/>
  <c r="K36" i="98" s="1"/>
  <c r="C36" i="98"/>
  <c r="B36" i="98"/>
  <c r="J35" i="98"/>
  <c r="L35" i="98" s="1"/>
  <c r="C35" i="98"/>
  <c r="B35" i="98"/>
  <c r="A35" i="98"/>
  <c r="J34" i="98"/>
  <c r="L34" i="98" s="1"/>
  <c r="C34" i="98"/>
  <c r="B34" i="98"/>
  <c r="J33" i="98"/>
  <c r="L33" i="98" s="1"/>
  <c r="C33" i="98"/>
  <c r="B33" i="98"/>
  <c r="J32" i="98"/>
  <c r="L32" i="98" s="1"/>
  <c r="C32" i="98"/>
  <c r="B32" i="98"/>
  <c r="J31" i="98"/>
  <c r="L31" i="98" s="1"/>
  <c r="C31" i="98"/>
  <c r="B31" i="98"/>
  <c r="J30" i="98"/>
  <c r="L30" i="98" s="1"/>
  <c r="C30" i="98"/>
  <c r="B30" i="98"/>
  <c r="A30" i="98"/>
  <c r="J29" i="98"/>
  <c r="L29" i="98" s="1"/>
  <c r="C29" i="98"/>
  <c r="B29" i="98"/>
  <c r="A29" i="98"/>
  <c r="J28" i="98"/>
  <c r="K28" i="98" s="1"/>
  <c r="C28" i="98"/>
  <c r="B28" i="98"/>
  <c r="J27" i="98"/>
  <c r="L27" i="98" s="1"/>
  <c r="C27" i="98"/>
  <c r="B27" i="98"/>
  <c r="J26" i="98"/>
  <c r="L26" i="98" s="1"/>
  <c r="C26" i="98"/>
  <c r="B26" i="98"/>
  <c r="J25" i="98"/>
  <c r="L25" i="98" s="1"/>
  <c r="C25" i="98"/>
  <c r="B25" i="98"/>
  <c r="J24" i="98"/>
  <c r="L24" i="98" s="1"/>
  <c r="C24" i="98"/>
  <c r="B24" i="98"/>
  <c r="J23" i="98"/>
  <c r="L23" i="98" s="1"/>
  <c r="C23" i="98"/>
  <c r="B23" i="98"/>
  <c r="J22" i="98"/>
  <c r="L22" i="98" s="1"/>
  <c r="C22" i="98"/>
  <c r="B22" i="98"/>
  <c r="J21" i="98"/>
  <c r="L21" i="98" s="1"/>
  <c r="C21" i="98"/>
  <c r="B21" i="98"/>
  <c r="J20" i="98"/>
  <c r="K20" i="98" s="1"/>
  <c r="C20" i="98"/>
  <c r="B20" i="98"/>
  <c r="J19" i="98"/>
  <c r="L19" i="98" s="1"/>
  <c r="C19" i="98"/>
  <c r="B19" i="98"/>
  <c r="J18" i="98"/>
  <c r="L18" i="98" s="1"/>
  <c r="C18" i="98"/>
  <c r="B18" i="98"/>
  <c r="J17" i="98"/>
  <c r="L17" i="98" s="1"/>
  <c r="C17" i="98"/>
  <c r="B17" i="98"/>
  <c r="J16" i="98"/>
  <c r="L16" i="98" s="1"/>
  <c r="C16" i="98"/>
  <c r="B16" i="98"/>
  <c r="J15" i="98"/>
  <c r="L15" i="98" s="1"/>
  <c r="C15" i="98"/>
  <c r="B15" i="98"/>
  <c r="J14" i="98"/>
  <c r="L14" i="98" s="1"/>
  <c r="C14" i="98"/>
  <c r="B14" i="98"/>
  <c r="J13" i="98"/>
  <c r="L13" i="98" s="1"/>
  <c r="C13" i="98"/>
  <c r="B13" i="98"/>
  <c r="J12" i="98"/>
  <c r="K12" i="98" s="1"/>
  <c r="C12" i="98"/>
  <c r="B12" i="98"/>
  <c r="A12" i="98"/>
  <c r="J11" i="98"/>
  <c r="L11" i="98" s="1"/>
  <c r="C11" i="98"/>
  <c r="B11" i="98"/>
  <c r="J10" i="98"/>
  <c r="L10" i="98" s="1"/>
  <c r="C10" i="98"/>
  <c r="B10" i="98"/>
  <c r="A10" i="98"/>
  <c r="J9" i="98"/>
  <c r="L9" i="98" s="1"/>
  <c r="C9" i="98"/>
  <c r="B9" i="98"/>
  <c r="J8" i="98"/>
  <c r="L8" i="98" s="1"/>
  <c r="C8" i="98"/>
  <c r="B8" i="98"/>
  <c r="A8" i="98"/>
  <c r="J7" i="98"/>
  <c r="L7" i="98" s="1"/>
  <c r="C7" i="98"/>
  <c r="B7" i="98"/>
  <c r="J6" i="98"/>
  <c r="L6" i="98" s="1"/>
  <c r="C6" i="98"/>
  <c r="B6" i="98"/>
  <c r="J5" i="98"/>
  <c r="L5" i="98" s="1"/>
  <c r="C5" i="98"/>
  <c r="B5" i="98"/>
  <c r="A5" i="98"/>
  <c r="J100" i="97"/>
  <c r="L100" i="97" s="1"/>
  <c r="B100" i="97"/>
  <c r="A100" i="97"/>
  <c r="J99" i="97"/>
  <c r="L99" i="97" s="1"/>
  <c r="B99" i="97"/>
  <c r="A99" i="97"/>
  <c r="J98" i="97"/>
  <c r="B98" i="97"/>
  <c r="A98" i="97"/>
  <c r="J97" i="97"/>
  <c r="L97" i="97" s="1"/>
  <c r="B97" i="97"/>
  <c r="A97" i="97"/>
  <c r="J96" i="97"/>
  <c r="K96" i="97" s="1"/>
  <c r="B96" i="97"/>
  <c r="A96" i="97"/>
  <c r="J95" i="97"/>
  <c r="B95" i="97"/>
  <c r="A95" i="97"/>
  <c r="J94" i="97"/>
  <c r="L94" i="97" s="1"/>
  <c r="B94" i="97"/>
  <c r="A94" i="97"/>
  <c r="J93" i="97"/>
  <c r="K93" i="97" s="1"/>
  <c r="B93" i="97"/>
  <c r="A93" i="97"/>
  <c r="J92" i="97"/>
  <c r="K92" i="97" s="1"/>
  <c r="B92" i="97"/>
  <c r="A92" i="97"/>
  <c r="J91" i="97"/>
  <c r="B91" i="97"/>
  <c r="A91" i="97"/>
  <c r="J90" i="97"/>
  <c r="L90" i="97" s="1"/>
  <c r="B90" i="97"/>
  <c r="A90" i="97"/>
  <c r="J89" i="97"/>
  <c r="L89" i="97" s="1"/>
  <c r="B89" i="97"/>
  <c r="A89" i="97"/>
  <c r="J88" i="97"/>
  <c r="K88" i="97" s="1"/>
  <c r="B88" i="97"/>
  <c r="A88" i="97"/>
  <c r="J87" i="97"/>
  <c r="B87" i="97"/>
  <c r="A87" i="97"/>
  <c r="J86" i="97"/>
  <c r="L86" i="97" s="1"/>
  <c r="B86" i="97"/>
  <c r="A86" i="97"/>
  <c r="J85" i="97"/>
  <c r="B85" i="97"/>
  <c r="A85" i="97"/>
  <c r="J84" i="97"/>
  <c r="B84" i="97"/>
  <c r="A84" i="97"/>
  <c r="J83" i="97"/>
  <c r="B83" i="97"/>
  <c r="A83" i="97"/>
  <c r="J82" i="97"/>
  <c r="L82" i="97" s="1"/>
  <c r="B82" i="97"/>
  <c r="A82" i="97"/>
  <c r="J81" i="97"/>
  <c r="L81" i="97" s="1"/>
  <c r="B81" i="97"/>
  <c r="A81" i="97"/>
  <c r="J80" i="97"/>
  <c r="K80" i="97" s="1"/>
  <c r="C80" i="97"/>
  <c r="B80" i="97"/>
  <c r="A80" i="97"/>
  <c r="J79" i="97"/>
  <c r="C79" i="97"/>
  <c r="B79" i="97"/>
  <c r="A79" i="97"/>
  <c r="J78" i="97"/>
  <c r="K78" i="97" s="1"/>
  <c r="C78" i="97"/>
  <c r="B78" i="97"/>
  <c r="A78" i="97"/>
  <c r="J77" i="97"/>
  <c r="L77" i="97" s="1"/>
  <c r="C77" i="97"/>
  <c r="B77" i="97"/>
  <c r="A77" i="97"/>
  <c r="J76" i="97"/>
  <c r="K76" i="97" s="1"/>
  <c r="C76" i="97"/>
  <c r="B76" i="97"/>
  <c r="A76" i="97"/>
  <c r="J75" i="97"/>
  <c r="L75" i="97" s="1"/>
  <c r="C75" i="97"/>
  <c r="B75" i="97"/>
  <c r="A75" i="97"/>
  <c r="J74" i="97"/>
  <c r="C74" i="97"/>
  <c r="B74" i="97"/>
  <c r="A74" i="97"/>
  <c r="J73" i="97"/>
  <c r="L73" i="97" s="1"/>
  <c r="C73" i="97"/>
  <c r="B73" i="97"/>
  <c r="A73" i="97"/>
  <c r="J72" i="97"/>
  <c r="K72" i="97" s="1"/>
  <c r="C72" i="97"/>
  <c r="B72" i="97"/>
  <c r="A72" i="97"/>
  <c r="J71" i="97"/>
  <c r="L71" i="97" s="1"/>
  <c r="C71" i="97"/>
  <c r="B71" i="97"/>
  <c r="A71" i="97"/>
  <c r="J70" i="97"/>
  <c r="K70" i="97" s="1"/>
  <c r="C70" i="97"/>
  <c r="B70" i="97"/>
  <c r="A70" i="97"/>
  <c r="J69" i="97"/>
  <c r="L69" i="97" s="1"/>
  <c r="C69" i="97"/>
  <c r="B69" i="97"/>
  <c r="A69" i="97"/>
  <c r="J68" i="97"/>
  <c r="C68" i="97"/>
  <c r="B68" i="97"/>
  <c r="A68" i="97"/>
  <c r="J67" i="97"/>
  <c r="L67" i="97" s="1"/>
  <c r="C67" i="97"/>
  <c r="B67" i="97"/>
  <c r="A67" i="97"/>
  <c r="J66" i="97"/>
  <c r="K66" i="97" s="1"/>
  <c r="C66" i="97"/>
  <c r="B66" i="97"/>
  <c r="A66" i="97"/>
  <c r="J65" i="97"/>
  <c r="L65" i="97" s="1"/>
  <c r="C65" i="97"/>
  <c r="B65" i="97"/>
  <c r="A65" i="97"/>
  <c r="J64" i="97"/>
  <c r="K64" i="97" s="1"/>
  <c r="C64" i="97"/>
  <c r="B64" i="97"/>
  <c r="A64" i="97"/>
  <c r="J63" i="97"/>
  <c r="L63" i="97" s="1"/>
  <c r="C63" i="97"/>
  <c r="B63" i="97"/>
  <c r="A63" i="97"/>
  <c r="J62" i="97"/>
  <c r="K62" i="97" s="1"/>
  <c r="C62" i="97"/>
  <c r="B62" i="97"/>
  <c r="A62" i="97"/>
  <c r="J61" i="97"/>
  <c r="L61" i="97" s="1"/>
  <c r="C61" i="97"/>
  <c r="B61" i="97"/>
  <c r="A61" i="97"/>
  <c r="J60" i="97"/>
  <c r="C60" i="97"/>
  <c r="B60" i="97"/>
  <c r="A60" i="97"/>
  <c r="J59" i="97"/>
  <c r="L59" i="97" s="1"/>
  <c r="C59" i="97"/>
  <c r="B59" i="97"/>
  <c r="A59" i="97"/>
  <c r="J58" i="97"/>
  <c r="K58" i="97" s="1"/>
  <c r="C58" i="97"/>
  <c r="B58" i="97"/>
  <c r="A58" i="97"/>
  <c r="J57" i="97"/>
  <c r="L57" i="97" s="1"/>
  <c r="C57" i="97"/>
  <c r="B57" i="97"/>
  <c r="A57" i="97"/>
  <c r="J56" i="97"/>
  <c r="K56" i="97" s="1"/>
  <c r="C56" i="97"/>
  <c r="B56" i="97"/>
  <c r="A56" i="97"/>
  <c r="J55" i="97"/>
  <c r="L55" i="97" s="1"/>
  <c r="C55" i="97"/>
  <c r="B55" i="97"/>
  <c r="A55" i="97"/>
  <c r="J54" i="97"/>
  <c r="K54" i="97" s="1"/>
  <c r="C54" i="97"/>
  <c r="B54" i="97"/>
  <c r="A54" i="97"/>
  <c r="J53" i="97"/>
  <c r="L53" i="97" s="1"/>
  <c r="B53" i="97"/>
  <c r="A53" i="97"/>
  <c r="J52" i="97"/>
  <c r="C52" i="97"/>
  <c r="B52" i="97"/>
  <c r="A52" i="97"/>
  <c r="J51" i="97"/>
  <c r="C51" i="97"/>
  <c r="B51" i="97"/>
  <c r="A51" i="97"/>
  <c r="J50" i="97"/>
  <c r="K50" i="97" s="1"/>
  <c r="C50" i="97"/>
  <c r="B50" i="97"/>
  <c r="A50" i="97"/>
  <c r="J49" i="97"/>
  <c r="C49" i="97"/>
  <c r="B49" i="97"/>
  <c r="A49" i="97"/>
  <c r="J48" i="97"/>
  <c r="C48" i="97"/>
  <c r="B48" i="97"/>
  <c r="A48" i="97"/>
  <c r="J47" i="97"/>
  <c r="C47" i="97"/>
  <c r="B47" i="97"/>
  <c r="A47" i="97"/>
  <c r="J46" i="97"/>
  <c r="K46" i="97" s="1"/>
  <c r="C46" i="97"/>
  <c r="B46" i="97"/>
  <c r="A46" i="97"/>
  <c r="J45" i="97"/>
  <c r="B45" i="97"/>
  <c r="A45" i="97"/>
  <c r="J44" i="97"/>
  <c r="L44" i="97" s="1"/>
  <c r="C44" i="97"/>
  <c r="B44" i="97"/>
  <c r="A44" i="97"/>
  <c r="J43" i="97"/>
  <c r="K43" i="97" s="1"/>
  <c r="C43" i="97"/>
  <c r="B43" i="97"/>
  <c r="A43" i="97"/>
  <c r="J42" i="97"/>
  <c r="C42" i="97"/>
  <c r="B42" i="97"/>
  <c r="A42" i="97"/>
  <c r="J41" i="97"/>
  <c r="K41" i="97" s="1"/>
  <c r="C41" i="97"/>
  <c r="B41" i="97"/>
  <c r="A41" i="97"/>
  <c r="J40" i="97"/>
  <c r="L40" i="97" s="1"/>
  <c r="C40" i="97"/>
  <c r="B40" i="97"/>
  <c r="A40" i="97"/>
  <c r="J39" i="97"/>
  <c r="K39" i="97" s="1"/>
  <c r="C39" i="97"/>
  <c r="B39" i="97"/>
  <c r="A39" i="97"/>
  <c r="J38" i="97"/>
  <c r="L38" i="97" s="1"/>
  <c r="C38" i="97"/>
  <c r="B38" i="97"/>
  <c r="A38" i="97"/>
  <c r="J37" i="97"/>
  <c r="C37" i="97"/>
  <c r="B37" i="97"/>
  <c r="A37" i="97"/>
  <c r="J36" i="97"/>
  <c r="L36" i="97" s="1"/>
  <c r="C36" i="97"/>
  <c r="B36" i="97"/>
  <c r="A36" i="97"/>
  <c r="J35" i="97"/>
  <c r="K35" i="97" s="1"/>
  <c r="C35" i="97"/>
  <c r="B35" i="97"/>
  <c r="A35" i="97"/>
  <c r="J34" i="97"/>
  <c r="L34" i="97" s="1"/>
  <c r="C34" i="97"/>
  <c r="B34" i="97"/>
  <c r="A34" i="97"/>
  <c r="J33" i="97"/>
  <c r="K33" i="97" s="1"/>
  <c r="C33" i="97"/>
  <c r="B33" i="97"/>
  <c r="A33" i="97"/>
  <c r="J32" i="97"/>
  <c r="L32" i="97" s="1"/>
  <c r="C32" i="97"/>
  <c r="B32" i="97"/>
  <c r="A32" i="97"/>
  <c r="J31" i="97"/>
  <c r="C31" i="97"/>
  <c r="B31" i="97"/>
  <c r="A31" i="97"/>
  <c r="J30" i="97"/>
  <c r="L30" i="97" s="1"/>
  <c r="C30" i="97"/>
  <c r="B30" i="97"/>
  <c r="A30" i="97"/>
  <c r="J29" i="97"/>
  <c r="K29" i="97" s="1"/>
  <c r="C29" i="97"/>
  <c r="B29" i="97"/>
  <c r="A29" i="97"/>
  <c r="J28" i="97"/>
  <c r="L28" i="97" s="1"/>
  <c r="C28" i="97"/>
  <c r="B28" i="97"/>
  <c r="A28" i="97"/>
  <c r="J27" i="97"/>
  <c r="K27" i="97" s="1"/>
  <c r="C27" i="97"/>
  <c r="B27" i="97"/>
  <c r="A27" i="97"/>
  <c r="J26" i="97"/>
  <c r="C26" i="97"/>
  <c r="B26" i="97"/>
  <c r="A26" i="97"/>
  <c r="J25" i="97"/>
  <c r="K25" i="97" s="1"/>
  <c r="C25" i="97"/>
  <c r="B25" i="97"/>
  <c r="A25" i="97"/>
  <c r="J24" i="97"/>
  <c r="L24" i="97" s="1"/>
  <c r="C24" i="97"/>
  <c r="B24" i="97"/>
  <c r="A24" i="97"/>
  <c r="J23" i="97"/>
  <c r="K23" i="97" s="1"/>
  <c r="C23" i="97"/>
  <c r="B23" i="97"/>
  <c r="A23" i="97"/>
  <c r="J22" i="97"/>
  <c r="K22" i="97" s="1"/>
  <c r="C22" i="97"/>
  <c r="B22" i="97"/>
  <c r="A22" i="97"/>
  <c r="J21" i="97"/>
  <c r="K21" i="97" s="1"/>
  <c r="C21" i="97"/>
  <c r="B21" i="97"/>
  <c r="A21" i="97"/>
  <c r="J20" i="97"/>
  <c r="L20" i="97" s="1"/>
  <c r="C20" i="97"/>
  <c r="B20" i="97"/>
  <c r="A20" i="97"/>
  <c r="J19" i="97"/>
  <c r="K19" i="97" s="1"/>
  <c r="C19" i="97"/>
  <c r="B19" i="97"/>
  <c r="A19" i="97"/>
  <c r="J18" i="97"/>
  <c r="L18" i="97" s="1"/>
  <c r="C18" i="97"/>
  <c r="B18" i="97"/>
  <c r="A18" i="97"/>
  <c r="J17" i="97"/>
  <c r="K17" i="97" s="1"/>
  <c r="C17" i="97"/>
  <c r="B17" i="97"/>
  <c r="A17" i="97"/>
  <c r="J16" i="97"/>
  <c r="L16" i="97" s="1"/>
  <c r="C16" i="97"/>
  <c r="B16" i="97"/>
  <c r="A16" i="97"/>
  <c r="J15" i="97"/>
  <c r="C15" i="97"/>
  <c r="B15" i="97"/>
  <c r="A15" i="97"/>
  <c r="J14" i="97"/>
  <c r="K14" i="97" s="1"/>
  <c r="C14" i="97"/>
  <c r="B14" i="97"/>
  <c r="A14" i="97"/>
  <c r="J13" i="97"/>
  <c r="K13" i="97" s="1"/>
  <c r="C13" i="97"/>
  <c r="B13" i="97"/>
  <c r="A13" i="97"/>
  <c r="J12" i="97"/>
  <c r="K12" i="97" s="1"/>
  <c r="C12" i="97"/>
  <c r="B12" i="97"/>
  <c r="A12" i="97"/>
  <c r="J11" i="97"/>
  <c r="K11" i="97" s="1"/>
  <c r="C11" i="97"/>
  <c r="B11" i="97"/>
  <c r="A11" i="97"/>
  <c r="J10" i="97"/>
  <c r="C10" i="97"/>
  <c r="B10" i="97"/>
  <c r="A10" i="97"/>
  <c r="J9" i="97"/>
  <c r="K9" i="97" s="1"/>
  <c r="C9" i="97"/>
  <c r="B9" i="97"/>
  <c r="A9" i="97"/>
  <c r="J8" i="97"/>
  <c r="L8" i="97" s="1"/>
  <c r="C8" i="97"/>
  <c r="B8" i="97"/>
  <c r="A8" i="97"/>
  <c r="J7" i="97"/>
  <c r="K7" i="97" s="1"/>
  <c r="C7" i="97"/>
  <c r="B7" i="97"/>
  <c r="A7" i="97"/>
  <c r="J6" i="97"/>
  <c r="K6" i="97" s="1"/>
  <c r="C6" i="97"/>
  <c r="B6" i="97"/>
  <c r="A6" i="97"/>
  <c r="J5" i="97"/>
  <c r="K5" i="97" s="1"/>
  <c r="C5" i="97"/>
  <c r="B5" i="97"/>
  <c r="A5" i="97"/>
  <c r="L20" i="98" l="1"/>
  <c r="L25" i="97"/>
  <c r="L78" i="97"/>
  <c r="L44" i="98"/>
  <c r="L48" i="98"/>
  <c r="L57" i="98"/>
  <c r="L28" i="98"/>
  <c r="L39" i="97"/>
  <c r="L46" i="97"/>
  <c r="L36" i="98"/>
  <c r="L12" i="98"/>
  <c r="L12" i="97"/>
  <c r="L65" i="98"/>
  <c r="L14" i="97"/>
  <c r="L29" i="97"/>
  <c r="L50" i="97"/>
  <c r="L58" i="97"/>
  <c r="L88" i="97"/>
  <c r="K89" i="97"/>
  <c r="K8" i="98"/>
  <c r="K16" i="98"/>
  <c r="K24" i="98"/>
  <c r="K32" i="98"/>
  <c r="K40" i="98"/>
  <c r="L52" i="98"/>
  <c r="K53" i="98"/>
  <c r="K61" i="98"/>
  <c r="K69" i="98"/>
  <c r="K18" i="97"/>
  <c r="K34" i="97"/>
  <c r="L66" i="97"/>
  <c r="L7" i="97"/>
  <c r="L23" i="97"/>
  <c r="L35" i="97"/>
  <c r="L72" i="97"/>
  <c r="L93" i="97"/>
  <c r="L23" i="99"/>
  <c r="L99" i="99"/>
  <c r="K7" i="99"/>
  <c r="K39" i="99"/>
  <c r="K91" i="99"/>
  <c r="K47" i="99"/>
  <c r="K74" i="99"/>
  <c r="K95" i="99"/>
  <c r="L66" i="99"/>
  <c r="K15" i="99"/>
  <c r="K31" i="99"/>
  <c r="K58" i="99"/>
  <c r="K51" i="99"/>
  <c r="K87" i="99"/>
  <c r="K88" i="99"/>
  <c r="K92" i="99"/>
  <c r="K96" i="99"/>
  <c r="K11" i="99"/>
  <c r="K19" i="99"/>
  <c r="K27" i="99"/>
  <c r="K35" i="99"/>
  <c r="K43" i="99"/>
  <c r="K54" i="99"/>
  <c r="K62" i="99"/>
  <c r="K70" i="99"/>
  <c r="K78" i="99"/>
  <c r="K45" i="99"/>
  <c r="K49" i="99"/>
  <c r="L83" i="99"/>
  <c r="K84" i="99"/>
  <c r="K5" i="99"/>
  <c r="K9" i="99"/>
  <c r="K13" i="99"/>
  <c r="K17" i="99"/>
  <c r="K21" i="99"/>
  <c r="K25" i="99"/>
  <c r="K29" i="99"/>
  <c r="K33" i="99"/>
  <c r="K37" i="99"/>
  <c r="K41" i="99"/>
  <c r="K56" i="99"/>
  <c r="K60" i="99"/>
  <c r="K64" i="99"/>
  <c r="K68" i="99"/>
  <c r="K72" i="99"/>
  <c r="K76" i="99"/>
  <c r="K80" i="99"/>
  <c r="K6" i="99"/>
  <c r="K8" i="99"/>
  <c r="K10" i="99"/>
  <c r="K12" i="99"/>
  <c r="K14" i="99"/>
  <c r="K16" i="99"/>
  <c r="K18" i="99"/>
  <c r="K20" i="99"/>
  <c r="K22" i="99"/>
  <c r="K24" i="99"/>
  <c r="K26" i="99"/>
  <c r="K28" i="99"/>
  <c r="K30" i="99"/>
  <c r="K32" i="99"/>
  <c r="K34" i="99"/>
  <c r="K36" i="99"/>
  <c r="K38" i="99"/>
  <c r="K40" i="99"/>
  <c r="K42" i="99"/>
  <c r="K44" i="99"/>
  <c r="L46" i="99"/>
  <c r="L48" i="99"/>
  <c r="L50" i="99"/>
  <c r="L52" i="99"/>
  <c r="K53" i="99"/>
  <c r="K55" i="99"/>
  <c r="K57" i="99"/>
  <c r="K59" i="99"/>
  <c r="K61" i="99"/>
  <c r="K63" i="99"/>
  <c r="K65" i="99"/>
  <c r="K67" i="99"/>
  <c r="K69" i="99"/>
  <c r="K71" i="99"/>
  <c r="K73" i="99"/>
  <c r="K75" i="99"/>
  <c r="K77" i="99"/>
  <c r="K79" i="99"/>
  <c r="L81" i="99"/>
  <c r="K82" i="99"/>
  <c r="L85" i="99"/>
  <c r="K86" i="99"/>
  <c r="L89" i="99"/>
  <c r="K90" i="99"/>
  <c r="L93" i="99"/>
  <c r="K94" i="99"/>
  <c r="L97" i="99"/>
  <c r="K98" i="99"/>
  <c r="K100" i="99"/>
  <c r="K15" i="97"/>
  <c r="L15" i="97"/>
  <c r="L9" i="97"/>
  <c r="L10" i="97"/>
  <c r="K10" i="97"/>
  <c r="K20" i="97"/>
  <c r="K30" i="97"/>
  <c r="K31" i="97"/>
  <c r="L31" i="97"/>
  <c r="L41" i="97"/>
  <c r="L42" i="97"/>
  <c r="K42" i="97"/>
  <c r="L48" i="97"/>
  <c r="K48" i="97"/>
  <c r="L79" i="97"/>
  <c r="K79" i="97"/>
  <c r="K84" i="97"/>
  <c r="L84" i="97"/>
  <c r="L50" i="98"/>
  <c r="K50" i="98"/>
  <c r="L26" i="97"/>
  <c r="K26" i="97"/>
  <c r="K37" i="97"/>
  <c r="L37" i="97"/>
  <c r="K68" i="97"/>
  <c r="L68" i="97"/>
  <c r="K74" i="97"/>
  <c r="L74" i="97"/>
  <c r="L85" i="97"/>
  <c r="K85" i="97"/>
  <c r="L46" i="98"/>
  <c r="K46" i="98"/>
  <c r="L52" i="97"/>
  <c r="K52" i="97"/>
  <c r="K60" i="97"/>
  <c r="L60" i="97"/>
  <c r="L54" i="97"/>
  <c r="L62" i="97"/>
  <c r="L70" i="97"/>
  <c r="K75" i="97"/>
  <c r="L80" i="97"/>
  <c r="K81" i="97"/>
  <c r="L96" i="97"/>
  <c r="K97" i="97"/>
  <c r="K99" i="97"/>
  <c r="K6" i="98"/>
  <c r="K10" i="98"/>
  <c r="K14" i="98"/>
  <c r="K18" i="98"/>
  <c r="K22" i="98"/>
  <c r="K26" i="98"/>
  <c r="K30" i="98"/>
  <c r="K34" i="98"/>
  <c r="K38" i="98"/>
  <c r="K42" i="98"/>
  <c r="K55" i="98"/>
  <c r="K59" i="98"/>
  <c r="K63" i="98"/>
  <c r="K67" i="98"/>
  <c r="K71" i="98"/>
  <c r="L6" i="97"/>
  <c r="L17" i="97"/>
  <c r="L22" i="97"/>
  <c r="L27" i="97"/>
  <c r="L33" i="97"/>
  <c r="K38" i="97"/>
  <c r="L43" i="97"/>
  <c r="L56" i="97"/>
  <c r="L64" i="97"/>
  <c r="K71" i="97"/>
  <c r="L76" i="97"/>
  <c r="L92" i="97"/>
  <c r="K45" i="98"/>
  <c r="K47" i="98"/>
  <c r="K49" i="98"/>
  <c r="K51" i="98"/>
  <c r="K5" i="98"/>
  <c r="K7" i="98"/>
  <c r="K9" i="98"/>
  <c r="K11" i="98"/>
  <c r="K13" i="98"/>
  <c r="K15" i="98"/>
  <c r="K17" i="98"/>
  <c r="K19" i="98"/>
  <c r="K21" i="98"/>
  <c r="K23" i="98"/>
  <c r="K25" i="98"/>
  <c r="K27" i="98"/>
  <c r="K29" i="98"/>
  <c r="K31" i="98"/>
  <c r="K33" i="98"/>
  <c r="K35" i="98"/>
  <c r="K37" i="98"/>
  <c r="K39" i="98"/>
  <c r="K41" i="98"/>
  <c r="K43" i="98"/>
  <c r="K54" i="98"/>
  <c r="K56" i="98"/>
  <c r="K58" i="98"/>
  <c r="K60" i="98"/>
  <c r="K62" i="98"/>
  <c r="K64" i="98"/>
  <c r="K66" i="98"/>
  <c r="K68" i="98"/>
  <c r="K70" i="98"/>
  <c r="K72" i="98"/>
  <c r="L83" i="97"/>
  <c r="K83" i="97"/>
  <c r="L87" i="97"/>
  <c r="K87" i="97"/>
  <c r="L91" i="97"/>
  <c r="K91" i="97"/>
  <c r="L95" i="97"/>
  <c r="K95" i="97"/>
  <c r="L98" i="97"/>
  <c r="K98" i="97"/>
  <c r="L5" i="97"/>
  <c r="K8" i="97"/>
  <c r="L13" i="97"/>
  <c r="K16" i="97"/>
  <c r="L21" i="97"/>
  <c r="K24" i="97"/>
  <c r="L45" i="97"/>
  <c r="K45" i="97"/>
  <c r="L49" i="97"/>
  <c r="K49" i="97"/>
  <c r="K53" i="97"/>
  <c r="K57" i="97"/>
  <c r="K61" i="97"/>
  <c r="K65" i="97"/>
  <c r="K69" i="97"/>
  <c r="K73" i="97"/>
  <c r="K77" i="97"/>
  <c r="K82" i="97"/>
  <c r="K86" i="97"/>
  <c r="K90" i="97"/>
  <c r="K94" i="97"/>
  <c r="L11" i="97"/>
  <c r="L19" i="97"/>
  <c r="K28" i="97"/>
  <c r="K32" i="97"/>
  <c r="K36" i="97"/>
  <c r="K40" i="97"/>
  <c r="K44" i="97"/>
  <c r="L47" i="97"/>
  <c r="K47" i="97"/>
  <c r="L51" i="97"/>
  <c r="K51" i="97"/>
  <c r="K55" i="97"/>
  <c r="K59" i="97"/>
  <c r="K63" i="97"/>
  <c r="K67" i="97"/>
  <c r="K100" i="97"/>
  <c r="J100" i="96"/>
  <c r="L100" i="96" s="1"/>
  <c r="B100" i="96"/>
  <c r="A100" i="96"/>
  <c r="J99" i="96"/>
  <c r="L99" i="96" s="1"/>
  <c r="B99" i="96"/>
  <c r="A99" i="96"/>
  <c r="J98" i="96"/>
  <c r="L98" i="96" s="1"/>
  <c r="B98" i="96"/>
  <c r="A98" i="96"/>
  <c r="J97" i="96"/>
  <c r="K97" i="96" s="1"/>
  <c r="B97" i="96"/>
  <c r="A97" i="96"/>
  <c r="J96" i="96"/>
  <c r="L96" i="96" s="1"/>
  <c r="B96" i="96"/>
  <c r="A96" i="96"/>
  <c r="J95" i="96"/>
  <c r="L95" i="96" s="1"/>
  <c r="B95" i="96"/>
  <c r="A95" i="96"/>
  <c r="J94" i="96"/>
  <c r="L94" i="96" s="1"/>
  <c r="B94" i="96"/>
  <c r="A94" i="96"/>
  <c r="J93" i="96"/>
  <c r="K93" i="96" s="1"/>
  <c r="B93" i="96"/>
  <c r="A93" i="96"/>
  <c r="J92" i="96"/>
  <c r="L92" i="96" s="1"/>
  <c r="B92" i="96"/>
  <c r="A92" i="96"/>
  <c r="J91" i="96"/>
  <c r="L91" i="96" s="1"/>
  <c r="B91" i="96"/>
  <c r="A91" i="96"/>
  <c r="J90" i="96"/>
  <c r="L90" i="96" s="1"/>
  <c r="B90" i="96"/>
  <c r="A90" i="96"/>
  <c r="J89" i="96"/>
  <c r="K89" i="96" s="1"/>
  <c r="B89" i="96"/>
  <c r="A89" i="96"/>
  <c r="J88" i="96"/>
  <c r="L88" i="96" s="1"/>
  <c r="B88" i="96"/>
  <c r="A88" i="96"/>
  <c r="J87" i="96"/>
  <c r="L87" i="96" s="1"/>
  <c r="B87" i="96"/>
  <c r="A87" i="96"/>
  <c r="J86" i="96"/>
  <c r="L86" i="96" s="1"/>
  <c r="B86" i="96"/>
  <c r="A86" i="96"/>
  <c r="J85" i="96"/>
  <c r="K85" i="96" s="1"/>
  <c r="B85" i="96"/>
  <c r="A85" i="96"/>
  <c r="J84" i="96"/>
  <c r="L84" i="96" s="1"/>
  <c r="B84" i="96"/>
  <c r="A84" i="96"/>
  <c r="J83" i="96"/>
  <c r="L83" i="96" s="1"/>
  <c r="B83" i="96"/>
  <c r="A83" i="96"/>
  <c r="J82" i="96"/>
  <c r="L82" i="96" s="1"/>
  <c r="B82" i="96"/>
  <c r="A82" i="96"/>
  <c r="J81" i="96"/>
  <c r="K81" i="96" s="1"/>
  <c r="B81" i="96"/>
  <c r="A81" i="96"/>
  <c r="J80" i="96"/>
  <c r="L80" i="96" s="1"/>
  <c r="C80" i="96"/>
  <c r="B80" i="96"/>
  <c r="A80" i="96"/>
  <c r="J79" i="96"/>
  <c r="L79" i="96" s="1"/>
  <c r="C79" i="96"/>
  <c r="B79" i="96"/>
  <c r="A79" i="96"/>
  <c r="J78" i="96"/>
  <c r="L78" i="96" s="1"/>
  <c r="C78" i="96"/>
  <c r="B78" i="96"/>
  <c r="A78" i="96"/>
  <c r="J77" i="96"/>
  <c r="L77" i="96" s="1"/>
  <c r="C77" i="96"/>
  <c r="B77" i="96"/>
  <c r="A77" i="96"/>
  <c r="J76" i="96"/>
  <c r="L76" i="96" s="1"/>
  <c r="C76" i="96"/>
  <c r="B76" i="96"/>
  <c r="A76" i="96"/>
  <c r="J75" i="96"/>
  <c r="L75" i="96" s="1"/>
  <c r="C75" i="96"/>
  <c r="B75" i="96"/>
  <c r="A75" i="96"/>
  <c r="J74" i="96"/>
  <c r="L74" i="96" s="1"/>
  <c r="C74" i="96"/>
  <c r="B74" i="96"/>
  <c r="A74" i="96"/>
  <c r="J73" i="96"/>
  <c r="L73" i="96" s="1"/>
  <c r="C73" i="96"/>
  <c r="B73" i="96"/>
  <c r="A73" i="96"/>
  <c r="J72" i="96"/>
  <c r="L72" i="96" s="1"/>
  <c r="C72" i="96"/>
  <c r="B72" i="96"/>
  <c r="A72" i="96"/>
  <c r="J71" i="96"/>
  <c r="L71" i="96" s="1"/>
  <c r="C71" i="96"/>
  <c r="B71" i="96"/>
  <c r="A71" i="96"/>
  <c r="J70" i="96"/>
  <c r="L70" i="96" s="1"/>
  <c r="C70" i="96"/>
  <c r="B70" i="96"/>
  <c r="A70" i="96"/>
  <c r="J69" i="96"/>
  <c r="L69" i="96" s="1"/>
  <c r="C69" i="96"/>
  <c r="B69" i="96"/>
  <c r="A69" i="96"/>
  <c r="J68" i="96"/>
  <c r="L68" i="96" s="1"/>
  <c r="C68" i="96"/>
  <c r="B68" i="96"/>
  <c r="A68" i="96"/>
  <c r="J67" i="96"/>
  <c r="L67" i="96" s="1"/>
  <c r="C67" i="96"/>
  <c r="B67" i="96"/>
  <c r="A67" i="96"/>
  <c r="J66" i="96"/>
  <c r="L66" i="96" s="1"/>
  <c r="C66" i="96"/>
  <c r="B66" i="96"/>
  <c r="A66" i="96"/>
  <c r="J65" i="96"/>
  <c r="L65" i="96" s="1"/>
  <c r="C65" i="96"/>
  <c r="B65" i="96"/>
  <c r="A65" i="96"/>
  <c r="J64" i="96"/>
  <c r="L64" i="96" s="1"/>
  <c r="C64" i="96"/>
  <c r="B64" i="96"/>
  <c r="A64" i="96"/>
  <c r="J63" i="96"/>
  <c r="L63" i="96" s="1"/>
  <c r="C63" i="96"/>
  <c r="B63" i="96"/>
  <c r="A63" i="96"/>
  <c r="J62" i="96"/>
  <c r="L62" i="96" s="1"/>
  <c r="C62" i="96"/>
  <c r="B62" i="96"/>
  <c r="A62" i="96"/>
  <c r="J61" i="96"/>
  <c r="L61" i="96" s="1"/>
  <c r="C61" i="96"/>
  <c r="B61" i="96"/>
  <c r="A61" i="96"/>
  <c r="J60" i="96"/>
  <c r="L60" i="96" s="1"/>
  <c r="C60" i="96"/>
  <c r="B60" i="96"/>
  <c r="A60" i="96"/>
  <c r="J59" i="96"/>
  <c r="L59" i="96" s="1"/>
  <c r="C59" i="96"/>
  <c r="B59" i="96"/>
  <c r="A59" i="96"/>
  <c r="J58" i="96"/>
  <c r="L58" i="96" s="1"/>
  <c r="C58" i="96"/>
  <c r="B58" i="96"/>
  <c r="A58" i="96"/>
  <c r="J57" i="96"/>
  <c r="K57" i="96" s="1"/>
  <c r="C57" i="96"/>
  <c r="B57" i="96"/>
  <c r="A57" i="96"/>
  <c r="J56" i="96"/>
  <c r="L56" i="96" s="1"/>
  <c r="C56" i="96"/>
  <c r="B56" i="96"/>
  <c r="A56" i="96"/>
  <c r="J55" i="96"/>
  <c r="L55" i="96" s="1"/>
  <c r="C55" i="96"/>
  <c r="B55" i="96"/>
  <c r="A55" i="96"/>
  <c r="J54" i="96"/>
  <c r="L54" i="96" s="1"/>
  <c r="C54" i="96"/>
  <c r="B54" i="96"/>
  <c r="A54" i="96"/>
  <c r="J53" i="96"/>
  <c r="L53" i="96" s="1"/>
  <c r="B53" i="96"/>
  <c r="A53" i="96"/>
  <c r="J52" i="96"/>
  <c r="K52" i="96" s="1"/>
  <c r="C52" i="96"/>
  <c r="B52" i="96"/>
  <c r="A52" i="96"/>
  <c r="J51" i="96"/>
  <c r="L51" i="96" s="1"/>
  <c r="C51" i="96"/>
  <c r="B51" i="96"/>
  <c r="A51" i="96"/>
  <c r="J50" i="96"/>
  <c r="K50" i="96" s="1"/>
  <c r="C50" i="96"/>
  <c r="B50" i="96"/>
  <c r="A50" i="96"/>
  <c r="J49" i="96"/>
  <c r="L49" i="96" s="1"/>
  <c r="C49" i="96"/>
  <c r="B49" i="96"/>
  <c r="A49" i="96"/>
  <c r="J48" i="96"/>
  <c r="K48" i="96" s="1"/>
  <c r="C48" i="96"/>
  <c r="B48" i="96"/>
  <c r="A48" i="96"/>
  <c r="J47" i="96"/>
  <c r="L47" i="96" s="1"/>
  <c r="C47" i="96"/>
  <c r="B47" i="96"/>
  <c r="A47" i="96"/>
  <c r="J46" i="96"/>
  <c r="L46" i="96" s="1"/>
  <c r="C46" i="96"/>
  <c r="B46" i="96"/>
  <c r="A46" i="96"/>
  <c r="J45" i="96"/>
  <c r="L45" i="96" s="1"/>
  <c r="B45" i="96"/>
  <c r="A45" i="96"/>
  <c r="J44" i="96"/>
  <c r="L44" i="96" s="1"/>
  <c r="C44" i="96"/>
  <c r="B44" i="96"/>
  <c r="A44" i="96"/>
  <c r="J43" i="96"/>
  <c r="L43" i="96" s="1"/>
  <c r="C43" i="96"/>
  <c r="B43" i="96"/>
  <c r="A43" i="96"/>
  <c r="J42" i="96"/>
  <c r="L42" i="96" s="1"/>
  <c r="C42" i="96"/>
  <c r="B42" i="96"/>
  <c r="A42" i="96"/>
  <c r="J41" i="96"/>
  <c r="L41" i="96" s="1"/>
  <c r="C41" i="96"/>
  <c r="B41" i="96"/>
  <c r="A41" i="96"/>
  <c r="J40" i="96"/>
  <c r="L40" i="96" s="1"/>
  <c r="C40" i="96"/>
  <c r="B40" i="96"/>
  <c r="A40" i="96"/>
  <c r="J39" i="96"/>
  <c r="L39" i="96" s="1"/>
  <c r="C39" i="96"/>
  <c r="B39" i="96"/>
  <c r="A39" i="96"/>
  <c r="J38" i="96"/>
  <c r="L38" i="96" s="1"/>
  <c r="C38" i="96"/>
  <c r="B38" i="96"/>
  <c r="A38" i="96"/>
  <c r="J37" i="96"/>
  <c r="L37" i="96" s="1"/>
  <c r="C37" i="96"/>
  <c r="B37" i="96"/>
  <c r="A37" i="96"/>
  <c r="J36" i="96"/>
  <c r="L36" i="96" s="1"/>
  <c r="C36" i="96"/>
  <c r="B36" i="96"/>
  <c r="A36" i="96"/>
  <c r="J35" i="96"/>
  <c r="L35" i="96" s="1"/>
  <c r="C35" i="96"/>
  <c r="B35" i="96"/>
  <c r="A35" i="96"/>
  <c r="J34" i="96"/>
  <c r="L34" i="96" s="1"/>
  <c r="C34" i="96"/>
  <c r="B34" i="96"/>
  <c r="A34" i="96"/>
  <c r="J33" i="96"/>
  <c r="L33" i="96" s="1"/>
  <c r="C33" i="96"/>
  <c r="B33" i="96"/>
  <c r="A33" i="96"/>
  <c r="J32" i="96"/>
  <c r="L32" i="96" s="1"/>
  <c r="C32" i="96"/>
  <c r="B32" i="96"/>
  <c r="A32" i="96"/>
  <c r="J31" i="96"/>
  <c r="L31" i="96" s="1"/>
  <c r="C31" i="96"/>
  <c r="B31" i="96"/>
  <c r="A31" i="96"/>
  <c r="J30" i="96"/>
  <c r="L30" i="96" s="1"/>
  <c r="C30" i="96"/>
  <c r="B30" i="96"/>
  <c r="A30" i="96"/>
  <c r="J29" i="96"/>
  <c r="L29" i="96" s="1"/>
  <c r="C29" i="96"/>
  <c r="B29" i="96"/>
  <c r="A29" i="96"/>
  <c r="J28" i="96"/>
  <c r="K28" i="96" s="1"/>
  <c r="C28" i="96"/>
  <c r="B28" i="96"/>
  <c r="A28" i="96"/>
  <c r="J27" i="96"/>
  <c r="L27" i="96" s="1"/>
  <c r="C27" i="96"/>
  <c r="B27" i="96"/>
  <c r="A27" i="96"/>
  <c r="J26" i="96"/>
  <c r="L26" i="96" s="1"/>
  <c r="C26" i="96"/>
  <c r="B26" i="96"/>
  <c r="A26" i="96"/>
  <c r="J25" i="96"/>
  <c r="L25" i="96" s="1"/>
  <c r="C25" i="96"/>
  <c r="B25" i="96"/>
  <c r="A25" i="96"/>
  <c r="J24" i="96"/>
  <c r="L24" i="96" s="1"/>
  <c r="C24" i="96"/>
  <c r="B24" i="96"/>
  <c r="A24" i="96"/>
  <c r="J23" i="96"/>
  <c r="L23" i="96" s="1"/>
  <c r="C23" i="96"/>
  <c r="B23" i="96"/>
  <c r="A23" i="96"/>
  <c r="J22" i="96"/>
  <c r="L22" i="96" s="1"/>
  <c r="C22" i="96"/>
  <c r="B22" i="96"/>
  <c r="A22" i="96"/>
  <c r="J21" i="96"/>
  <c r="L21" i="96" s="1"/>
  <c r="C21" i="96"/>
  <c r="B21" i="96"/>
  <c r="A21" i="96"/>
  <c r="J20" i="96"/>
  <c r="K20" i="96" s="1"/>
  <c r="C20" i="96"/>
  <c r="B20" i="96"/>
  <c r="A20" i="96"/>
  <c r="J19" i="96"/>
  <c r="L19" i="96" s="1"/>
  <c r="C19" i="96"/>
  <c r="B19" i="96"/>
  <c r="A19" i="96"/>
  <c r="J18" i="96"/>
  <c r="L18" i="96" s="1"/>
  <c r="C18" i="96"/>
  <c r="B18" i="96"/>
  <c r="A18" i="96"/>
  <c r="J17" i="96"/>
  <c r="L17" i="96" s="1"/>
  <c r="C17" i="96"/>
  <c r="B17" i="96"/>
  <c r="A17" i="96"/>
  <c r="J16" i="96"/>
  <c r="L16" i="96" s="1"/>
  <c r="C16" i="96"/>
  <c r="B16" i="96"/>
  <c r="A16" i="96"/>
  <c r="J15" i="96"/>
  <c r="L15" i="96" s="1"/>
  <c r="C15" i="96"/>
  <c r="B15" i="96"/>
  <c r="A15" i="96"/>
  <c r="J14" i="96"/>
  <c r="L14" i="96" s="1"/>
  <c r="C14" i="96"/>
  <c r="B14" i="96"/>
  <c r="A14" i="96"/>
  <c r="J13" i="96"/>
  <c r="L13" i="96" s="1"/>
  <c r="C13" i="96"/>
  <c r="B13" i="96"/>
  <c r="A13" i="96"/>
  <c r="J12" i="96"/>
  <c r="K12" i="96" s="1"/>
  <c r="C12" i="96"/>
  <c r="B12" i="96"/>
  <c r="A12" i="96"/>
  <c r="J11" i="96"/>
  <c r="L11" i="96" s="1"/>
  <c r="C11" i="96"/>
  <c r="B11" i="96"/>
  <c r="A11" i="96"/>
  <c r="J10" i="96"/>
  <c r="L10" i="96" s="1"/>
  <c r="C10" i="96"/>
  <c r="B10" i="96"/>
  <c r="A10" i="96"/>
  <c r="J9" i="96"/>
  <c r="L9" i="96" s="1"/>
  <c r="C9" i="96"/>
  <c r="B9" i="96"/>
  <c r="A9" i="96"/>
  <c r="J8" i="96"/>
  <c r="L8" i="96" s="1"/>
  <c r="C8" i="96"/>
  <c r="B8" i="96"/>
  <c r="A8" i="96"/>
  <c r="J7" i="96"/>
  <c r="L7" i="96" s="1"/>
  <c r="C7" i="96"/>
  <c r="B7" i="96"/>
  <c r="A7" i="96"/>
  <c r="J6" i="96"/>
  <c r="L6" i="96" s="1"/>
  <c r="C6" i="96"/>
  <c r="B6" i="96"/>
  <c r="A6" i="96"/>
  <c r="J5" i="96"/>
  <c r="L5" i="96" s="1"/>
  <c r="C5" i="96"/>
  <c r="B5" i="96"/>
  <c r="A5" i="96"/>
  <c r="J100" i="95"/>
  <c r="L100" i="95" s="1"/>
  <c r="B100" i="95"/>
  <c r="A100" i="95"/>
  <c r="J99" i="95"/>
  <c r="L99" i="95" s="1"/>
  <c r="B99" i="95"/>
  <c r="A99" i="95"/>
  <c r="J98" i="95"/>
  <c r="L98" i="95" s="1"/>
  <c r="B98" i="95"/>
  <c r="A98" i="95"/>
  <c r="J97" i="95"/>
  <c r="K97" i="95" s="1"/>
  <c r="B97" i="95"/>
  <c r="A97" i="95"/>
  <c r="J96" i="95"/>
  <c r="L96" i="95" s="1"/>
  <c r="B96" i="95"/>
  <c r="A96" i="95"/>
  <c r="J95" i="95"/>
  <c r="L95" i="95" s="1"/>
  <c r="B95" i="95"/>
  <c r="A95" i="95"/>
  <c r="J94" i="95"/>
  <c r="K94" i="95" s="1"/>
  <c r="B94" i="95"/>
  <c r="A94" i="95"/>
  <c r="J93" i="95"/>
  <c r="K93" i="95" s="1"/>
  <c r="B93" i="95"/>
  <c r="A93" i="95"/>
  <c r="J92" i="95"/>
  <c r="L92" i="95" s="1"/>
  <c r="B92" i="95"/>
  <c r="A92" i="95"/>
  <c r="J91" i="95"/>
  <c r="L91" i="95" s="1"/>
  <c r="B91" i="95"/>
  <c r="A91" i="95"/>
  <c r="J90" i="95"/>
  <c r="L90" i="95" s="1"/>
  <c r="B90" i="95"/>
  <c r="A90" i="95"/>
  <c r="J89" i="95"/>
  <c r="K89" i="95" s="1"/>
  <c r="B89" i="95"/>
  <c r="A89" i="95"/>
  <c r="J88" i="95"/>
  <c r="L88" i="95" s="1"/>
  <c r="B88" i="95"/>
  <c r="A88" i="95"/>
  <c r="J87" i="95"/>
  <c r="L87" i="95" s="1"/>
  <c r="B87" i="95"/>
  <c r="A87" i="95"/>
  <c r="J86" i="95"/>
  <c r="L86" i="95" s="1"/>
  <c r="B86" i="95"/>
  <c r="A86" i="95"/>
  <c r="J85" i="95"/>
  <c r="K85" i="95" s="1"/>
  <c r="B85" i="95"/>
  <c r="A85" i="95"/>
  <c r="J84" i="95"/>
  <c r="L84" i="95" s="1"/>
  <c r="B84" i="95"/>
  <c r="A84" i="95"/>
  <c r="J83" i="95"/>
  <c r="L83" i="95" s="1"/>
  <c r="B83" i="95"/>
  <c r="A83" i="95"/>
  <c r="J82" i="95"/>
  <c r="L82" i="95" s="1"/>
  <c r="B82" i="95"/>
  <c r="A82" i="95"/>
  <c r="J81" i="95"/>
  <c r="K81" i="95" s="1"/>
  <c r="B81" i="95"/>
  <c r="A81" i="95"/>
  <c r="J80" i="95"/>
  <c r="L80" i="95" s="1"/>
  <c r="C80" i="95"/>
  <c r="B80" i="95"/>
  <c r="A80" i="95"/>
  <c r="J79" i="95"/>
  <c r="K79" i="95" s="1"/>
  <c r="C79" i="95"/>
  <c r="B79" i="95"/>
  <c r="A79" i="95"/>
  <c r="J78" i="95"/>
  <c r="L78" i="95" s="1"/>
  <c r="C78" i="95"/>
  <c r="B78" i="95"/>
  <c r="A78" i="95"/>
  <c r="J77" i="95"/>
  <c r="K77" i="95" s="1"/>
  <c r="C77" i="95"/>
  <c r="B77" i="95"/>
  <c r="A77" i="95"/>
  <c r="J76" i="95"/>
  <c r="L76" i="95" s="1"/>
  <c r="C76" i="95"/>
  <c r="B76" i="95"/>
  <c r="A76" i="95"/>
  <c r="J75" i="95"/>
  <c r="K75" i="95" s="1"/>
  <c r="C75" i="95"/>
  <c r="B75" i="95"/>
  <c r="A75" i="95"/>
  <c r="J74" i="95"/>
  <c r="L74" i="95" s="1"/>
  <c r="C74" i="95"/>
  <c r="B74" i="95"/>
  <c r="A74" i="95"/>
  <c r="J73" i="95"/>
  <c r="K73" i="95" s="1"/>
  <c r="C73" i="95"/>
  <c r="B73" i="95"/>
  <c r="A73" i="95"/>
  <c r="J72" i="95"/>
  <c r="L72" i="95" s="1"/>
  <c r="C72" i="95"/>
  <c r="B72" i="95"/>
  <c r="A72" i="95"/>
  <c r="J71" i="95"/>
  <c r="L71" i="95" s="1"/>
  <c r="C71" i="95"/>
  <c r="B71" i="95"/>
  <c r="A71" i="95"/>
  <c r="J70" i="95"/>
  <c r="L70" i="95" s="1"/>
  <c r="C70" i="95"/>
  <c r="B70" i="95"/>
  <c r="A70" i="95"/>
  <c r="J69" i="95"/>
  <c r="K69" i="95" s="1"/>
  <c r="C69" i="95"/>
  <c r="B69" i="95"/>
  <c r="A69" i="95"/>
  <c r="J68" i="95"/>
  <c r="L68" i="95" s="1"/>
  <c r="C68" i="95"/>
  <c r="B68" i="95"/>
  <c r="A68" i="95"/>
  <c r="J67" i="95"/>
  <c r="K67" i="95" s="1"/>
  <c r="C67" i="95"/>
  <c r="B67" i="95"/>
  <c r="A67" i="95"/>
  <c r="J66" i="95"/>
  <c r="L66" i="95" s="1"/>
  <c r="C66" i="95"/>
  <c r="B66" i="95"/>
  <c r="A66" i="95"/>
  <c r="J65" i="95"/>
  <c r="K65" i="95" s="1"/>
  <c r="C65" i="95"/>
  <c r="B65" i="95"/>
  <c r="A65" i="95"/>
  <c r="J64" i="95"/>
  <c r="L64" i="95" s="1"/>
  <c r="C64" i="95"/>
  <c r="B64" i="95"/>
  <c r="A64" i="95"/>
  <c r="J63" i="95"/>
  <c r="L63" i="95" s="1"/>
  <c r="C63" i="95"/>
  <c r="B63" i="95"/>
  <c r="A63" i="95"/>
  <c r="J62" i="95"/>
  <c r="L62" i="95" s="1"/>
  <c r="C62" i="95"/>
  <c r="B62" i="95"/>
  <c r="A62" i="95"/>
  <c r="J61" i="95"/>
  <c r="K61" i="95" s="1"/>
  <c r="C61" i="95"/>
  <c r="B61" i="95"/>
  <c r="A61" i="95"/>
  <c r="J60" i="95"/>
  <c r="L60" i="95" s="1"/>
  <c r="C60" i="95"/>
  <c r="B60" i="95"/>
  <c r="A60" i="95"/>
  <c r="J59" i="95"/>
  <c r="L59" i="95" s="1"/>
  <c r="C59" i="95"/>
  <c r="B59" i="95"/>
  <c r="A59" i="95"/>
  <c r="J58" i="95"/>
  <c r="L58" i="95" s="1"/>
  <c r="C58" i="95"/>
  <c r="B58" i="95"/>
  <c r="A58" i="95"/>
  <c r="J57" i="95"/>
  <c r="K57" i="95" s="1"/>
  <c r="C57" i="95"/>
  <c r="B57" i="95"/>
  <c r="A57" i="95"/>
  <c r="J56" i="95"/>
  <c r="L56" i="95" s="1"/>
  <c r="C56" i="95"/>
  <c r="B56" i="95"/>
  <c r="A56" i="95"/>
  <c r="J55" i="95"/>
  <c r="K55" i="95" s="1"/>
  <c r="C55" i="95"/>
  <c r="B55" i="95"/>
  <c r="A55" i="95"/>
  <c r="J54" i="95"/>
  <c r="L54" i="95" s="1"/>
  <c r="C54" i="95"/>
  <c r="B54" i="95"/>
  <c r="A54" i="95"/>
  <c r="J53" i="95"/>
  <c r="K53" i="95" s="1"/>
  <c r="B53" i="95"/>
  <c r="A53" i="95"/>
  <c r="J52" i="95"/>
  <c r="K52" i="95" s="1"/>
  <c r="C52" i="95"/>
  <c r="B52" i="95"/>
  <c r="A52" i="95"/>
  <c r="J51" i="95"/>
  <c r="L51" i="95" s="1"/>
  <c r="C51" i="95"/>
  <c r="B51" i="95"/>
  <c r="A51" i="95"/>
  <c r="J50" i="95"/>
  <c r="K50" i="95" s="1"/>
  <c r="C50" i="95"/>
  <c r="B50" i="95"/>
  <c r="A50" i="95"/>
  <c r="J49" i="95"/>
  <c r="L49" i="95" s="1"/>
  <c r="C49" i="95"/>
  <c r="B49" i="95"/>
  <c r="A49" i="95"/>
  <c r="J48" i="95"/>
  <c r="K48" i="95" s="1"/>
  <c r="C48" i="95"/>
  <c r="B48" i="95"/>
  <c r="A48" i="95"/>
  <c r="J47" i="95"/>
  <c r="K47" i="95" s="1"/>
  <c r="C47" i="95"/>
  <c r="B47" i="95"/>
  <c r="A47" i="95"/>
  <c r="J46" i="95"/>
  <c r="K46" i="95" s="1"/>
  <c r="C46" i="95"/>
  <c r="B46" i="95"/>
  <c r="A46" i="95"/>
  <c r="J45" i="95"/>
  <c r="L45" i="95" s="1"/>
  <c r="B45" i="95"/>
  <c r="A45" i="95"/>
  <c r="J44" i="95"/>
  <c r="K44" i="95" s="1"/>
  <c r="C44" i="95"/>
  <c r="B44" i="95"/>
  <c r="A44" i="95"/>
  <c r="J43" i="95"/>
  <c r="L43" i="95" s="1"/>
  <c r="C43" i="95"/>
  <c r="B43" i="95"/>
  <c r="A43" i="95"/>
  <c r="J42" i="95"/>
  <c r="L42" i="95" s="1"/>
  <c r="C42" i="95"/>
  <c r="B42" i="95"/>
  <c r="A42" i="95"/>
  <c r="J41" i="95"/>
  <c r="L41" i="95" s="1"/>
  <c r="C41" i="95"/>
  <c r="B41" i="95"/>
  <c r="A41" i="95"/>
  <c r="J40" i="95"/>
  <c r="K40" i="95" s="1"/>
  <c r="C40" i="95"/>
  <c r="B40" i="95"/>
  <c r="A40" i="95"/>
  <c r="J39" i="95"/>
  <c r="L39" i="95" s="1"/>
  <c r="C39" i="95"/>
  <c r="B39" i="95"/>
  <c r="A39" i="95"/>
  <c r="J38" i="95"/>
  <c r="K38" i="95" s="1"/>
  <c r="C38" i="95"/>
  <c r="B38" i="95"/>
  <c r="A38" i="95"/>
  <c r="J37" i="95"/>
  <c r="L37" i="95" s="1"/>
  <c r="C37" i="95"/>
  <c r="B37" i="95"/>
  <c r="A37" i="95"/>
  <c r="J36" i="95"/>
  <c r="K36" i="95" s="1"/>
  <c r="C36" i="95"/>
  <c r="B36" i="95"/>
  <c r="A36" i="95"/>
  <c r="J35" i="95"/>
  <c r="L35" i="95" s="1"/>
  <c r="C35" i="95"/>
  <c r="B35" i="95"/>
  <c r="A35" i="95"/>
  <c r="J34" i="95"/>
  <c r="L34" i="95" s="1"/>
  <c r="C34" i="95"/>
  <c r="B34" i="95"/>
  <c r="A34" i="95"/>
  <c r="J33" i="95"/>
  <c r="L33" i="95" s="1"/>
  <c r="C33" i="95"/>
  <c r="B33" i="95"/>
  <c r="A33" i="95"/>
  <c r="J32" i="95"/>
  <c r="K32" i="95" s="1"/>
  <c r="C32" i="95"/>
  <c r="B32" i="95"/>
  <c r="A32" i="95"/>
  <c r="J31" i="95"/>
  <c r="L31" i="95" s="1"/>
  <c r="C31" i="95"/>
  <c r="B31" i="95"/>
  <c r="A31" i="95"/>
  <c r="J30" i="95"/>
  <c r="L30" i="95" s="1"/>
  <c r="C30" i="95"/>
  <c r="B30" i="95"/>
  <c r="A30" i="95"/>
  <c r="J29" i="95"/>
  <c r="L29" i="95" s="1"/>
  <c r="C29" i="95"/>
  <c r="B29" i="95"/>
  <c r="A29" i="95"/>
  <c r="J28" i="95"/>
  <c r="K28" i="95" s="1"/>
  <c r="C28" i="95"/>
  <c r="B28" i="95"/>
  <c r="A28" i="95"/>
  <c r="J27" i="95"/>
  <c r="L27" i="95" s="1"/>
  <c r="C27" i="95"/>
  <c r="B27" i="95"/>
  <c r="A27" i="95"/>
  <c r="J26" i="95"/>
  <c r="L26" i="95" s="1"/>
  <c r="C26" i="95"/>
  <c r="B26" i="95"/>
  <c r="A26" i="95"/>
  <c r="J25" i="95"/>
  <c r="L25" i="95" s="1"/>
  <c r="C25" i="95"/>
  <c r="B25" i="95"/>
  <c r="A25" i="95"/>
  <c r="J24" i="95"/>
  <c r="K24" i="95" s="1"/>
  <c r="C24" i="95"/>
  <c r="B24" i="95"/>
  <c r="A24" i="95"/>
  <c r="J23" i="95"/>
  <c r="L23" i="95" s="1"/>
  <c r="C23" i="95"/>
  <c r="B23" i="95"/>
  <c r="A23" i="95"/>
  <c r="J22" i="95"/>
  <c r="L22" i="95" s="1"/>
  <c r="C22" i="95"/>
  <c r="B22" i="95"/>
  <c r="A22" i="95"/>
  <c r="J21" i="95"/>
  <c r="L21" i="95" s="1"/>
  <c r="C21" i="95"/>
  <c r="B21" i="95"/>
  <c r="A21" i="95"/>
  <c r="J20" i="95"/>
  <c r="K20" i="95" s="1"/>
  <c r="C20" i="95"/>
  <c r="B20" i="95"/>
  <c r="A20" i="95"/>
  <c r="J19" i="95"/>
  <c r="L19" i="95" s="1"/>
  <c r="C19" i="95"/>
  <c r="B19" i="95"/>
  <c r="A19" i="95"/>
  <c r="J18" i="95"/>
  <c r="L18" i="95" s="1"/>
  <c r="C18" i="95"/>
  <c r="B18" i="95"/>
  <c r="A18" i="95"/>
  <c r="J17" i="95"/>
  <c r="L17" i="95" s="1"/>
  <c r="C17" i="95"/>
  <c r="B17" i="95"/>
  <c r="A17" i="95"/>
  <c r="J16" i="95"/>
  <c r="K16" i="95" s="1"/>
  <c r="C16" i="95"/>
  <c r="B16" i="95"/>
  <c r="A16" i="95"/>
  <c r="J15" i="95"/>
  <c r="L15" i="95" s="1"/>
  <c r="C15" i="95"/>
  <c r="B15" i="95"/>
  <c r="A15" i="95"/>
  <c r="J14" i="95"/>
  <c r="L14" i="95" s="1"/>
  <c r="C14" i="95"/>
  <c r="B14" i="95"/>
  <c r="A14" i="95"/>
  <c r="J13" i="95"/>
  <c r="L13" i="95" s="1"/>
  <c r="C13" i="95"/>
  <c r="B13" i="95"/>
  <c r="A13" i="95"/>
  <c r="J12" i="95"/>
  <c r="K12" i="95" s="1"/>
  <c r="C12" i="95"/>
  <c r="B12" i="95"/>
  <c r="A12" i="95"/>
  <c r="J11" i="95"/>
  <c r="L11" i="95" s="1"/>
  <c r="C11" i="95"/>
  <c r="B11" i="95"/>
  <c r="A11" i="95"/>
  <c r="J10" i="95"/>
  <c r="L10" i="95" s="1"/>
  <c r="C10" i="95"/>
  <c r="B10" i="95"/>
  <c r="A10" i="95"/>
  <c r="J9" i="95"/>
  <c r="L9" i="95" s="1"/>
  <c r="C9" i="95"/>
  <c r="B9" i="95"/>
  <c r="A9" i="95"/>
  <c r="J8" i="95"/>
  <c r="K8" i="95" s="1"/>
  <c r="C8" i="95"/>
  <c r="B8" i="95"/>
  <c r="A8" i="95"/>
  <c r="J7" i="95"/>
  <c r="L7" i="95" s="1"/>
  <c r="C7" i="95"/>
  <c r="B7" i="95"/>
  <c r="A7" i="95"/>
  <c r="J6" i="95"/>
  <c r="K6" i="95" s="1"/>
  <c r="C6" i="95"/>
  <c r="B6" i="95"/>
  <c r="A6" i="95"/>
  <c r="J5" i="95"/>
  <c r="L5" i="95" s="1"/>
  <c r="C5" i="95"/>
  <c r="B5" i="95"/>
  <c r="A5" i="95"/>
  <c r="K44" i="96" l="1"/>
  <c r="L20" i="96"/>
  <c r="L57" i="96"/>
  <c r="L94" i="95"/>
  <c r="L69" i="95"/>
  <c r="K65" i="96"/>
  <c r="L16" i="95"/>
  <c r="L28" i="95"/>
  <c r="L73" i="95"/>
  <c r="L28" i="96"/>
  <c r="L32" i="95"/>
  <c r="K36" i="96"/>
  <c r="L12" i="95"/>
  <c r="L44" i="95"/>
  <c r="L46" i="95"/>
  <c r="L53" i="95"/>
  <c r="L12" i="96"/>
  <c r="L57" i="95"/>
  <c r="L20" i="95"/>
  <c r="L77" i="95"/>
  <c r="L89" i="95"/>
  <c r="K90" i="95"/>
  <c r="L48" i="96"/>
  <c r="K73" i="96"/>
  <c r="K96" i="96"/>
  <c r="L97" i="96"/>
  <c r="K98" i="96"/>
  <c r="L61" i="95"/>
  <c r="L8" i="95"/>
  <c r="L24" i="95"/>
  <c r="L40" i="95"/>
  <c r="L65" i="95"/>
  <c r="K8" i="96"/>
  <c r="K16" i="96"/>
  <c r="K24" i="96"/>
  <c r="K32" i="96"/>
  <c r="K40" i="96"/>
  <c r="L52" i="96"/>
  <c r="K53" i="96"/>
  <c r="K61" i="96"/>
  <c r="K80" i="96"/>
  <c r="L81" i="96"/>
  <c r="K82" i="96"/>
  <c r="L36" i="95"/>
  <c r="K10" i="95"/>
  <c r="K14" i="95"/>
  <c r="K18" i="95"/>
  <c r="K26" i="95"/>
  <c r="K30" i="95"/>
  <c r="K42" i="95"/>
  <c r="L48" i="95"/>
  <c r="K59" i="95"/>
  <c r="K63" i="95"/>
  <c r="K71" i="95"/>
  <c r="L85" i="95"/>
  <c r="K86" i="95"/>
  <c r="K99" i="95"/>
  <c r="K46" i="96"/>
  <c r="K92" i="96"/>
  <c r="K94" i="96"/>
  <c r="L6" i="95"/>
  <c r="L38" i="95"/>
  <c r="L50" i="95"/>
  <c r="L55" i="95"/>
  <c r="L67" i="95"/>
  <c r="L75" i="95"/>
  <c r="L79" i="95"/>
  <c r="L81" i="95"/>
  <c r="K82" i="95"/>
  <c r="L97" i="95"/>
  <c r="K6" i="96"/>
  <c r="K10" i="96"/>
  <c r="K14" i="96"/>
  <c r="K18" i="96"/>
  <c r="K22" i="96"/>
  <c r="K26" i="96"/>
  <c r="K30" i="96"/>
  <c r="K34" i="96"/>
  <c r="K38" i="96"/>
  <c r="K42" i="96"/>
  <c r="L50" i="96"/>
  <c r="K55" i="96"/>
  <c r="K59" i="96"/>
  <c r="K63" i="96"/>
  <c r="K69" i="96"/>
  <c r="K77" i="96"/>
  <c r="K88" i="96"/>
  <c r="L89" i="96"/>
  <c r="K90" i="96"/>
  <c r="K22" i="95"/>
  <c r="K34" i="95"/>
  <c r="K67" i="96"/>
  <c r="K75" i="96"/>
  <c r="L93" i="96"/>
  <c r="L52" i="95"/>
  <c r="L93" i="95"/>
  <c r="K71" i="96"/>
  <c r="K79" i="96"/>
  <c r="K84" i="96"/>
  <c r="L85" i="96"/>
  <c r="K86" i="96"/>
  <c r="K45" i="96"/>
  <c r="K47" i="96"/>
  <c r="K49" i="96"/>
  <c r="K51" i="96"/>
  <c r="K83" i="96"/>
  <c r="K87" i="96"/>
  <c r="K91" i="96"/>
  <c r="K95" i="96"/>
  <c r="K99" i="96"/>
  <c r="K5" i="96"/>
  <c r="K7" i="96"/>
  <c r="K9" i="96"/>
  <c r="K11" i="96"/>
  <c r="K13" i="96"/>
  <c r="K15" i="96"/>
  <c r="K17" i="96"/>
  <c r="K19" i="96"/>
  <c r="K21" i="96"/>
  <c r="K23" i="96"/>
  <c r="K25" i="96"/>
  <c r="K27" i="96"/>
  <c r="K29" i="96"/>
  <c r="K31" i="96"/>
  <c r="K33" i="96"/>
  <c r="K35" i="96"/>
  <c r="K37" i="96"/>
  <c r="K39" i="96"/>
  <c r="K41" i="96"/>
  <c r="K43" i="96"/>
  <c r="K54" i="96"/>
  <c r="K56" i="96"/>
  <c r="K58" i="96"/>
  <c r="K60" i="96"/>
  <c r="K62" i="96"/>
  <c r="K64" i="96"/>
  <c r="K66" i="96"/>
  <c r="K68" i="96"/>
  <c r="K70" i="96"/>
  <c r="K72" i="96"/>
  <c r="K74" i="96"/>
  <c r="K76" i="96"/>
  <c r="K78" i="96"/>
  <c r="K100" i="96"/>
  <c r="K98" i="95"/>
  <c r="K45" i="95"/>
  <c r="K51" i="95"/>
  <c r="K83" i="95"/>
  <c r="K87" i="95"/>
  <c r="K91" i="95"/>
  <c r="K95" i="95"/>
  <c r="K49" i="95"/>
  <c r="K13" i="95"/>
  <c r="K15" i="95"/>
  <c r="K17" i="95"/>
  <c r="K19" i="95"/>
  <c r="K21" i="95"/>
  <c r="K23" i="95"/>
  <c r="K25" i="95"/>
  <c r="K27" i="95"/>
  <c r="K29" i="95"/>
  <c r="K31" i="95"/>
  <c r="K33" i="95"/>
  <c r="K35" i="95"/>
  <c r="K37" i="95"/>
  <c r="K39" i="95"/>
  <c r="K41" i="95"/>
  <c r="K43" i="95"/>
  <c r="L47" i="95"/>
  <c r="K54" i="95"/>
  <c r="K56" i="95"/>
  <c r="K58" i="95"/>
  <c r="K60" i="95"/>
  <c r="K62" i="95"/>
  <c r="K64" i="95"/>
  <c r="K66" i="95"/>
  <c r="K68" i="95"/>
  <c r="K70" i="95"/>
  <c r="K72" i="95"/>
  <c r="K74" i="95"/>
  <c r="K76" i="95"/>
  <c r="K78" i="95"/>
  <c r="K80" i="95"/>
  <c r="K84" i="95"/>
  <c r="K88" i="95"/>
  <c r="K92" i="95"/>
  <c r="K96" i="95"/>
  <c r="K100" i="95"/>
  <c r="K5" i="95"/>
  <c r="K7" i="95"/>
  <c r="K9" i="95"/>
  <c r="K11" i="95"/>
  <c r="J100" i="94"/>
  <c r="L100" i="94" s="1"/>
  <c r="B100" i="94"/>
  <c r="A100" i="94"/>
  <c r="J99" i="94"/>
  <c r="L99" i="94" s="1"/>
  <c r="B99" i="94"/>
  <c r="A99" i="94"/>
  <c r="J98" i="94"/>
  <c r="B98" i="94"/>
  <c r="A98" i="94"/>
  <c r="J97" i="94"/>
  <c r="B97" i="94"/>
  <c r="A97" i="94"/>
  <c r="J96" i="94"/>
  <c r="B96" i="94"/>
  <c r="A96" i="94"/>
  <c r="J95" i="94"/>
  <c r="L95" i="94" s="1"/>
  <c r="B95" i="94"/>
  <c r="A95" i="94"/>
  <c r="J94" i="94"/>
  <c r="L94" i="94" s="1"/>
  <c r="B94" i="94"/>
  <c r="A94" i="94"/>
  <c r="J93" i="94"/>
  <c r="K93" i="94" s="1"/>
  <c r="B93" i="94"/>
  <c r="A93" i="94"/>
  <c r="J92" i="94"/>
  <c r="L92" i="94" s="1"/>
  <c r="B92" i="94"/>
  <c r="A92" i="94"/>
  <c r="J91" i="94"/>
  <c r="L91" i="94" s="1"/>
  <c r="B91" i="94"/>
  <c r="A91" i="94"/>
  <c r="J90" i="94"/>
  <c r="L90" i="94" s="1"/>
  <c r="B90" i="94"/>
  <c r="A90" i="94"/>
  <c r="J89" i="94"/>
  <c r="K89" i="94" s="1"/>
  <c r="B89" i="94"/>
  <c r="A89" i="94"/>
  <c r="J88" i="94"/>
  <c r="L88" i="94" s="1"/>
  <c r="B88" i="94"/>
  <c r="A88" i="94"/>
  <c r="J87" i="94"/>
  <c r="L87" i="94" s="1"/>
  <c r="B87" i="94"/>
  <c r="A87" i="94"/>
  <c r="J86" i="94"/>
  <c r="L86" i="94" s="1"/>
  <c r="B86" i="94"/>
  <c r="A86" i="94"/>
  <c r="J85" i="94"/>
  <c r="K85" i="94" s="1"/>
  <c r="B85" i="94"/>
  <c r="A85" i="94"/>
  <c r="J84" i="94"/>
  <c r="L84" i="94" s="1"/>
  <c r="B84" i="94"/>
  <c r="A84" i="94"/>
  <c r="J83" i="94"/>
  <c r="L83" i="94" s="1"/>
  <c r="B83" i="94"/>
  <c r="A83" i="94"/>
  <c r="J82" i="94"/>
  <c r="B82" i="94"/>
  <c r="A82" i="94"/>
  <c r="J81" i="94"/>
  <c r="B81" i="94"/>
  <c r="A81" i="94"/>
  <c r="J80" i="94"/>
  <c r="C80" i="94"/>
  <c r="B80" i="94"/>
  <c r="A80" i="94"/>
  <c r="J79" i="94"/>
  <c r="L79" i="94" s="1"/>
  <c r="C79" i="94"/>
  <c r="B79" i="94"/>
  <c r="A79" i="94"/>
  <c r="J78" i="94"/>
  <c r="C78" i="94"/>
  <c r="B78" i="94"/>
  <c r="A78" i="94"/>
  <c r="J77" i="94"/>
  <c r="L77" i="94" s="1"/>
  <c r="C77" i="94"/>
  <c r="B77" i="94"/>
  <c r="A77" i="94"/>
  <c r="J76" i="94"/>
  <c r="C76" i="94"/>
  <c r="B76" i="94"/>
  <c r="A76" i="94"/>
  <c r="J75" i="94"/>
  <c r="L75" i="94" s="1"/>
  <c r="C75" i="94"/>
  <c r="B75" i="94"/>
  <c r="A75" i="94"/>
  <c r="J74" i="94"/>
  <c r="L74" i="94" s="1"/>
  <c r="C74" i="94"/>
  <c r="B74" i="94"/>
  <c r="A74" i="94"/>
  <c r="J73" i="94"/>
  <c r="L73" i="94" s="1"/>
  <c r="C73" i="94"/>
  <c r="B73" i="94"/>
  <c r="A73" i="94"/>
  <c r="J72" i="94"/>
  <c r="C72" i="94"/>
  <c r="B72" i="94"/>
  <c r="A72" i="94"/>
  <c r="J71" i="94"/>
  <c r="L71" i="94" s="1"/>
  <c r="C71" i="94"/>
  <c r="B71" i="94"/>
  <c r="A71" i="94"/>
  <c r="J70" i="94"/>
  <c r="C70" i="94"/>
  <c r="B70" i="94"/>
  <c r="A70" i="94"/>
  <c r="J69" i="94"/>
  <c r="L69" i="94" s="1"/>
  <c r="C69" i="94"/>
  <c r="B69" i="94"/>
  <c r="A69" i="94"/>
  <c r="J68" i="94"/>
  <c r="C68" i="94"/>
  <c r="B68" i="94"/>
  <c r="A68" i="94"/>
  <c r="J67" i="94"/>
  <c r="L67" i="94" s="1"/>
  <c r="C67" i="94"/>
  <c r="B67" i="94"/>
  <c r="A67" i="94"/>
  <c r="J66" i="94"/>
  <c r="L66" i="94" s="1"/>
  <c r="C66" i="94"/>
  <c r="B66" i="94"/>
  <c r="A66" i="94"/>
  <c r="J65" i="94"/>
  <c r="L65" i="94" s="1"/>
  <c r="C65" i="94"/>
  <c r="B65" i="94"/>
  <c r="A65" i="94"/>
  <c r="J64" i="94"/>
  <c r="C64" i="94"/>
  <c r="B64" i="94"/>
  <c r="A64" i="94"/>
  <c r="J63" i="94"/>
  <c r="K63" i="94" s="1"/>
  <c r="C63" i="94"/>
  <c r="B63" i="94"/>
  <c r="A63" i="94"/>
  <c r="J62" i="94"/>
  <c r="L62" i="94" s="1"/>
  <c r="C62" i="94"/>
  <c r="B62" i="94"/>
  <c r="A62" i="94"/>
  <c r="J61" i="94"/>
  <c r="L61" i="94" s="1"/>
  <c r="C61" i="94"/>
  <c r="B61" i="94"/>
  <c r="A61" i="94"/>
  <c r="J60" i="94"/>
  <c r="L60" i="94" s="1"/>
  <c r="C60" i="94"/>
  <c r="B60" i="94"/>
  <c r="A60" i="94"/>
  <c r="J59" i="94"/>
  <c r="C59" i="94"/>
  <c r="B59" i="94"/>
  <c r="A59" i="94"/>
  <c r="J58" i="94"/>
  <c r="L58" i="94" s="1"/>
  <c r="C58" i="94"/>
  <c r="B58" i="94"/>
  <c r="A58" i="94"/>
  <c r="J57" i="94"/>
  <c r="L57" i="94" s="1"/>
  <c r="C57" i="94"/>
  <c r="B57" i="94"/>
  <c r="A57" i="94"/>
  <c r="J56" i="94"/>
  <c r="L56" i="94" s="1"/>
  <c r="C56" i="94"/>
  <c r="B56" i="94"/>
  <c r="A56" i="94"/>
  <c r="J55" i="94"/>
  <c r="C55" i="94"/>
  <c r="B55" i="94"/>
  <c r="A55" i="94"/>
  <c r="J54" i="94"/>
  <c r="L54" i="94" s="1"/>
  <c r="C54" i="94"/>
  <c r="B54" i="94"/>
  <c r="A54" i="94"/>
  <c r="J53" i="94"/>
  <c r="L53" i="94" s="1"/>
  <c r="B53" i="94"/>
  <c r="A53" i="94"/>
  <c r="J52" i="94"/>
  <c r="K52" i="94" s="1"/>
  <c r="C52" i="94"/>
  <c r="B52" i="94"/>
  <c r="A52" i="94"/>
  <c r="J51" i="94"/>
  <c r="L51" i="94" s="1"/>
  <c r="C51" i="94"/>
  <c r="B51" i="94"/>
  <c r="A51" i="94"/>
  <c r="J50" i="94"/>
  <c r="C50" i="94"/>
  <c r="B50" i="94"/>
  <c r="A50" i="94"/>
  <c r="J49" i="94"/>
  <c r="L49" i="94" s="1"/>
  <c r="C49" i="94"/>
  <c r="B49" i="94"/>
  <c r="A49" i="94"/>
  <c r="J48" i="94"/>
  <c r="C48" i="94"/>
  <c r="B48" i="94"/>
  <c r="A48" i="94"/>
  <c r="J47" i="94"/>
  <c r="L47" i="94" s="1"/>
  <c r="C47" i="94"/>
  <c r="B47" i="94"/>
  <c r="A47" i="94"/>
  <c r="J46" i="94"/>
  <c r="K46" i="94" s="1"/>
  <c r="C46" i="94"/>
  <c r="B46" i="94"/>
  <c r="A46" i="94"/>
  <c r="J45" i="94"/>
  <c r="L45" i="94" s="1"/>
  <c r="B45" i="94"/>
  <c r="A45" i="94"/>
  <c r="J44" i="94"/>
  <c r="L44" i="94" s="1"/>
  <c r="C44" i="94"/>
  <c r="B44" i="94"/>
  <c r="A44" i="94"/>
  <c r="J43" i="94"/>
  <c r="C43" i="94"/>
  <c r="B43" i="94"/>
  <c r="A43" i="94"/>
  <c r="J42" i="94"/>
  <c r="K42" i="94" s="1"/>
  <c r="C42" i="94"/>
  <c r="B42" i="94"/>
  <c r="A42" i="94"/>
  <c r="J41" i="94"/>
  <c r="L41" i="94" s="1"/>
  <c r="C41" i="94"/>
  <c r="B41" i="94"/>
  <c r="A41" i="94"/>
  <c r="J40" i="94"/>
  <c r="L40" i="94" s="1"/>
  <c r="C40" i="94"/>
  <c r="B40" i="94"/>
  <c r="A40" i="94"/>
  <c r="J39" i="94"/>
  <c r="L39" i="94" s="1"/>
  <c r="C39" i="94"/>
  <c r="B39" i="94"/>
  <c r="A39" i="94"/>
  <c r="J38" i="94"/>
  <c r="L38" i="94" s="1"/>
  <c r="C38" i="94"/>
  <c r="B38" i="94"/>
  <c r="A38" i="94"/>
  <c r="J37" i="94"/>
  <c r="L37" i="94" s="1"/>
  <c r="C37" i="94"/>
  <c r="B37" i="94"/>
  <c r="A37" i="94"/>
  <c r="J36" i="94"/>
  <c r="K36" i="94" s="1"/>
  <c r="C36" i="94"/>
  <c r="B36" i="94"/>
  <c r="A36" i="94"/>
  <c r="J35" i="94"/>
  <c r="L35" i="94" s="1"/>
  <c r="C35" i="94"/>
  <c r="B35" i="94"/>
  <c r="A35" i="94"/>
  <c r="J34" i="94"/>
  <c r="L34" i="94" s="1"/>
  <c r="C34" i="94"/>
  <c r="B34" i="94"/>
  <c r="A34" i="94"/>
  <c r="J33" i="94"/>
  <c r="L33" i="94" s="1"/>
  <c r="C33" i="94"/>
  <c r="B33" i="94"/>
  <c r="A33" i="94"/>
  <c r="J32" i="94"/>
  <c r="L32" i="94" s="1"/>
  <c r="C32" i="94"/>
  <c r="B32" i="94"/>
  <c r="A32" i="94"/>
  <c r="J31" i="94"/>
  <c r="L31" i="94" s="1"/>
  <c r="C31" i="94"/>
  <c r="B31" i="94"/>
  <c r="A31" i="94"/>
  <c r="J30" i="94"/>
  <c r="L30" i="94" s="1"/>
  <c r="C30" i="94"/>
  <c r="B30" i="94"/>
  <c r="A30" i="94"/>
  <c r="J29" i="94"/>
  <c r="L29" i="94" s="1"/>
  <c r="C29" i="94"/>
  <c r="B29" i="94"/>
  <c r="A29" i="94"/>
  <c r="J28" i="94"/>
  <c r="K28" i="94" s="1"/>
  <c r="C28" i="94"/>
  <c r="B28" i="94"/>
  <c r="A28" i="94"/>
  <c r="J27" i="94"/>
  <c r="L27" i="94" s="1"/>
  <c r="C27" i="94"/>
  <c r="B27" i="94"/>
  <c r="A27" i="94"/>
  <c r="J26" i="94"/>
  <c r="L26" i="94" s="1"/>
  <c r="C26" i="94"/>
  <c r="B26" i="94"/>
  <c r="A26" i="94"/>
  <c r="J25" i="94"/>
  <c r="L25" i="94" s="1"/>
  <c r="C25" i="94"/>
  <c r="B25" i="94"/>
  <c r="A25" i="94"/>
  <c r="J24" i="94"/>
  <c r="K24" i="94" s="1"/>
  <c r="C24" i="94"/>
  <c r="B24" i="94"/>
  <c r="A24" i="94"/>
  <c r="J23" i="94"/>
  <c r="L23" i="94" s="1"/>
  <c r="C23" i="94"/>
  <c r="B23" i="94"/>
  <c r="A23" i="94"/>
  <c r="J22" i="94"/>
  <c r="L22" i="94" s="1"/>
  <c r="C22" i="94"/>
  <c r="B22" i="94"/>
  <c r="A22" i="94"/>
  <c r="J21" i="94"/>
  <c r="L21" i="94" s="1"/>
  <c r="C21" i="94"/>
  <c r="B21" i="94"/>
  <c r="A21" i="94"/>
  <c r="J20" i="94"/>
  <c r="L20" i="94" s="1"/>
  <c r="C20" i="94"/>
  <c r="B20" i="94"/>
  <c r="A20" i="94"/>
  <c r="J19" i="94"/>
  <c r="L19" i="94" s="1"/>
  <c r="C19" i="94"/>
  <c r="B19" i="94"/>
  <c r="A19" i="94"/>
  <c r="J18" i="94"/>
  <c r="L18" i="94" s="1"/>
  <c r="C18" i="94"/>
  <c r="B18" i="94"/>
  <c r="A18" i="94"/>
  <c r="J17" i="94"/>
  <c r="L17" i="94" s="1"/>
  <c r="C17" i="94"/>
  <c r="B17" i="94"/>
  <c r="A17" i="94"/>
  <c r="J16" i="94"/>
  <c r="K16" i="94" s="1"/>
  <c r="C16" i="94"/>
  <c r="B16" i="94"/>
  <c r="A16" i="94"/>
  <c r="J15" i="94"/>
  <c r="L15" i="94" s="1"/>
  <c r="C15" i="94"/>
  <c r="B15" i="94"/>
  <c r="A15" i="94"/>
  <c r="J14" i="94"/>
  <c r="L14" i="94" s="1"/>
  <c r="C14" i="94"/>
  <c r="B14" i="94"/>
  <c r="A14" i="94"/>
  <c r="J13" i="94"/>
  <c r="L13" i="94" s="1"/>
  <c r="C13" i="94"/>
  <c r="B13" i="94"/>
  <c r="A13" i="94"/>
  <c r="J12" i="94"/>
  <c r="L12" i="94" s="1"/>
  <c r="C12" i="94"/>
  <c r="B12" i="94"/>
  <c r="A12" i="94"/>
  <c r="J11" i="94"/>
  <c r="L11" i="94" s="1"/>
  <c r="C11" i="94"/>
  <c r="B11" i="94"/>
  <c r="A11" i="94"/>
  <c r="J10" i="94"/>
  <c r="L10" i="94" s="1"/>
  <c r="C10" i="94"/>
  <c r="B10" i="94"/>
  <c r="A10" i="94"/>
  <c r="J9" i="94"/>
  <c r="L9" i="94" s="1"/>
  <c r="C9" i="94"/>
  <c r="B9" i="94"/>
  <c r="A9" i="94"/>
  <c r="J8" i="94"/>
  <c r="K8" i="94" s="1"/>
  <c r="C8" i="94"/>
  <c r="B8" i="94"/>
  <c r="A8" i="94"/>
  <c r="J7" i="94"/>
  <c r="L7" i="94" s="1"/>
  <c r="C7" i="94"/>
  <c r="B7" i="94"/>
  <c r="A7" i="94"/>
  <c r="J6" i="94"/>
  <c r="L6" i="94" s="1"/>
  <c r="C6" i="94"/>
  <c r="B6" i="94"/>
  <c r="A6" i="94"/>
  <c r="J5" i="94"/>
  <c r="L5" i="94" s="1"/>
  <c r="C5" i="94"/>
  <c r="B5" i="94"/>
  <c r="A5" i="94"/>
  <c r="J100" i="93"/>
  <c r="L100" i="93" s="1"/>
  <c r="B100" i="93"/>
  <c r="A100" i="93"/>
  <c r="J99" i="93"/>
  <c r="L99" i="93" s="1"/>
  <c r="B99" i="93"/>
  <c r="A99" i="93"/>
  <c r="J98" i="93"/>
  <c r="L98" i="93" s="1"/>
  <c r="B98" i="93"/>
  <c r="A98" i="93"/>
  <c r="J97" i="93"/>
  <c r="B97" i="93"/>
  <c r="A97" i="93"/>
  <c r="J96" i="93"/>
  <c r="L96" i="93" s="1"/>
  <c r="B96" i="93"/>
  <c r="A96" i="93"/>
  <c r="J95" i="93"/>
  <c r="L95" i="93" s="1"/>
  <c r="B95" i="93"/>
  <c r="A95" i="93"/>
  <c r="J94" i="93"/>
  <c r="L94" i="93" s="1"/>
  <c r="B94" i="93"/>
  <c r="A94" i="93"/>
  <c r="J93" i="93"/>
  <c r="B93" i="93"/>
  <c r="A93" i="93"/>
  <c r="J92" i="93"/>
  <c r="L92" i="93" s="1"/>
  <c r="B92" i="93"/>
  <c r="A92" i="93"/>
  <c r="J91" i="93"/>
  <c r="L91" i="93" s="1"/>
  <c r="B91" i="93"/>
  <c r="A91" i="93"/>
  <c r="J90" i="93"/>
  <c r="L90" i="93" s="1"/>
  <c r="B90" i="93"/>
  <c r="A90" i="93"/>
  <c r="J89" i="93"/>
  <c r="B89" i="93"/>
  <c r="A89" i="93"/>
  <c r="J88" i="93"/>
  <c r="L88" i="93" s="1"/>
  <c r="B88" i="93"/>
  <c r="A88" i="93"/>
  <c r="J87" i="93"/>
  <c r="L87" i="93" s="1"/>
  <c r="B87" i="93"/>
  <c r="A87" i="93"/>
  <c r="J86" i="93"/>
  <c r="L86" i="93" s="1"/>
  <c r="B86" i="93"/>
  <c r="A86" i="93"/>
  <c r="J85" i="93"/>
  <c r="K85" i="93" s="1"/>
  <c r="B85" i="93"/>
  <c r="A85" i="93"/>
  <c r="J84" i="93"/>
  <c r="L84" i="93" s="1"/>
  <c r="B84" i="93"/>
  <c r="A84" i="93"/>
  <c r="J83" i="93"/>
  <c r="L83" i="93" s="1"/>
  <c r="B83" i="93"/>
  <c r="A83" i="93"/>
  <c r="J82" i="93"/>
  <c r="L82" i="93" s="1"/>
  <c r="B82" i="93"/>
  <c r="A82" i="93"/>
  <c r="J81" i="93"/>
  <c r="K81" i="93" s="1"/>
  <c r="B81" i="93"/>
  <c r="A81" i="93"/>
  <c r="J80" i="93"/>
  <c r="L80" i="93" s="1"/>
  <c r="C80" i="93"/>
  <c r="B80" i="93"/>
  <c r="A80" i="93"/>
  <c r="J79" i="93"/>
  <c r="L79" i="93" s="1"/>
  <c r="C79" i="93"/>
  <c r="B79" i="93"/>
  <c r="A79" i="93"/>
  <c r="J78" i="93"/>
  <c r="L78" i="93" s="1"/>
  <c r="C78" i="93"/>
  <c r="B78" i="93"/>
  <c r="A78" i="93"/>
  <c r="J77" i="93"/>
  <c r="C77" i="93"/>
  <c r="B77" i="93"/>
  <c r="A77" i="93"/>
  <c r="J76" i="93"/>
  <c r="L76" i="93" s="1"/>
  <c r="C76" i="93"/>
  <c r="B76" i="93"/>
  <c r="A76" i="93"/>
  <c r="J75" i="93"/>
  <c r="L75" i="93" s="1"/>
  <c r="C75" i="93"/>
  <c r="B75" i="93"/>
  <c r="A75" i="93"/>
  <c r="J74" i="93"/>
  <c r="L74" i="93" s="1"/>
  <c r="C74" i="93"/>
  <c r="B74" i="93"/>
  <c r="A74" i="93"/>
  <c r="J73" i="93"/>
  <c r="L73" i="93" s="1"/>
  <c r="C73" i="93"/>
  <c r="B73" i="93"/>
  <c r="A73" i="93"/>
  <c r="J72" i="93"/>
  <c r="L72" i="93" s="1"/>
  <c r="C72" i="93"/>
  <c r="B72" i="93"/>
  <c r="A72" i="93"/>
  <c r="J71" i="93"/>
  <c r="L71" i="93" s="1"/>
  <c r="C71" i="93"/>
  <c r="B71" i="93"/>
  <c r="A71" i="93"/>
  <c r="J70" i="93"/>
  <c r="L70" i="93" s="1"/>
  <c r="C70" i="93"/>
  <c r="B70" i="93"/>
  <c r="A70" i="93"/>
  <c r="J69" i="93"/>
  <c r="C69" i="93"/>
  <c r="B69" i="93"/>
  <c r="A69" i="93"/>
  <c r="J68" i="93"/>
  <c r="L68" i="93" s="1"/>
  <c r="C68" i="93"/>
  <c r="B68" i="93"/>
  <c r="A68" i="93"/>
  <c r="J67" i="93"/>
  <c r="L67" i="93" s="1"/>
  <c r="C67" i="93"/>
  <c r="B67" i="93"/>
  <c r="A67" i="93"/>
  <c r="J66" i="93"/>
  <c r="L66" i="93" s="1"/>
  <c r="C66" i="93"/>
  <c r="B66" i="93"/>
  <c r="A66" i="93"/>
  <c r="J65" i="93"/>
  <c r="K65" i="93" s="1"/>
  <c r="C65" i="93"/>
  <c r="B65" i="93"/>
  <c r="A65" i="93"/>
  <c r="J64" i="93"/>
  <c r="L64" i="93" s="1"/>
  <c r="C64" i="93"/>
  <c r="B64" i="93"/>
  <c r="A64" i="93"/>
  <c r="J63" i="93"/>
  <c r="L63" i="93" s="1"/>
  <c r="C63" i="93"/>
  <c r="B63" i="93"/>
  <c r="A63" i="93"/>
  <c r="J62" i="93"/>
  <c r="L62" i="93" s="1"/>
  <c r="C62" i="93"/>
  <c r="B62" i="93"/>
  <c r="A62" i="93"/>
  <c r="J61" i="93"/>
  <c r="C61" i="93"/>
  <c r="B61" i="93"/>
  <c r="A61" i="93"/>
  <c r="J60" i="93"/>
  <c r="L60" i="93" s="1"/>
  <c r="C60" i="93"/>
  <c r="B60" i="93"/>
  <c r="A60" i="93"/>
  <c r="J59" i="93"/>
  <c r="L59" i="93" s="1"/>
  <c r="C59" i="93"/>
  <c r="B59" i="93"/>
  <c r="A59" i="93"/>
  <c r="J58" i="93"/>
  <c r="L58" i="93" s="1"/>
  <c r="C58" i="93"/>
  <c r="B58" i="93"/>
  <c r="A58" i="93"/>
  <c r="J57" i="93"/>
  <c r="K57" i="93" s="1"/>
  <c r="C57" i="93"/>
  <c r="B57" i="93"/>
  <c r="A57" i="93"/>
  <c r="J56" i="93"/>
  <c r="L56" i="93" s="1"/>
  <c r="C56" i="93"/>
  <c r="B56" i="93"/>
  <c r="A56" i="93"/>
  <c r="J55" i="93"/>
  <c r="L55" i="93" s="1"/>
  <c r="C55" i="93"/>
  <c r="B55" i="93"/>
  <c r="A55" i="93"/>
  <c r="J54" i="93"/>
  <c r="L54" i="93" s="1"/>
  <c r="C54" i="93"/>
  <c r="B54" i="93"/>
  <c r="A54" i="93"/>
  <c r="J53" i="93"/>
  <c r="B53" i="93"/>
  <c r="A53" i="93"/>
  <c r="J52" i="93"/>
  <c r="C52" i="93"/>
  <c r="B52" i="93"/>
  <c r="A52" i="93"/>
  <c r="J51" i="93"/>
  <c r="L51" i="93" s="1"/>
  <c r="C51" i="93"/>
  <c r="B51" i="93"/>
  <c r="A51" i="93"/>
  <c r="J50" i="93"/>
  <c r="K50" i="93" s="1"/>
  <c r="C50" i="93"/>
  <c r="B50" i="93"/>
  <c r="A50" i="93"/>
  <c r="J49" i="93"/>
  <c r="L49" i="93" s="1"/>
  <c r="C49" i="93"/>
  <c r="B49" i="93"/>
  <c r="A49" i="93"/>
  <c r="J48" i="93"/>
  <c r="K48" i="93" s="1"/>
  <c r="C48" i="93"/>
  <c r="B48" i="93"/>
  <c r="A48" i="93"/>
  <c r="J47" i="93"/>
  <c r="L47" i="93" s="1"/>
  <c r="C47" i="93"/>
  <c r="B47" i="93"/>
  <c r="A47" i="93"/>
  <c r="J46" i="93"/>
  <c r="C46" i="93"/>
  <c r="B46" i="93"/>
  <c r="A46" i="93"/>
  <c r="J45" i="93"/>
  <c r="L45" i="93" s="1"/>
  <c r="B45" i="93"/>
  <c r="A45" i="93"/>
  <c r="J44" i="93"/>
  <c r="K44" i="93" s="1"/>
  <c r="C44" i="93"/>
  <c r="B44" i="93"/>
  <c r="A44" i="93"/>
  <c r="J43" i="93"/>
  <c r="L43" i="93" s="1"/>
  <c r="C43" i="93"/>
  <c r="B43" i="93"/>
  <c r="A43" i="93"/>
  <c r="J42" i="93"/>
  <c r="L42" i="93" s="1"/>
  <c r="C42" i="93"/>
  <c r="B42" i="93"/>
  <c r="A42" i="93"/>
  <c r="J41" i="93"/>
  <c r="L41" i="93" s="1"/>
  <c r="C41" i="93"/>
  <c r="B41" i="93"/>
  <c r="A41" i="93"/>
  <c r="J40" i="93"/>
  <c r="C40" i="93"/>
  <c r="B40" i="93"/>
  <c r="A40" i="93"/>
  <c r="J39" i="93"/>
  <c r="L39" i="93" s="1"/>
  <c r="C39" i="93"/>
  <c r="B39" i="93"/>
  <c r="A39" i="93"/>
  <c r="J38" i="93"/>
  <c r="L38" i="93" s="1"/>
  <c r="C38" i="93"/>
  <c r="B38" i="93"/>
  <c r="A38" i="93"/>
  <c r="J37" i="93"/>
  <c r="L37" i="93" s="1"/>
  <c r="C37" i="93"/>
  <c r="B37" i="93"/>
  <c r="A37" i="93"/>
  <c r="J36" i="93"/>
  <c r="K36" i="93" s="1"/>
  <c r="C36" i="93"/>
  <c r="B36" i="93"/>
  <c r="A36" i="93"/>
  <c r="J35" i="93"/>
  <c r="L35" i="93" s="1"/>
  <c r="C35" i="93"/>
  <c r="B35" i="93"/>
  <c r="A35" i="93"/>
  <c r="J34" i="93"/>
  <c r="L34" i="93" s="1"/>
  <c r="C34" i="93"/>
  <c r="B34" i="93"/>
  <c r="A34" i="93"/>
  <c r="J33" i="93"/>
  <c r="L33" i="93" s="1"/>
  <c r="C33" i="93"/>
  <c r="B33" i="93"/>
  <c r="A33" i="93"/>
  <c r="J32" i="93"/>
  <c r="C32" i="93"/>
  <c r="B32" i="93"/>
  <c r="A32" i="93"/>
  <c r="J31" i="93"/>
  <c r="L31" i="93" s="1"/>
  <c r="C31" i="93"/>
  <c r="B31" i="93"/>
  <c r="A31" i="93"/>
  <c r="J30" i="93"/>
  <c r="L30" i="93" s="1"/>
  <c r="C30" i="93"/>
  <c r="B30" i="93"/>
  <c r="A30" i="93"/>
  <c r="J29" i="93"/>
  <c r="L29" i="93" s="1"/>
  <c r="C29" i="93"/>
  <c r="B29" i="93"/>
  <c r="A29" i="93"/>
  <c r="J28" i="93"/>
  <c r="K28" i="93" s="1"/>
  <c r="C28" i="93"/>
  <c r="B28" i="93"/>
  <c r="A28" i="93"/>
  <c r="J27" i="93"/>
  <c r="L27" i="93" s="1"/>
  <c r="C27" i="93"/>
  <c r="B27" i="93"/>
  <c r="A27" i="93"/>
  <c r="J26" i="93"/>
  <c r="C26" i="93"/>
  <c r="B26" i="93"/>
  <c r="A26" i="93"/>
  <c r="J25" i="93"/>
  <c r="L25" i="93" s="1"/>
  <c r="C25" i="93"/>
  <c r="B25" i="93"/>
  <c r="A25" i="93"/>
  <c r="J24" i="93"/>
  <c r="C24" i="93"/>
  <c r="B24" i="93"/>
  <c r="A24" i="93"/>
  <c r="J23" i="93"/>
  <c r="L23" i="93" s="1"/>
  <c r="C23" i="93"/>
  <c r="B23" i="93"/>
  <c r="A23" i="93"/>
  <c r="J22" i="93"/>
  <c r="C22" i="93"/>
  <c r="B22" i="93"/>
  <c r="A22" i="93"/>
  <c r="J21" i="93"/>
  <c r="L21" i="93" s="1"/>
  <c r="C21" i="93"/>
  <c r="B21" i="93"/>
  <c r="A21" i="93"/>
  <c r="J20" i="93"/>
  <c r="K20" i="93" s="1"/>
  <c r="C20" i="93"/>
  <c r="B20" i="93"/>
  <c r="A20" i="93"/>
  <c r="J19" i="93"/>
  <c r="L19" i="93" s="1"/>
  <c r="C19" i="93"/>
  <c r="B19" i="93"/>
  <c r="A19" i="93"/>
  <c r="J18" i="93"/>
  <c r="C18" i="93"/>
  <c r="B18" i="93"/>
  <c r="A18" i="93"/>
  <c r="J17" i="93"/>
  <c r="L17" i="93" s="1"/>
  <c r="C17" i="93"/>
  <c r="B17" i="93"/>
  <c r="A17" i="93"/>
  <c r="J16" i="93"/>
  <c r="C16" i="93"/>
  <c r="B16" i="93"/>
  <c r="A16" i="93"/>
  <c r="J15" i="93"/>
  <c r="L15" i="93" s="1"/>
  <c r="C15" i="93"/>
  <c r="B15" i="93"/>
  <c r="A15" i="93"/>
  <c r="J14" i="93"/>
  <c r="C14" i="93"/>
  <c r="B14" i="93"/>
  <c r="A14" i="93"/>
  <c r="J13" i="93"/>
  <c r="L13" i="93" s="1"/>
  <c r="C13" i="93"/>
  <c r="B13" i="93"/>
  <c r="A13" i="93"/>
  <c r="J12" i="93"/>
  <c r="K12" i="93" s="1"/>
  <c r="C12" i="93"/>
  <c r="B12" i="93"/>
  <c r="A12" i="93"/>
  <c r="J11" i="93"/>
  <c r="L11" i="93" s="1"/>
  <c r="C11" i="93"/>
  <c r="B11" i="93"/>
  <c r="A11" i="93"/>
  <c r="J10" i="93"/>
  <c r="C10" i="93"/>
  <c r="B10" i="93"/>
  <c r="A10" i="93"/>
  <c r="J9" i="93"/>
  <c r="L9" i="93" s="1"/>
  <c r="C9" i="93"/>
  <c r="B9" i="93"/>
  <c r="A9" i="93"/>
  <c r="J8" i="93"/>
  <c r="C8" i="93"/>
  <c r="B8" i="93"/>
  <c r="A8" i="93"/>
  <c r="J7" i="93"/>
  <c r="L7" i="93" s="1"/>
  <c r="C7" i="93"/>
  <c r="B7" i="93"/>
  <c r="A7" i="93"/>
  <c r="J6" i="93"/>
  <c r="C6" i="93"/>
  <c r="B6" i="93"/>
  <c r="A6" i="93"/>
  <c r="J5" i="93"/>
  <c r="L5" i="93" s="1"/>
  <c r="C5" i="93"/>
  <c r="B5" i="93"/>
  <c r="A5" i="93"/>
  <c r="J100" i="92"/>
  <c r="L100" i="92" s="1"/>
  <c r="B100" i="92"/>
  <c r="A100" i="92"/>
  <c r="J99" i="92"/>
  <c r="L99" i="92" s="1"/>
  <c r="B99" i="92"/>
  <c r="A99" i="92"/>
  <c r="J98" i="92"/>
  <c r="B98" i="92"/>
  <c r="A98" i="92"/>
  <c r="J97" i="92"/>
  <c r="B97" i="92"/>
  <c r="A97" i="92"/>
  <c r="J96" i="92"/>
  <c r="L96" i="92" s="1"/>
  <c r="B96" i="92"/>
  <c r="A96" i="92"/>
  <c r="J95" i="92"/>
  <c r="K95" i="92" s="1"/>
  <c r="B95" i="92"/>
  <c r="A95" i="92"/>
  <c r="J94" i="92"/>
  <c r="B94" i="92"/>
  <c r="A94" i="92"/>
  <c r="J93" i="92"/>
  <c r="L93" i="92" s="1"/>
  <c r="B93" i="92"/>
  <c r="A93" i="92"/>
  <c r="J92" i="92"/>
  <c r="L92" i="92" s="1"/>
  <c r="B92" i="92"/>
  <c r="A92" i="92"/>
  <c r="J91" i="92"/>
  <c r="K91" i="92" s="1"/>
  <c r="B91" i="92"/>
  <c r="A91" i="92"/>
  <c r="J90" i="92"/>
  <c r="B90" i="92"/>
  <c r="A90" i="92"/>
  <c r="J89" i="92"/>
  <c r="B89" i="92"/>
  <c r="A89" i="92"/>
  <c r="J88" i="92"/>
  <c r="L88" i="92" s="1"/>
  <c r="B88" i="92"/>
  <c r="A88" i="92"/>
  <c r="J87" i="92"/>
  <c r="K87" i="92" s="1"/>
  <c r="B87" i="92"/>
  <c r="A87" i="92"/>
  <c r="J86" i="92"/>
  <c r="L86" i="92" s="1"/>
  <c r="B86" i="92"/>
  <c r="A86" i="92"/>
  <c r="J85" i="92"/>
  <c r="K85" i="92" s="1"/>
  <c r="B85" i="92"/>
  <c r="A85" i="92"/>
  <c r="J84" i="92"/>
  <c r="L84" i="92" s="1"/>
  <c r="B84" i="92"/>
  <c r="A84" i="92"/>
  <c r="J83" i="92"/>
  <c r="L83" i="92" s="1"/>
  <c r="B83" i="92"/>
  <c r="A83" i="92"/>
  <c r="J82" i="92"/>
  <c r="B82" i="92"/>
  <c r="A82" i="92"/>
  <c r="J81" i="92"/>
  <c r="B81" i="92"/>
  <c r="A81" i="92"/>
  <c r="J80" i="92"/>
  <c r="L80" i="92" s="1"/>
  <c r="C80" i="92"/>
  <c r="B80" i="92"/>
  <c r="A80" i="92"/>
  <c r="J79" i="92"/>
  <c r="L79" i="92" s="1"/>
  <c r="C79" i="92"/>
  <c r="B79" i="92"/>
  <c r="A79" i="92"/>
  <c r="J78" i="92"/>
  <c r="L78" i="92" s="1"/>
  <c r="C78" i="92"/>
  <c r="B78" i="92"/>
  <c r="A78" i="92"/>
  <c r="J77" i="92"/>
  <c r="L77" i="92" s="1"/>
  <c r="C77" i="92"/>
  <c r="B77" i="92"/>
  <c r="A77" i="92"/>
  <c r="J76" i="92"/>
  <c r="L76" i="92" s="1"/>
  <c r="C76" i="92"/>
  <c r="B76" i="92"/>
  <c r="A76" i="92"/>
  <c r="J75" i="92"/>
  <c r="C75" i="92"/>
  <c r="B75" i="92"/>
  <c r="A75" i="92"/>
  <c r="J74" i="92"/>
  <c r="L74" i="92" s="1"/>
  <c r="C74" i="92"/>
  <c r="B74" i="92"/>
  <c r="A74" i="92"/>
  <c r="J73" i="92"/>
  <c r="C73" i="92"/>
  <c r="B73" i="92"/>
  <c r="A73" i="92"/>
  <c r="J72" i="92"/>
  <c r="L72" i="92" s="1"/>
  <c r="C72" i="92"/>
  <c r="B72" i="92"/>
  <c r="A72" i="92"/>
  <c r="J71" i="92"/>
  <c r="K71" i="92" s="1"/>
  <c r="C71" i="92"/>
  <c r="B71" i="92"/>
  <c r="A71" i="92"/>
  <c r="J70" i="92"/>
  <c r="L70" i="92" s="1"/>
  <c r="C70" i="92"/>
  <c r="B70" i="92"/>
  <c r="A70" i="92"/>
  <c r="J69" i="92"/>
  <c r="L69" i="92" s="1"/>
  <c r="C69" i="92"/>
  <c r="B69" i="92"/>
  <c r="A69" i="92"/>
  <c r="J68" i="92"/>
  <c r="L68" i="92" s="1"/>
  <c r="C68" i="92"/>
  <c r="B68" i="92"/>
  <c r="A68" i="92"/>
  <c r="J67" i="92"/>
  <c r="L67" i="92" s="1"/>
  <c r="C67" i="92"/>
  <c r="B67" i="92"/>
  <c r="A67" i="92"/>
  <c r="J66" i="92"/>
  <c r="L66" i="92" s="1"/>
  <c r="C66" i="92"/>
  <c r="B66" i="92"/>
  <c r="A66" i="92"/>
  <c r="J65" i="92"/>
  <c r="K65" i="92" s="1"/>
  <c r="C65" i="92"/>
  <c r="B65" i="92"/>
  <c r="A65" i="92"/>
  <c r="J64" i="92"/>
  <c r="L64" i="92" s="1"/>
  <c r="C64" i="92"/>
  <c r="B64" i="92"/>
  <c r="A64" i="92"/>
  <c r="J63" i="92"/>
  <c r="L63" i="92" s="1"/>
  <c r="C63" i="92"/>
  <c r="B63" i="92"/>
  <c r="A63" i="92"/>
  <c r="J62" i="92"/>
  <c r="L62" i="92" s="1"/>
  <c r="C62" i="92"/>
  <c r="B62" i="92"/>
  <c r="A62" i="92"/>
  <c r="J61" i="92"/>
  <c r="L61" i="92" s="1"/>
  <c r="C61" i="92"/>
  <c r="B61" i="92"/>
  <c r="A61" i="92"/>
  <c r="J60" i="92"/>
  <c r="L60" i="92" s="1"/>
  <c r="C60" i="92"/>
  <c r="B60" i="92"/>
  <c r="A60" i="92"/>
  <c r="J59" i="92"/>
  <c r="K59" i="92" s="1"/>
  <c r="C59" i="92"/>
  <c r="B59" i="92"/>
  <c r="A59" i="92"/>
  <c r="J58" i="92"/>
  <c r="L58" i="92" s="1"/>
  <c r="C58" i="92"/>
  <c r="B58" i="92"/>
  <c r="A58" i="92"/>
  <c r="J57" i="92"/>
  <c r="C57" i="92"/>
  <c r="B57" i="92"/>
  <c r="A57" i="92"/>
  <c r="J56" i="92"/>
  <c r="L56" i="92" s="1"/>
  <c r="C56" i="92"/>
  <c r="B56" i="92"/>
  <c r="A56" i="92"/>
  <c r="J55" i="92"/>
  <c r="K55" i="92" s="1"/>
  <c r="C55" i="92"/>
  <c r="B55" i="92"/>
  <c r="A55" i="92"/>
  <c r="J54" i="92"/>
  <c r="L54" i="92" s="1"/>
  <c r="C54" i="92"/>
  <c r="B54" i="92"/>
  <c r="A54" i="92"/>
  <c r="J53" i="92"/>
  <c r="B53" i="92"/>
  <c r="A53" i="92"/>
  <c r="J52" i="92"/>
  <c r="L52" i="92" s="1"/>
  <c r="C52" i="92"/>
  <c r="B52" i="92"/>
  <c r="A52" i="92"/>
  <c r="J51" i="92"/>
  <c r="K51" i="92" s="1"/>
  <c r="C51" i="92"/>
  <c r="B51" i="92"/>
  <c r="A51" i="92"/>
  <c r="J50" i="92"/>
  <c r="C50" i="92"/>
  <c r="B50" i="92"/>
  <c r="A50" i="92"/>
  <c r="J49" i="92"/>
  <c r="L49" i="92" s="1"/>
  <c r="C49" i="92"/>
  <c r="B49" i="92"/>
  <c r="A49" i="92"/>
  <c r="J48" i="92"/>
  <c r="K48" i="92" s="1"/>
  <c r="C48" i="92"/>
  <c r="B48" i="92"/>
  <c r="A48" i="92"/>
  <c r="J47" i="92"/>
  <c r="L47" i="92" s="1"/>
  <c r="C47" i="92"/>
  <c r="B47" i="92"/>
  <c r="A47" i="92"/>
  <c r="J46" i="92"/>
  <c r="C46" i="92"/>
  <c r="B46" i="92"/>
  <c r="A46" i="92"/>
  <c r="J45" i="92"/>
  <c r="L45" i="92" s="1"/>
  <c r="B45" i="92"/>
  <c r="A45" i="92"/>
  <c r="J44" i="92"/>
  <c r="L44" i="92" s="1"/>
  <c r="C44" i="92"/>
  <c r="B44" i="92"/>
  <c r="A44" i="92"/>
  <c r="J43" i="92"/>
  <c r="L43" i="92" s="1"/>
  <c r="C43" i="92"/>
  <c r="B43" i="92"/>
  <c r="A43" i="92"/>
  <c r="J42" i="92"/>
  <c r="L42" i="92" s="1"/>
  <c r="C42" i="92"/>
  <c r="B42" i="92"/>
  <c r="A42" i="92"/>
  <c r="J41" i="92"/>
  <c r="L41" i="92" s="1"/>
  <c r="C41" i="92"/>
  <c r="B41" i="92"/>
  <c r="A41" i="92"/>
  <c r="J40" i="92"/>
  <c r="C40" i="92"/>
  <c r="B40" i="92"/>
  <c r="A40" i="92"/>
  <c r="J39" i="92"/>
  <c r="L39" i="92" s="1"/>
  <c r="C39" i="92"/>
  <c r="B39" i="92"/>
  <c r="A39" i="92"/>
  <c r="J38" i="92"/>
  <c r="C38" i="92"/>
  <c r="B38" i="92"/>
  <c r="A38" i="92"/>
  <c r="J37" i="92"/>
  <c r="L37" i="92" s="1"/>
  <c r="C37" i="92"/>
  <c r="B37" i="92"/>
  <c r="A37" i="92"/>
  <c r="J36" i="92"/>
  <c r="K36" i="92" s="1"/>
  <c r="C36" i="92"/>
  <c r="B36" i="92"/>
  <c r="A36" i="92"/>
  <c r="J35" i="92"/>
  <c r="L35" i="92" s="1"/>
  <c r="C35" i="92"/>
  <c r="B35" i="92"/>
  <c r="A35" i="92"/>
  <c r="J34" i="92"/>
  <c r="L34" i="92" s="1"/>
  <c r="C34" i="92"/>
  <c r="B34" i="92"/>
  <c r="A34" i="92"/>
  <c r="J33" i="92"/>
  <c r="L33" i="92" s="1"/>
  <c r="C33" i="92"/>
  <c r="B33" i="92"/>
  <c r="A33" i="92"/>
  <c r="J32" i="92"/>
  <c r="C32" i="92"/>
  <c r="B32" i="92"/>
  <c r="A32" i="92"/>
  <c r="J31" i="92"/>
  <c r="L31" i="92" s="1"/>
  <c r="C31" i="92"/>
  <c r="B31" i="92"/>
  <c r="A31" i="92"/>
  <c r="J30" i="92"/>
  <c r="L30" i="92" s="1"/>
  <c r="C30" i="92"/>
  <c r="B30" i="92"/>
  <c r="A30" i="92"/>
  <c r="J29" i="92"/>
  <c r="L29" i="92" s="1"/>
  <c r="C29" i="92"/>
  <c r="B29" i="92"/>
  <c r="A29" i="92"/>
  <c r="J28" i="92"/>
  <c r="K28" i="92" s="1"/>
  <c r="C28" i="92"/>
  <c r="B28" i="92"/>
  <c r="A28" i="92"/>
  <c r="J27" i="92"/>
  <c r="L27" i="92" s="1"/>
  <c r="C27" i="92"/>
  <c r="B27" i="92"/>
  <c r="A27" i="92"/>
  <c r="J26" i="92"/>
  <c r="L26" i="92" s="1"/>
  <c r="C26" i="92"/>
  <c r="B26" i="92"/>
  <c r="A26" i="92"/>
  <c r="J25" i="92"/>
  <c r="L25" i="92" s="1"/>
  <c r="C25" i="92"/>
  <c r="B25" i="92"/>
  <c r="A25" i="92"/>
  <c r="J24" i="92"/>
  <c r="C24" i="92"/>
  <c r="B24" i="92"/>
  <c r="A24" i="92"/>
  <c r="J23" i="92"/>
  <c r="L23" i="92" s="1"/>
  <c r="C23" i="92"/>
  <c r="B23" i="92"/>
  <c r="A23" i="92"/>
  <c r="J22" i="92"/>
  <c r="L22" i="92" s="1"/>
  <c r="C22" i="92"/>
  <c r="B22" i="92"/>
  <c r="A22" i="92"/>
  <c r="J21" i="92"/>
  <c r="L21" i="92" s="1"/>
  <c r="C21" i="92"/>
  <c r="B21" i="92"/>
  <c r="A21" i="92"/>
  <c r="J20" i="92"/>
  <c r="K20" i="92" s="1"/>
  <c r="C20" i="92"/>
  <c r="B20" i="92"/>
  <c r="A20" i="92"/>
  <c r="J19" i="92"/>
  <c r="L19" i="92" s="1"/>
  <c r="C19" i="92"/>
  <c r="B19" i="92"/>
  <c r="A19" i="92"/>
  <c r="J18" i="92"/>
  <c r="L18" i="92" s="1"/>
  <c r="C18" i="92"/>
  <c r="B18" i="92"/>
  <c r="A18" i="92"/>
  <c r="J17" i="92"/>
  <c r="L17" i="92" s="1"/>
  <c r="C17" i="92"/>
  <c r="B17" i="92"/>
  <c r="A17" i="92"/>
  <c r="J16" i="92"/>
  <c r="C16" i="92"/>
  <c r="B16" i="92"/>
  <c r="A16" i="92"/>
  <c r="J15" i="92"/>
  <c r="L15" i="92" s="1"/>
  <c r="C15" i="92"/>
  <c r="B15" i="92"/>
  <c r="A15" i="92"/>
  <c r="J14" i="92"/>
  <c r="L14" i="92" s="1"/>
  <c r="C14" i="92"/>
  <c r="B14" i="92"/>
  <c r="A14" i="92"/>
  <c r="J13" i="92"/>
  <c r="L13" i="92" s="1"/>
  <c r="C13" i="92"/>
  <c r="B13" i="92"/>
  <c r="A13" i="92"/>
  <c r="J12" i="92"/>
  <c r="K12" i="92" s="1"/>
  <c r="C12" i="92"/>
  <c r="B12" i="92"/>
  <c r="A12" i="92"/>
  <c r="J11" i="92"/>
  <c r="L11" i="92" s="1"/>
  <c r="C11" i="92"/>
  <c r="B11" i="92"/>
  <c r="A11" i="92"/>
  <c r="J10" i="92"/>
  <c r="L10" i="92" s="1"/>
  <c r="C10" i="92"/>
  <c r="B10" i="92"/>
  <c r="A10" i="92"/>
  <c r="J9" i="92"/>
  <c r="L9" i="92" s="1"/>
  <c r="C9" i="92"/>
  <c r="B9" i="92"/>
  <c r="A9" i="92"/>
  <c r="J8" i="92"/>
  <c r="C8" i="92"/>
  <c r="B8" i="92"/>
  <c r="A8" i="92"/>
  <c r="J7" i="92"/>
  <c r="L7" i="92" s="1"/>
  <c r="C7" i="92"/>
  <c r="B7" i="92"/>
  <c r="A7" i="92"/>
  <c r="J6" i="92"/>
  <c r="L6" i="92" s="1"/>
  <c r="C6" i="92"/>
  <c r="B6" i="92"/>
  <c r="A6" i="92"/>
  <c r="J5" i="92"/>
  <c r="L5" i="92" s="1"/>
  <c r="C5" i="92"/>
  <c r="B5" i="92"/>
  <c r="A5" i="92"/>
  <c r="J100" i="91"/>
  <c r="L100" i="91" s="1"/>
  <c r="B100" i="91"/>
  <c r="A100" i="91"/>
  <c r="J99" i="91"/>
  <c r="L99" i="91" s="1"/>
  <c r="B99" i="91"/>
  <c r="A99" i="91"/>
  <c r="J98" i="91"/>
  <c r="B98" i="91"/>
  <c r="A98" i="91"/>
  <c r="J97" i="91"/>
  <c r="B97" i="91"/>
  <c r="A97" i="91"/>
  <c r="J96" i="91"/>
  <c r="B96" i="91"/>
  <c r="A96" i="91"/>
  <c r="J95" i="91"/>
  <c r="L95" i="91" s="1"/>
  <c r="B95" i="91"/>
  <c r="A95" i="91"/>
  <c r="J94" i="91"/>
  <c r="B94" i="91"/>
  <c r="A94" i="91"/>
  <c r="J93" i="91"/>
  <c r="B93" i="91"/>
  <c r="A93" i="91"/>
  <c r="J92" i="91"/>
  <c r="B92" i="91"/>
  <c r="A92" i="91"/>
  <c r="J91" i="91"/>
  <c r="L91" i="91" s="1"/>
  <c r="B91" i="91"/>
  <c r="A91" i="91"/>
  <c r="J90" i="91"/>
  <c r="L90" i="91" s="1"/>
  <c r="B90" i="91"/>
  <c r="A90" i="91"/>
  <c r="J89" i="91"/>
  <c r="K89" i="91" s="1"/>
  <c r="B89" i="91"/>
  <c r="A89" i="91"/>
  <c r="J88" i="91"/>
  <c r="L88" i="91" s="1"/>
  <c r="B88" i="91"/>
  <c r="A88" i="91"/>
  <c r="J87" i="91"/>
  <c r="L87" i="91" s="1"/>
  <c r="B87" i="91"/>
  <c r="A87" i="91"/>
  <c r="J86" i="91"/>
  <c r="L86" i="91" s="1"/>
  <c r="B86" i="91"/>
  <c r="A86" i="91"/>
  <c r="J85" i="91"/>
  <c r="K85" i="91" s="1"/>
  <c r="B85" i="91"/>
  <c r="A85" i="91"/>
  <c r="J84" i="91"/>
  <c r="L84" i="91" s="1"/>
  <c r="B84" i="91"/>
  <c r="A84" i="91"/>
  <c r="J83" i="91"/>
  <c r="L83" i="91" s="1"/>
  <c r="B83" i="91"/>
  <c r="A83" i="91"/>
  <c r="J82" i="91"/>
  <c r="B82" i="91"/>
  <c r="A82" i="91"/>
  <c r="J81" i="91"/>
  <c r="B81" i="91"/>
  <c r="A81" i="91"/>
  <c r="J80" i="91"/>
  <c r="C80" i="91"/>
  <c r="B80" i="91"/>
  <c r="A80" i="91"/>
  <c r="J79" i="91"/>
  <c r="C79" i="91"/>
  <c r="B79" i="91"/>
  <c r="A79" i="91"/>
  <c r="J78" i="91"/>
  <c r="C78" i="91"/>
  <c r="B78" i="91"/>
  <c r="A78" i="91"/>
  <c r="J77" i="91"/>
  <c r="K77" i="91" s="1"/>
  <c r="C77" i="91"/>
  <c r="B77" i="91"/>
  <c r="A77" i="91"/>
  <c r="J76" i="91"/>
  <c r="L76" i="91" s="1"/>
  <c r="C76" i="91"/>
  <c r="B76" i="91"/>
  <c r="A76" i="91"/>
  <c r="J75" i="91"/>
  <c r="C75" i="91"/>
  <c r="B75" i="91"/>
  <c r="A75" i="91"/>
  <c r="J74" i="91"/>
  <c r="L74" i="91" s="1"/>
  <c r="C74" i="91"/>
  <c r="B74" i="91"/>
  <c r="A74" i="91"/>
  <c r="J73" i="91"/>
  <c r="C73" i="91"/>
  <c r="B73" i="91"/>
  <c r="A73" i="91"/>
  <c r="J72" i="91"/>
  <c r="L72" i="91" s="1"/>
  <c r="C72" i="91"/>
  <c r="B72" i="91"/>
  <c r="A72" i="91"/>
  <c r="J71" i="91"/>
  <c r="C71" i="91"/>
  <c r="B71" i="91"/>
  <c r="A71" i="91"/>
  <c r="J70" i="91"/>
  <c r="C70" i="91"/>
  <c r="B70" i="91"/>
  <c r="A70" i="91"/>
  <c r="J69" i="91"/>
  <c r="K69" i="91" s="1"/>
  <c r="C69" i="91"/>
  <c r="B69" i="91"/>
  <c r="A69" i="91"/>
  <c r="J68" i="91"/>
  <c r="L68" i="91" s="1"/>
  <c r="C68" i="91"/>
  <c r="B68" i="91"/>
  <c r="A68" i="91"/>
  <c r="J67" i="91"/>
  <c r="L67" i="91" s="1"/>
  <c r="C67" i="91"/>
  <c r="B67" i="91"/>
  <c r="A67" i="91"/>
  <c r="J66" i="91"/>
  <c r="L66" i="91" s="1"/>
  <c r="C66" i="91"/>
  <c r="B66" i="91"/>
  <c r="A66" i="91"/>
  <c r="J65" i="91"/>
  <c r="K65" i="91" s="1"/>
  <c r="C65" i="91"/>
  <c r="B65" i="91"/>
  <c r="A65" i="91"/>
  <c r="J64" i="91"/>
  <c r="C64" i="91"/>
  <c r="B64" i="91"/>
  <c r="A64" i="91"/>
  <c r="J63" i="91"/>
  <c r="K63" i="91" s="1"/>
  <c r="C63" i="91"/>
  <c r="B63" i="91"/>
  <c r="A63" i="91"/>
  <c r="J62" i="91"/>
  <c r="L62" i="91" s="1"/>
  <c r="C62" i="91"/>
  <c r="B62" i="91"/>
  <c r="A62" i="91"/>
  <c r="J61" i="91"/>
  <c r="L61" i="91" s="1"/>
  <c r="C61" i="91"/>
  <c r="B61" i="91"/>
  <c r="A61" i="91"/>
  <c r="J60" i="91"/>
  <c r="L60" i="91" s="1"/>
  <c r="C60" i="91"/>
  <c r="B60" i="91"/>
  <c r="A60" i="91"/>
  <c r="J59" i="91"/>
  <c r="C59" i="91"/>
  <c r="B59" i="91"/>
  <c r="A59" i="91"/>
  <c r="J58" i="91"/>
  <c r="L58" i="91" s="1"/>
  <c r="C58" i="91"/>
  <c r="B58" i="91"/>
  <c r="A58" i="91"/>
  <c r="J57" i="91"/>
  <c r="C57" i="91"/>
  <c r="B57" i="91"/>
  <c r="A57" i="91"/>
  <c r="J56" i="91"/>
  <c r="L56" i="91" s="1"/>
  <c r="C56" i="91"/>
  <c r="B56" i="91"/>
  <c r="A56" i="91"/>
  <c r="J55" i="91"/>
  <c r="L55" i="91" s="1"/>
  <c r="C55" i="91"/>
  <c r="B55" i="91"/>
  <c r="A55" i="91"/>
  <c r="J54" i="91"/>
  <c r="L54" i="91" s="1"/>
  <c r="C54" i="91"/>
  <c r="B54" i="91"/>
  <c r="A54" i="91"/>
  <c r="J53" i="91"/>
  <c r="K53" i="91" s="1"/>
  <c r="B53" i="91"/>
  <c r="A53" i="91"/>
  <c r="J52" i="91"/>
  <c r="K52" i="91" s="1"/>
  <c r="C52" i="91"/>
  <c r="B52" i="91"/>
  <c r="A52" i="91"/>
  <c r="J51" i="91"/>
  <c r="L51" i="91" s="1"/>
  <c r="C51" i="91"/>
  <c r="B51" i="91"/>
  <c r="A51" i="91"/>
  <c r="J50" i="91"/>
  <c r="C50" i="91"/>
  <c r="B50" i="91"/>
  <c r="A50" i="91"/>
  <c r="J49" i="91"/>
  <c r="L49" i="91" s="1"/>
  <c r="C49" i="91"/>
  <c r="B49" i="91"/>
  <c r="A49" i="91"/>
  <c r="J48" i="91"/>
  <c r="K48" i="91" s="1"/>
  <c r="C48" i="91"/>
  <c r="B48" i="91"/>
  <c r="A48" i="91"/>
  <c r="J47" i="91"/>
  <c r="L47" i="91" s="1"/>
  <c r="C47" i="91"/>
  <c r="B47" i="91"/>
  <c r="A47" i="91"/>
  <c r="J46" i="91"/>
  <c r="K46" i="91" s="1"/>
  <c r="C46" i="91"/>
  <c r="B46" i="91"/>
  <c r="A46" i="91"/>
  <c r="J45" i="91"/>
  <c r="L45" i="91" s="1"/>
  <c r="B45" i="91"/>
  <c r="A45" i="91"/>
  <c r="J44" i="91"/>
  <c r="C44" i="91"/>
  <c r="B44" i="91"/>
  <c r="A44" i="91"/>
  <c r="J43" i="91"/>
  <c r="C43" i="91"/>
  <c r="B43" i="91"/>
  <c r="A43" i="91"/>
  <c r="J42" i="91"/>
  <c r="K42" i="91" s="1"/>
  <c r="C42" i="91"/>
  <c r="B42" i="91"/>
  <c r="A42" i="91"/>
  <c r="J41" i="91"/>
  <c r="L41" i="91" s="1"/>
  <c r="C41" i="91"/>
  <c r="B41" i="91"/>
  <c r="A41" i="91"/>
  <c r="J40" i="91"/>
  <c r="L40" i="91" s="1"/>
  <c r="C40" i="91"/>
  <c r="B40" i="91"/>
  <c r="A40" i="91"/>
  <c r="J39" i="91"/>
  <c r="L39" i="91" s="1"/>
  <c r="C39" i="91"/>
  <c r="B39" i="91"/>
  <c r="A39" i="91"/>
  <c r="J38" i="91"/>
  <c r="C38" i="91"/>
  <c r="B38" i="91"/>
  <c r="A38" i="91"/>
  <c r="J37" i="91"/>
  <c r="C37" i="91"/>
  <c r="B37" i="91"/>
  <c r="A37" i="91"/>
  <c r="J36" i="91"/>
  <c r="K36" i="91" s="1"/>
  <c r="C36" i="91"/>
  <c r="B36" i="91"/>
  <c r="A36" i="91"/>
  <c r="J35" i="91"/>
  <c r="C35" i="91"/>
  <c r="B35" i="91"/>
  <c r="A35" i="91"/>
  <c r="J34" i="91"/>
  <c r="K34" i="91" s="1"/>
  <c r="C34" i="91"/>
  <c r="B34" i="91"/>
  <c r="A34" i="91"/>
  <c r="J33" i="91"/>
  <c r="C33" i="91"/>
  <c r="B33" i="91"/>
  <c r="A33" i="91"/>
  <c r="J32" i="91"/>
  <c r="L32" i="91" s="1"/>
  <c r="C32" i="91"/>
  <c r="B32" i="91"/>
  <c r="A32" i="91"/>
  <c r="J31" i="91"/>
  <c r="L31" i="91" s="1"/>
  <c r="C31" i="91"/>
  <c r="B31" i="91"/>
  <c r="A31" i="91"/>
  <c r="J30" i="91"/>
  <c r="C30" i="91"/>
  <c r="B30" i="91"/>
  <c r="A30" i="91"/>
  <c r="J29" i="91"/>
  <c r="L29" i="91" s="1"/>
  <c r="C29" i="91"/>
  <c r="B29" i="91"/>
  <c r="A29" i="91"/>
  <c r="J28" i="91"/>
  <c r="C28" i="91"/>
  <c r="B28" i="91"/>
  <c r="A28" i="91"/>
  <c r="J27" i="91"/>
  <c r="C27" i="91"/>
  <c r="B27" i="91"/>
  <c r="A27" i="91"/>
  <c r="J26" i="91"/>
  <c r="K26" i="91" s="1"/>
  <c r="C26" i="91"/>
  <c r="B26" i="91"/>
  <c r="A26" i="91"/>
  <c r="J25" i="91"/>
  <c r="L25" i="91" s="1"/>
  <c r="C25" i="91"/>
  <c r="B25" i="91"/>
  <c r="A25" i="91"/>
  <c r="J24" i="91"/>
  <c r="C24" i="91"/>
  <c r="B24" i="91"/>
  <c r="A24" i="91"/>
  <c r="J23" i="91"/>
  <c r="L23" i="91" s="1"/>
  <c r="C23" i="91"/>
  <c r="B23" i="91"/>
  <c r="A23" i="91"/>
  <c r="J22" i="91"/>
  <c r="K22" i="91" s="1"/>
  <c r="C22" i="91"/>
  <c r="B22" i="91"/>
  <c r="A22" i="91"/>
  <c r="J21" i="91"/>
  <c r="L21" i="91" s="1"/>
  <c r="C21" i="91"/>
  <c r="B21" i="91"/>
  <c r="A21" i="91"/>
  <c r="J20" i="91"/>
  <c r="C20" i="91"/>
  <c r="B20" i="91"/>
  <c r="A20" i="91"/>
  <c r="J19" i="91"/>
  <c r="L19" i="91" s="1"/>
  <c r="C19" i="91"/>
  <c r="B19" i="91"/>
  <c r="A19" i="91"/>
  <c r="J18" i="91"/>
  <c r="K18" i="91" s="1"/>
  <c r="C18" i="91"/>
  <c r="B18" i="91"/>
  <c r="A18" i="91"/>
  <c r="J17" i="91"/>
  <c r="L17" i="91" s="1"/>
  <c r="C17" i="91"/>
  <c r="B17" i="91"/>
  <c r="A17" i="91"/>
  <c r="J16" i="91"/>
  <c r="C16" i="91"/>
  <c r="B16" i="91"/>
  <c r="A16" i="91"/>
  <c r="J15" i="91"/>
  <c r="L15" i="91" s="1"/>
  <c r="C15" i="91"/>
  <c r="B15" i="91"/>
  <c r="A15" i="91"/>
  <c r="J14" i="91"/>
  <c r="C14" i="91"/>
  <c r="B14" i="91"/>
  <c r="A14" i="91"/>
  <c r="J13" i="91"/>
  <c r="L13" i="91" s="1"/>
  <c r="C13" i="91"/>
  <c r="B13" i="91"/>
  <c r="A13" i="91"/>
  <c r="J12" i="91"/>
  <c r="C12" i="91"/>
  <c r="B12" i="91"/>
  <c r="A12" i="91"/>
  <c r="J11" i="91"/>
  <c r="L11" i="91" s="1"/>
  <c r="C11" i="91"/>
  <c r="B11" i="91"/>
  <c r="A11" i="91"/>
  <c r="J10" i="91"/>
  <c r="K10" i="91" s="1"/>
  <c r="C10" i="91"/>
  <c r="B10" i="91"/>
  <c r="A10" i="91"/>
  <c r="J9" i="91"/>
  <c r="L9" i="91" s="1"/>
  <c r="C9" i="91"/>
  <c r="B9" i="91"/>
  <c r="A9" i="91"/>
  <c r="J8" i="91"/>
  <c r="C8" i="91"/>
  <c r="B8" i="91"/>
  <c r="A8" i="91"/>
  <c r="J7" i="91"/>
  <c r="L7" i="91" s="1"/>
  <c r="C7" i="91"/>
  <c r="B7" i="91"/>
  <c r="A7" i="91"/>
  <c r="J6" i="91"/>
  <c r="K6" i="91" s="1"/>
  <c r="C6" i="91"/>
  <c r="B6" i="91"/>
  <c r="A6" i="91"/>
  <c r="J5" i="91"/>
  <c r="L5" i="91" s="1"/>
  <c r="C5" i="91"/>
  <c r="B5" i="91"/>
  <c r="A5" i="91"/>
  <c r="J100" i="90"/>
  <c r="L100" i="90" s="1"/>
  <c r="B100" i="90"/>
  <c r="A100" i="90"/>
  <c r="J99" i="90"/>
  <c r="K99" i="90" s="1"/>
  <c r="B99" i="90"/>
  <c r="A99" i="90"/>
  <c r="J98" i="90"/>
  <c r="K98" i="90" s="1"/>
  <c r="B98" i="90"/>
  <c r="A98" i="90"/>
  <c r="J97" i="90"/>
  <c r="K97" i="90" s="1"/>
  <c r="B97" i="90"/>
  <c r="A97" i="90"/>
  <c r="J96" i="90"/>
  <c r="L96" i="90" s="1"/>
  <c r="B96" i="90"/>
  <c r="A96" i="90"/>
  <c r="J95" i="90"/>
  <c r="L95" i="90" s="1"/>
  <c r="B95" i="90"/>
  <c r="A95" i="90"/>
  <c r="J94" i="90"/>
  <c r="L94" i="90" s="1"/>
  <c r="B94" i="90"/>
  <c r="A94" i="90"/>
  <c r="J93" i="90"/>
  <c r="K93" i="90" s="1"/>
  <c r="B93" i="90"/>
  <c r="A93" i="90"/>
  <c r="J92" i="90"/>
  <c r="L92" i="90" s="1"/>
  <c r="B92" i="90"/>
  <c r="A92" i="90"/>
  <c r="J91" i="90"/>
  <c r="L91" i="90" s="1"/>
  <c r="B91" i="90"/>
  <c r="A91" i="90"/>
  <c r="J90" i="90"/>
  <c r="B90" i="90"/>
  <c r="A90" i="90"/>
  <c r="J89" i="90"/>
  <c r="B89" i="90"/>
  <c r="A89" i="90"/>
  <c r="J88" i="90"/>
  <c r="L88" i="90" s="1"/>
  <c r="B88" i="90"/>
  <c r="A88" i="90"/>
  <c r="J87" i="90"/>
  <c r="L87" i="90" s="1"/>
  <c r="B87" i="90"/>
  <c r="A87" i="90"/>
  <c r="J86" i="90"/>
  <c r="L86" i="90" s="1"/>
  <c r="B86" i="90"/>
  <c r="A86" i="90"/>
  <c r="J85" i="90"/>
  <c r="K85" i="90" s="1"/>
  <c r="B85" i="90"/>
  <c r="A85" i="90"/>
  <c r="J84" i="90"/>
  <c r="L84" i="90" s="1"/>
  <c r="B84" i="90"/>
  <c r="A84" i="90"/>
  <c r="J83" i="90"/>
  <c r="L83" i="90" s="1"/>
  <c r="B83" i="90"/>
  <c r="A83" i="90"/>
  <c r="J82" i="90"/>
  <c r="K82" i="90" s="1"/>
  <c r="B82" i="90"/>
  <c r="A82" i="90"/>
  <c r="J81" i="90"/>
  <c r="K81" i="90" s="1"/>
  <c r="B81" i="90"/>
  <c r="A81" i="90"/>
  <c r="J80" i="90"/>
  <c r="L80" i="90" s="1"/>
  <c r="C80" i="90"/>
  <c r="B80" i="90"/>
  <c r="A80" i="90"/>
  <c r="J79" i="90"/>
  <c r="L79" i="90" s="1"/>
  <c r="C79" i="90"/>
  <c r="B79" i="90"/>
  <c r="A79" i="90"/>
  <c r="J78" i="90"/>
  <c r="L78" i="90" s="1"/>
  <c r="C78" i="90"/>
  <c r="B78" i="90"/>
  <c r="A78" i="90"/>
  <c r="J77" i="90"/>
  <c r="C77" i="90"/>
  <c r="B77" i="90"/>
  <c r="A77" i="90"/>
  <c r="J76" i="90"/>
  <c r="L76" i="90" s="1"/>
  <c r="C76" i="90"/>
  <c r="B76" i="90"/>
  <c r="A76" i="90"/>
  <c r="J75" i="90"/>
  <c r="K75" i="90" s="1"/>
  <c r="C75" i="90"/>
  <c r="B75" i="90"/>
  <c r="A75" i="90"/>
  <c r="J74" i="90"/>
  <c r="L74" i="90" s="1"/>
  <c r="C74" i="90"/>
  <c r="B74" i="90"/>
  <c r="A74" i="90"/>
  <c r="J73" i="90"/>
  <c r="L73" i="90" s="1"/>
  <c r="C73" i="90"/>
  <c r="B73" i="90"/>
  <c r="A73" i="90"/>
  <c r="J72" i="90"/>
  <c r="L72" i="90" s="1"/>
  <c r="C72" i="90"/>
  <c r="B72" i="90"/>
  <c r="A72" i="90"/>
  <c r="J71" i="90"/>
  <c r="K71" i="90" s="1"/>
  <c r="C71" i="90"/>
  <c r="B71" i="90"/>
  <c r="A71" i="90"/>
  <c r="J70" i="90"/>
  <c r="L70" i="90" s="1"/>
  <c r="C70" i="90"/>
  <c r="B70" i="90"/>
  <c r="A70" i="90"/>
  <c r="J69" i="90"/>
  <c r="L69" i="90" s="1"/>
  <c r="C69" i="90"/>
  <c r="B69" i="90"/>
  <c r="A69" i="90"/>
  <c r="J68" i="90"/>
  <c r="L68" i="90" s="1"/>
  <c r="C68" i="90"/>
  <c r="B68" i="90"/>
  <c r="A68" i="90"/>
  <c r="J67" i="90"/>
  <c r="C67" i="90"/>
  <c r="B67" i="90"/>
  <c r="A67" i="90"/>
  <c r="J66" i="90"/>
  <c r="L66" i="90" s="1"/>
  <c r="C66" i="90"/>
  <c r="B66" i="90"/>
  <c r="A66" i="90"/>
  <c r="J65" i="90"/>
  <c r="L65" i="90" s="1"/>
  <c r="C65" i="90"/>
  <c r="B65" i="90"/>
  <c r="A65" i="90"/>
  <c r="J64" i="90"/>
  <c r="L64" i="90" s="1"/>
  <c r="C64" i="90"/>
  <c r="B64" i="90"/>
  <c r="A64" i="90"/>
  <c r="J63" i="90"/>
  <c r="L63" i="90" s="1"/>
  <c r="C63" i="90"/>
  <c r="B63" i="90"/>
  <c r="A63" i="90"/>
  <c r="J62" i="90"/>
  <c r="L62" i="90" s="1"/>
  <c r="C62" i="90"/>
  <c r="B62" i="90"/>
  <c r="A62" i="90"/>
  <c r="J61" i="90"/>
  <c r="C61" i="90"/>
  <c r="B61" i="90"/>
  <c r="A61" i="90"/>
  <c r="J60" i="90"/>
  <c r="L60" i="90" s="1"/>
  <c r="C60" i="90"/>
  <c r="B60" i="90"/>
  <c r="A60" i="90"/>
  <c r="J59" i="90"/>
  <c r="K59" i="90" s="1"/>
  <c r="C59" i="90"/>
  <c r="B59" i="90"/>
  <c r="A59" i="90"/>
  <c r="J58" i="90"/>
  <c r="L58" i="90" s="1"/>
  <c r="C58" i="90"/>
  <c r="B58" i="90"/>
  <c r="A58" i="90"/>
  <c r="J57" i="90"/>
  <c r="L57" i="90" s="1"/>
  <c r="C57" i="90"/>
  <c r="B57" i="90"/>
  <c r="A57" i="90"/>
  <c r="J56" i="90"/>
  <c r="L56" i="90" s="1"/>
  <c r="C56" i="90"/>
  <c r="B56" i="90"/>
  <c r="A56" i="90"/>
  <c r="J55" i="90"/>
  <c r="L55" i="90" s="1"/>
  <c r="C55" i="90"/>
  <c r="B55" i="90"/>
  <c r="A55" i="90"/>
  <c r="J54" i="90"/>
  <c r="L54" i="90" s="1"/>
  <c r="C54" i="90"/>
  <c r="B54" i="90"/>
  <c r="A54" i="90"/>
  <c r="J53" i="90"/>
  <c r="L53" i="90" s="1"/>
  <c r="B53" i="90"/>
  <c r="A53" i="90"/>
  <c r="J52" i="90"/>
  <c r="K52" i="90" s="1"/>
  <c r="C52" i="90"/>
  <c r="B52" i="90"/>
  <c r="A52" i="90"/>
  <c r="J51" i="90"/>
  <c r="L51" i="90" s="1"/>
  <c r="C51" i="90"/>
  <c r="B51" i="90"/>
  <c r="A51" i="90"/>
  <c r="J50" i="90"/>
  <c r="K50" i="90" s="1"/>
  <c r="C50" i="90"/>
  <c r="B50" i="90"/>
  <c r="A50" i="90"/>
  <c r="J49" i="90"/>
  <c r="L49" i="90" s="1"/>
  <c r="C49" i="90"/>
  <c r="B49" i="90"/>
  <c r="A49" i="90"/>
  <c r="J48" i="90"/>
  <c r="K48" i="90" s="1"/>
  <c r="C48" i="90"/>
  <c r="B48" i="90"/>
  <c r="A48" i="90"/>
  <c r="J47" i="90"/>
  <c r="L47" i="90" s="1"/>
  <c r="C47" i="90"/>
  <c r="B47" i="90"/>
  <c r="A47" i="90"/>
  <c r="J46" i="90"/>
  <c r="C46" i="90"/>
  <c r="B46" i="90"/>
  <c r="A46" i="90"/>
  <c r="J45" i="90"/>
  <c r="L45" i="90" s="1"/>
  <c r="B45" i="90"/>
  <c r="A45" i="90"/>
  <c r="J44" i="90"/>
  <c r="L44" i="90" s="1"/>
  <c r="C44" i="90"/>
  <c r="B44" i="90"/>
  <c r="A44" i="90"/>
  <c r="J43" i="90"/>
  <c r="L43" i="90" s="1"/>
  <c r="C43" i="90"/>
  <c r="B43" i="90"/>
  <c r="A43" i="90"/>
  <c r="J42" i="90"/>
  <c r="L42" i="90" s="1"/>
  <c r="C42" i="90"/>
  <c r="B42" i="90"/>
  <c r="A42" i="90"/>
  <c r="J41" i="90"/>
  <c r="L41" i="90" s="1"/>
  <c r="C41" i="90"/>
  <c r="B41" i="90"/>
  <c r="A41" i="90"/>
  <c r="J40" i="90"/>
  <c r="L40" i="90" s="1"/>
  <c r="C40" i="90"/>
  <c r="B40" i="90"/>
  <c r="A40" i="90"/>
  <c r="J39" i="90"/>
  <c r="L39" i="90" s="1"/>
  <c r="C39" i="90"/>
  <c r="B39" i="90"/>
  <c r="A39" i="90"/>
  <c r="J38" i="90"/>
  <c r="C38" i="90"/>
  <c r="B38" i="90"/>
  <c r="A38" i="90"/>
  <c r="J37" i="90"/>
  <c r="L37" i="90" s="1"/>
  <c r="C37" i="90"/>
  <c r="B37" i="90"/>
  <c r="A37" i="90"/>
  <c r="J36" i="90"/>
  <c r="L36" i="90" s="1"/>
  <c r="C36" i="90"/>
  <c r="B36" i="90"/>
  <c r="A36" i="90"/>
  <c r="J35" i="90"/>
  <c r="L35" i="90" s="1"/>
  <c r="C35" i="90"/>
  <c r="B35" i="90"/>
  <c r="A35" i="90"/>
  <c r="J34" i="90"/>
  <c r="L34" i="90" s="1"/>
  <c r="C34" i="90"/>
  <c r="B34" i="90"/>
  <c r="A34" i="90"/>
  <c r="J33" i="90"/>
  <c r="L33" i="90" s="1"/>
  <c r="C33" i="90"/>
  <c r="B33" i="90"/>
  <c r="A33" i="90"/>
  <c r="J32" i="90"/>
  <c r="C32" i="90"/>
  <c r="B32" i="90"/>
  <c r="A32" i="90"/>
  <c r="J31" i="90"/>
  <c r="L31" i="90" s="1"/>
  <c r="C31" i="90"/>
  <c r="B31" i="90"/>
  <c r="A31" i="90"/>
  <c r="J30" i="90"/>
  <c r="K30" i="90" s="1"/>
  <c r="C30" i="90"/>
  <c r="B30" i="90"/>
  <c r="A30" i="90"/>
  <c r="J29" i="90"/>
  <c r="L29" i="90" s="1"/>
  <c r="C29" i="90"/>
  <c r="B29" i="90"/>
  <c r="A29" i="90"/>
  <c r="J28" i="90"/>
  <c r="L28" i="90" s="1"/>
  <c r="C28" i="90"/>
  <c r="B28" i="90"/>
  <c r="A28" i="90"/>
  <c r="J27" i="90"/>
  <c r="L27" i="90" s="1"/>
  <c r="C27" i="90"/>
  <c r="B27" i="90"/>
  <c r="A27" i="90"/>
  <c r="J26" i="90"/>
  <c r="L26" i="90" s="1"/>
  <c r="C26" i="90"/>
  <c r="B26" i="90"/>
  <c r="A26" i="90"/>
  <c r="J25" i="90"/>
  <c r="L25" i="90" s="1"/>
  <c r="C25" i="90"/>
  <c r="B25" i="90"/>
  <c r="A25" i="90"/>
  <c r="J24" i="90"/>
  <c r="L24" i="90" s="1"/>
  <c r="C24" i="90"/>
  <c r="B24" i="90"/>
  <c r="A24" i="90"/>
  <c r="J23" i="90"/>
  <c r="L23" i="90" s="1"/>
  <c r="C23" i="90"/>
  <c r="B23" i="90"/>
  <c r="A23" i="90"/>
  <c r="J22" i="90"/>
  <c r="C22" i="90"/>
  <c r="B22" i="90"/>
  <c r="A22" i="90"/>
  <c r="J21" i="90"/>
  <c r="L21" i="90" s="1"/>
  <c r="C21" i="90"/>
  <c r="B21" i="90"/>
  <c r="A21" i="90"/>
  <c r="J20" i="90"/>
  <c r="L20" i="90" s="1"/>
  <c r="C20" i="90"/>
  <c r="B20" i="90"/>
  <c r="A20" i="90"/>
  <c r="J19" i="90"/>
  <c r="L19" i="90" s="1"/>
  <c r="C19" i="90"/>
  <c r="B19" i="90"/>
  <c r="A19" i="90"/>
  <c r="J18" i="90"/>
  <c r="L18" i="90" s="1"/>
  <c r="C18" i="90"/>
  <c r="B18" i="90"/>
  <c r="A18" i="90"/>
  <c r="J17" i="90"/>
  <c r="L17" i="90" s="1"/>
  <c r="C17" i="90"/>
  <c r="B17" i="90"/>
  <c r="A17" i="90"/>
  <c r="J16" i="90"/>
  <c r="C16" i="90"/>
  <c r="B16" i="90"/>
  <c r="A16" i="90"/>
  <c r="J15" i="90"/>
  <c r="L15" i="90" s="1"/>
  <c r="C15" i="90"/>
  <c r="B15" i="90"/>
  <c r="A15" i="90"/>
  <c r="J14" i="90"/>
  <c r="K14" i="90" s="1"/>
  <c r="C14" i="90"/>
  <c r="B14" i="90"/>
  <c r="A14" i="90"/>
  <c r="J13" i="90"/>
  <c r="L13" i="90" s="1"/>
  <c r="C13" i="90"/>
  <c r="B13" i="90"/>
  <c r="A13" i="90"/>
  <c r="J12" i="90"/>
  <c r="L12" i="90" s="1"/>
  <c r="C12" i="90"/>
  <c r="B12" i="90"/>
  <c r="A12" i="90"/>
  <c r="J11" i="90"/>
  <c r="L11" i="90" s="1"/>
  <c r="C11" i="90"/>
  <c r="B11" i="90"/>
  <c r="A11" i="90"/>
  <c r="J10" i="90"/>
  <c r="K10" i="90" s="1"/>
  <c r="C10" i="90"/>
  <c r="B10" i="90"/>
  <c r="A10" i="90"/>
  <c r="J9" i="90"/>
  <c r="L9" i="90" s="1"/>
  <c r="C9" i="90"/>
  <c r="B9" i="90"/>
  <c r="A9" i="90"/>
  <c r="J8" i="90"/>
  <c r="L8" i="90" s="1"/>
  <c r="C8" i="90"/>
  <c r="B8" i="90"/>
  <c r="A8" i="90"/>
  <c r="J7" i="90"/>
  <c r="L7" i="90" s="1"/>
  <c r="C7" i="90"/>
  <c r="B7" i="90"/>
  <c r="A7" i="90"/>
  <c r="J6" i="90"/>
  <c r="C6" i="90"/>
  <c r="B6" i="90"/>
  <c r="A6" i="90"/>
  <c r="J5" i="90"/>
  <c r="L5" i="90" s="1"/>
  <c r="C5" i="90"/>
  <c r="B5" i="90"/>
  <c r="A5" i="90"/>
  <c r="J100" i="89"/>
  <c r="B100" i="89"/>
  <c r="A100" i="89"/>
  <c r="J99" i="89"/>
  <c r="B99" i="89"/>
  <c r="A99" i="89"/>
  <c r="J98" i="89"/>
  <c r="B98" i="89"/>
  <c r="A98" i="89"/>
  <c r="J97" i="89"/>
  <c r="B97" i="89"/>
  <c r="A97" i="89"/>
  <c r="J96" i="89"/>
  <c r="B96" i="89"/>
  <c r="A96" i="89"/>
  <c r="J95" i="89"/>
  <c r="L95" i="89" s="1"/>
  <c r="B95" i="89"/>
  <c r="A95" i="89"/>
  <c r="J94" i="89"/>
  <c r="B94" i="89"/>
  <c r="A94" i="89"/>
  <c r="J93" i="89"/>
  <c r="B93" i="89"/>
  <c r="A93" i="89"/>
  <c r="J92" i="89"/>
  <c r="B92" i="89"/>
  <c r="A92" i="89"/>
  <c r="J91" i="89"/>
  <c r="L91" i="89" s="1"/>
  <c r="B91" i="89"/>
  <c r="A91" i="89"/>
  <c r="J90" i="89"/>
  <c r="B90" i="89"/>
  <c r="A90" i="89"/>
  <c r="J89" i="89"/>
  <c r="B89" i="89"/>
  <c r="A89" i="89"/>
  <c r="J88" i="89"/>
  <c r="B88" i="89"/>
  <c r="A88" i="89"/>
  <c r="J87" i="89"/>
  <c r="L87" i="89" s="1"/>
  <c r="B87" i="89"/>
  <c r="A87" i="89"/>
  <c r="J86" i="89"/>
  <c r="B86" i="89"/>
  <c r="A86" i="89"/>
  <c r="J85" i="89"/>
  <c r="B85" i="89"/>
  <c r="A85" i="89"/>
  <c r="J84" i="89"/>
  <c r="B84" i="89"/>
  <c r="A84" i="89"/>
  <c r="J83" i="89"/>
  <c r="L83" i="89" s="1"/>
  <c r="B83" i="89"/>
  <c r="A83" i="89"/>
  <c r="J82" i="89"/>
  <c r="B82" i="89"/>
  <c r="A82" i="89"/>
  <c r="J81" i="89"/>
  <c r="B81" i="89"/>
  <c r="A81" i="89"/>
  <c r="J80" i="89"/>
  <c r="C80" i="89"/>
  <c r="B80" i="89"/>
  <c r="A80" i="89"/>
  <c r="J79" i="89"/>
  <c r="K79" i="89" s="1"/>
  <c r="C79" i="89"/>
  <c r="B79" i="89"/>
  <c r="A79" i="89"/>
  <c r="J78" i="89"/>
  <c r="C78" i="89"/>
  <c r="B78" i="89"/>
  <c r="A78" i="89"/>
  <c r="J77" i="89"/>
  <c r="L77" i="89" s="1"/>
  <c r="C77" i="89"/>
  <c r="B77" i="89"/>
  <c r="A77" i="89"/>
  <c r="J76" i="89"/>
  <c r="C76" i="89"/>
  <c r="B76" i="89"/>
  <c r="A76" i="89"/>
  <c r="J75" i="89"/>
  <c r="C75" i="89"/>
  <c r="B75" i="89"/>
  <c r="A75" i="89"/>
  <c r="J74" i="89"/>
  <c r="C74" i="89"/>
  <c r="B74" i="89"/>
  <c r="A74" i="89"/>
  <c r="J73" i="89"/>
  <c r="L73" i="89" s="1"/>
  <c r="C73" i="89"/>
  <c r="B73" i="89"/>
  <c r="A73" i="89"/>
  <c r="J72" i="89"/>
  <c r="C72" i="89"/>
  <c r="B72" i="89"/>
  <c r="A72" i="89"/>
  <c r="J71" i="89"/>
  <c r="K71" i="89" s="1"/>
  <c r="C71" i="89"/>
  <c r="B71" i="89"/>
  <c r="A71" i="89"/>
  <c r="J70" i="89"/>
  <c r="C70" i="89"/>
  <c r="B70" i="89"/>
  <c r="A70" i="89"/>
  <c r="J69" i="89"/>
  <c r="L69" i="89" s="1"/>
  <c r="C69" i="89"/>
  <c r="B69" i="89"/>
  <c r="A69" i="89"/>
  <c r="J68" i="89"/>
  <c r="C68" i="89"/>
  <c r="B68" i="89"/>
  <c r="A68" i="89"/>
  <c r="J67" i="89"/>
  <c r="C67" i="89"/>
  <c r="B67" i="89"/>
  <c r="A67" i="89"/>
  <c r="J66" i="89"/>
  <c r="C66" i="89"/>
  <c r="B66" i="89"/>
  <c r="A66" i="89"/>
  <c r="J65" i="89"/>
  <c r="L65" i="89" s="1"/>
  <c r="C65" i="89"/>
  <c r="B65" i="89"/>
  <c r="A65" i="89"/>
  <c r="J64" i="89"/>
  <c r="C64" i="89"/>
  <c r="B64" i="89"/>
  <c r="A64" i="89"/>
  <c r="J63" i="89"/>
  <c r="K63" i="89" s="1"/>
  <c r="C63" i="89"/>
  <c r="B63" i="89"/>
  <c r="A63" i="89"/>
  <c r="J62" i="89"/>
  <c r="C62" i="89"/>
  <c r="B62" i="89"/>
  <c r="A62" i="89"/>
  <c r="J61" i="89"/>
  <c r="L61" i="89" s="1"/>
  <c r="C61" i="89"/>
  <c r="B61" i="89"/>
  <c r="A61" i="89"/>
  <c r="J60" i="89"/>
  <c r="C60" i="89"/>
  <c r="B60" i="89"/>
  <c r="A60" i="89"/>
  <c r="J59" i="89"/>
  <c r="C59" i="89"/>
  <c r="B59" i="89"/>
  <c r="A59" i="89"/>
  <c r="J58" i="89"/>
  <c r="C58" i="89"/>
  <c r="B58" i="89"/>
  <c r="A58" i="89"/>
  <c r="J57" i="89"/>
  <c r="L57" i="89" s="1"/>
  <c r="C57" i="89"/>
  <c r="B57" i="89"/>
  <c r="A57" i="89"/>
  <c r="J56" i="89"/>
  <c r="C56" i="89"/>
  <c r="B56" i="89"/>
  <c r="A56" i="89"/>
  <c r="J55" i="89"/>
  <c r="K55" i="89" s="1"/>
  <c r="C55" i="89"/>
  <c r="B55" i="89"/>
  <c r="A55" i="89"/>
  <c r="J54" i="89"/>
  <c r="C54" i="89"/>
  <c r="B54" i="89"/>
  <c r="A54" i="89"/>
  <c r="J53" i="89"/>
  <c r="L53" i="89" s="1"/>
  <c r="B53" i="89"/>
  <c r="A53" i="89"/>
  <c r="J52" i="89"/>
  <c r="K52" i="89" s="1"/>
  <c r="C52" i="89"/>
  <c r="B52" i="89"/>
  <c r="A52" i="89"/>
  <c r="J51" i="89"/>
  <c r="L51" i="89" s="1"/>
  <c r="C51" i="89"/>
  <c r="B51" i="89"/>
  <c r="A51" i="89"/>
  <c r="J50" i="89"/>
  <c r="C50" i="89"/>
  <c r="B50" i="89"/>
  <c r="A50" i="89"/>
  <c r="J49" i="89"/>
  <c r="L49" i="89" s="1"/>
  <c r="C49" i="89"/>
  <c r="B49" i="89"/>
  <c r="A49" i="89"/>
  <c r="J48" i="89"/>
  <c r="K48" i="89" s="1"/>
  <c r="C48" i="89"/>
  <c r="B48" i="89"/>
  <c r="A48" i="89"/>
  <c r="J47" i="89"/>
  <c r="L47" i="89" s="1"/>
  <c r="C47" i="89"/>
  <c r="B47" i="89"/>
  <c r="A47" i="89"/>
  <c r="J46" i="89"/>
  <c r="K46" i="89" s="1"/>
  <c r="C46" i="89"/>
  <c r="B46" i="89"/>
  <c r="A46" i="89"/>
  <c r="J45" i="89"/>
  <c r="L45" i="89" s="1"/>
  <c r="B45" i="89"/>
  <c r="A45" i="89"/>
  <c r="J44" i="89"/>
  <c r="L44" i="89" s="1"/>
  <c r="C44" i="89"/>
  <c r="B44" i="89"/>
  <c r="A44" i="89"/>
  <c r="J43" i="89"/>
  <c r="C43" i="89"/>
  <c r="B43" i="89"/>
  <c r="A43" i="89"/>
  <c r="J42" i="89"/>
  <c r="C42" i="89"/>
  <c r="B42" i="89"/>
  <c r="A42" i="89"/>
  <c r="J41" i="89"/>
  <c r="C41" i="89"/>
  <c r="B41" i="89"/>
  <c r="A41" i="89"/>
  <c r="J40" i="89"/>
  <c r="L40" i="89" s="1"/>
  <c r="C40" i="89"/>
  <c r="B40" i="89"/>
  <c r="A40" i="89"/>
  <c r="J39" i="89"/>
  <c r="C39" i="89"/>
  <c r="B39" i="89"/>
  <c r="A39" i="89"/>
  <c r="J38" i="89"/>
  <c r="K38" i="89" s="1"/>
  <c r="C38" i="89"/>
  <c r="B38" i="89"/>
  <c r="A38" i="89"/>
  <c r="J37" i="89"/>
  <c r="C37" i="89"/>
  <c r="B37" i="89"/>
  <c r="A37" i="89"/>
  <c r="J36" i="89"/>
  <c r="L36" i="89" s="1"/>
  <c r="C36" i="89"/>
  <c r="B36" i="89"/>
  <c r="A36" i="89"/>
  <c r="J35" i="89"/>
  <c r="C35" i="89"/>
  <c r="B35" i="89"/>
  <c r="A35" i="89"/>
  <c r="J34" i="89"/>
  <c r="C34" i="89"/>
  <c r="B34" i="89"/>
  <c r="A34" i="89"/>
  <c r="J33" i="89"/>
  <c r="C33" i="89"/>
  <c r="B33" i="89"/>
  <c r="A33" i="89"/>
  <c r="J32" i="89"/>
  <c r="L32" i="89" s="1"/>
  <c r="C32" i="89"/>
  <c r="B32" i="89"/>
  <c r="A32" i="89"/>
  <c r="J31" i="89"/>
  <c r="C31" i="89"/>
  <c r="B31" i="89"/>
  <c r="A31" i="89"/>
  <c r="J30" i="89"/>
  <c r="K30" i="89" s="1"/>
  <c r="C30" i="89"/>
  <c r="B30" i="89"/>
  <c r="A30" i="89"/>
  <c r="J29" i="89"/>
  <c r="C29" i="89"/>
  <c r="B29" i="89"/>
  <c r="A29" i="89"/>
  <c r="J28" i="89"/>
  <c r="L28" i="89" s="1"/>
  <c r="C28" i="89"/>
  <c r="B28" i="89"/>
  <c r="A28" i="89"/>
  <c r="J27" i="89"/>
  <c r="C27" i="89"/>
  <c r="B27" i="89"/>
  <c r="A27" i="89"/>
  <c r="J26" i="89"/>
  <c r="C26" i="89"/>
  <c r="B26" i="89"/>
  <c r="A26" i="89"/>
  <c r="J25" i="89"/>
  <c r="L25" i="89" s="1"/>
  <c r="C25" i="89"/>
  <c r="B25" i="89"/>
  <c r="A25" i="89"/>
  <c r="J24" i="89"/>
  <c r="L24" i="89" s="1"/>
  <c r="C24" i="89"/>
  <c r="B24" i="89"/>
  <c r="A24" i="89"/>
  <c r="J23" i="89"/>
  <c r="L23" i="89" s="1"/>
  <c r="C23" i="89"/>
  <c r="B23" i="89"/>
  <c r="A23" i="89"/>
  <c r="J22" i="89"/>
  <c r="K22" i="89" s="1"/>
  <c r="C22" i="89"/>
  <c r="B22" i="89"/>
  <c r="A22" i="89"/>
  <c r="J21" i="89"/>
  <c r="L21" i="89" s="1"/>
  <c r="C21" i="89"/>
  <c r="B21" i="89"/>
  <c r="A21" i="89"/>
  <c r="J20" i="89"/>
  <c r="L20" i="89" s="1"/>
  <c r="C20" i="89"/>
  <c r="B20" i="89"/>
  <c r="A20" i="89"/>
  <c r="J19" i="89"/>
  <c r="C19" i="89"/>
  <c r="B19" i="89"/>
  <c r="A19" i="89"/>
  <c r="J18" i="89"/>
  <c r="C18" i="89"/>
  <c r="B18" i="89"/>
  <c r="A18" i="89"/>
  <c r="J17" i="89"/>
  <c r="L17" i="89" s="1"/>
  <c r="C17" i="89"/>
  <c r="B17" i="89"/>
  <c r="A17" i="89"/>
  <c r="J16" i="89"/>
  <c r="C16" i="89"/>
  <c r="B16" i="89"/>
  <c r="A16" i="89"/>
  <c r="J15" i="89"/>
  <c r="L15" i="89" s="1"/>
  <c r="C15" i="89"/>
  <c r="B15" i="89"/>
  <c r="A15" i="89"/>
  <c r="J14" i="89"/>
  <c r="K14" i="89" s="1"/>
  <c r="C14" i="89"/>
  <c r="B14" i="89"/>
  <c r="A14" i="89"/>
  <c r="J13" i="89"/>
  <c r="L13" i="89" s="1"/>
  <c r="C13" i="89"/>
  <c r="B13" i="89"/>
  <c r="A13" i="89"/>
  <c r="J12" i="89"/>
  <c r="C12" i="89"/>
  <c r="B12" i="89"/>
  <c r="A12" i="89"/>
  <c r="J11" i="89"/>
  <c r="L11" i="89" s="1"/>
  <c r="C11" i="89"/>
  <c r="B11" i="89"/>
  <c r="A11" i="89"/>
  <c r="J10" i="89"/>
  <c r="L10" i="89" s="1"/>
  <c r="C10" i="89"/>
  <c r="B10" i="89"/>
  <c r="A10" i="89"/>
  <c r="J9" i="89"/>
  <c r="L9" i="89" s="1"/>
  <c r="C9" i="89"/>
  <c r="B9" i="89"/>
  <c r="A9" i="89"/>
  <c r="J8" i="89"/>
  <c r="K8" i="89" s="1"/>
  <c r="C8" i="89"/>
  <c r="B8" i="89"/>
  <c r="A8" i="89"/>
  <c r="J7" i="89"/>
  <c r="L7" i="89" s="1"/>
  <c r="C7" i="89"/>
  <c r="B7" i="89"/>
  <c r="A7" i="89"/>
  <c r="J6" i="89"/>
  <c r="L6" i="89" s="1"/>
  <c r="C6" i="89"/>
  <c r="B6" i="89"/>
  <c r="A6" i="89"/>
  <c r="J5" i="89"/>
  <c r="L5" i="89" s="1"/>
  <c r="C5" i="89"/>
  <c r="B5" i="89"/>
  <c r="A5" i="89"/>
  <c r="J100" i="88"/>
  <c r="L100" i="88" s="1"/>
  <c r="B100" i="88"/>
  <c r="A100" i="88"/>
  <c r="J99" i="88"/>
  <c r="K99" i="88" s="1"/>
  <c r="B99" i="88"/>
  <c r="A99" i="88"/>
  <c r="J98" i="88"/>
  <c r="L98" i="88" s="1"/>
  <c r="B98" i="88"/>
  <c r="A98" i="88"/>
  <c r="J97" i="88"/>
  <c r="K97" i="88" s="1"/>
  <c r="B97" i="88"/>
  <c r="A97" i="88"/>
  <c r="J96" i="88"/>
  <c r="L96" i="88" s="1"/>
  <c r="B96" i="88"/>
  <c r="A96" i="88"/>
  <c r="J95" i="88"/>
  <c r="L95" i="88" s="1"/>
  <c r="B95" i="88"/>
  <c r="A95" i="88"/>
  <c r="J94" i="88"/>
  <c r="B94" i="88"/>
  <c r="A94" i="88"/>
  <c r="J93" i="88"/>
  <c r="L93" i="88" s="1"/>
  <c r="B93" i="88"/>
  <c r="A93" i="88"/>
  <c r="J92" i="88"/>
  <c r="K92" i="88" s="1"/>
  <c r="B92" i="88"/>
  <c r="A92" i="88"/>
  <c r="J91" i="88"/>
  <c r="L91" i="88" s="1"/>
  <c r="B91" i="88"/>
  <c r="A91" i="88"/>
  <c r="J90" i="88"/>
  <c r="L90" i="88" s="1"/>
  <c r="B90" i="88"/>
  <c r="A90" i="88"/>
  <c r="J89" i="88"/>
  <c r="B89" i="88"/>
  <c r="A89" i="88"/>
  <c r="J88" i="88"/>
  <c r="B88" i="88"/>
  <c r="A88" i="88"/>
  <c r="J87" i="88"/>
  <c r="L87" i="88" s="1"/>
  <c r="B87" i="88"/>
  <c r="A87" i="88"/>
  <c r="J86" i="88"/>
  <c r="L86" i="88" s="1"/>
  <c r="B86" i="88"/>
  <c r="A86" i="88"/>
  <c r="J85" i="88"/>
  <c r="L85" i="88" s="1"/>
  <c r="B85" i="88"/>
  <c r="A85" i="88"/>
  <c r="J84" i="88"/>
  <c r="K84" i="88" s="1"/>
  <c r="B84" i="88"/>
  <c r="A84" i="88"/>
  <c r="J83" i="88"/>
  <c r="L83" i="88" s="1"/>
  <c r="B83" i="88"/>
  <c r="A83" i="88"/>
  <c r="J82" i="88"/>
  <c r="L82" i="88" s="1"/>
  <c r="B82" i="88"/>
  <c r="A82" i="88"/>
  <c r="J81" i="88"/>
  <c r="L81" i="88" s="1"/>
  <c r="B81" i="88"/>
  <c r="A81" i="88"/>
  <c r="J80" i="88"/>
  <c r="K80" i="88" s="1"/>
  <c r="C80" i="88"/>
  <c r="B80" i="88"/>
  <c r="A80" i="88"/>
  <c r="J79" i="88"/>
  <c r="C79" i="88"/>
  <c r="B79" i="88"/>
  <c r="A79" i="88"/>
  <c r="J78" i="88"/>
  <c r="K78" i="88" s="1"/>
  <c r="C78" i="88"/>
  <c r="B78" i="88"/>
  <c r="A78" i="88"/>
  <c r="J77" i="88"/>
  <c r="L77" i="88" s="1"/>
  <c r="C77" i="88"/>
  <c r="B77" i="88"/>
  <c r="A77" i="88"/>
  <c r="J76" i="88"/>
  <c r="K76" i="88" s="1"/>
  <c r="C76" i="88"/>
  <c r="B76" i="88"/>
  <c r="A76" i="88"/>
  <c r="J75" i="88"/>
  <c r="L75" i="88" s="1"/>
  <c r="C75" i="88"/>
  <c r="B75" i="88"/>
  <c r="A75" i="88"/>
  <c r="J74" i="88"/>
  <c r="K74" i="88" s="1"/>
  <c r="C74" i="88"/>
  <c r="B74" i="88"/>
  <c r="A74" i="88"/>
  <c r="J73" i="88"/>
  <c r="L73" i="88" s="1"/>
  <c r="C73" i="88"/>
  <c r="B73" i="88"/>
  <c r="A73" i="88"/>
  <c r="J72" i="88"/>
  <c r="C72" i="88"/>
  <c r="B72" i="88"/>
  <c r="A72" i="88"/>
  <c r="J71" i="88"/>
  <c r="L71" i="88" s="1"/>
  <c r="C71" i="88"/>
  <c r="B71" i="88"/>
  <c r="A71" i="88"/>
  <c r="J70" i="88"/>
  <c r="K70" i="88" s="1"/>
  <c r="C70" i="88"/>
  <c r="B70" i="88"/>
  <c r="A70" i="88"/>
  <c r="J69" i="88"/>
  <c r="L69" i="88" s="1"/>
  <c r="C69" i="88"/>
  <c r="B69" i="88"/>
  <c r="A69" i="88"/>
  <c r="J68" i="88"/>
  <c r="K68" i="88" s="1"/>
  <c r="C68" i="88"/>
  <c r="B68" i="88"/>
  <c r="A68" i="88"/>
  <c r="J67" i="88"/>
  <c r="L67" i="88" s="1"/>
  <c r="C67" i="88"/>
  <c r="B67" i="88"/>
  <c r="A67" i="88"/>
  <c r="J66" i="88"/>
  <c r="K66" i="88" s="1"/>
  <c r="C66" i="88"/>
  <c r="B66" i="88"/>
  <c r="A66" i="88"/>
  <c r="J65" i="88"/>
  <c r="L65" i="88" s="1"/>
  <c r="C65" i="88"/>
  <c r="B65" i="88"/>
  <c r="A65" i="88"/>
  <c r="J64" i="88"/>
  <c r="C64" i="88"/>
  <c r="B64" i="88"/>
  <c r="A64" i="88"/>
  <c r="J63" i="88"/>
  <c r="L63" i="88" s="1"/>
  <c r="C63" i="88"/>
  <c r="B63" i="88"/>
  <c r="A63" i="88"/>
  <c r="J62" i="88"/>
  <c r="K62" i="88" s="1"/>
  <c r="C62" i="88"/>
  <c r="B62" i="88"/>
  <c r="A62" i="88"/>
  <c r="J61" i="88"/>
  <c r="L61" i="88" s="1"/>
  <c r="C61" i="88"/>
  <c r="B61" i="88"/>
  <c r="A61" i="88"/>
  <c r="J60" i="88"/>
  <c r="K60" i="88" s="1"/>
  <c r="C60" i="88"/>
  <c r="B60" i="88"/>
  <c r="A60" i="88"/>
  <c r="J59" i="88"/>
  <c r="L59" i="88" s="1"/>
  <c r="C59" i="88"/>
  <c r="B59" i="88"/>
  <c r="A59" i="88"/>
  <c r="J58" i="88"/>
  <c r="K58" i="88" s="1"/>
  <c r="C58" i="88"/>
  <c r="B58" i="88"/>
  <c r="A58" i="88"/>
  <c r="J57" i="88"/>
  <c r="L57" i="88" s="1"/>
  <c r="C57" i="88"/>
  <c r="B57" i="88"/>
  <c r="A57" i="88"/>
  <c r="J56" i="88"/>
  <c r="C56" i="88"/>
  <c r="B56" i="88"/>
  <c r="A56" i="88"/>
  <c r="J55" i="88"/>
  <c r="L55" i="88" s="1"/>
  <c r="C55" i="88"/>
  <c r="B55" i="88"/>
  <c r="A55" i="88"/>
  <c r="J54" i="88"/>
  <c r="K54" i="88" s="1"/>
  <c r="C54" i="88"/>
  <c r="B54" i="88"/>
  <c r="A54" i="88"/>
  <c r="J53" i="88"/>
  <c r="L53" i="88" s="1"/>
  <c r="B53" i="88"/>
  <c r="A53" i="88"/>
  <c r="J52" i="88"/>
  <c r="L52" i="88" s="1"/>
  <c r="C52" i="88"/>
  <c r="B52" i="88"/>
  <c r="A52" i="88"/>
  <c r="J51" i="88"/>
  <c r="L51" i="88" s="1"/>
  <c r="C51" i="88"/>
  <c r="B51" i="88"/>
  <c r="A51" i="88"/>
  <c r="J50" i="88"/>
  <c r="C50" i="88"/>
  <c r="B50" i="88"/>
  <c r="A50" i="88"/>
  <c r="J49" i="88"/>
  <c r="L49" i="88" s="1"/>
  <c r="C49" i="88"/>
  <c r="B49" i="88"/>
  <c r="A49" i="88"/>
  <c r="J48" i="88"/>
  <c r="L48" i="88" s="1"/>
  <c r="C48" i="88"/>
  <c r="B48" i="88"/>
  <c r="A48" i="88"/>
  <c r="J47" i="88"/>
  <c r="L47" i="88" s="1"/>
  <c r="C47" i="88"/>
  <c r="B47" i="88"/>
  <c r="A47" i="88"/>
  <c r="J46" i="88"/>
  <c r="C46" i="88"/>
  <c r="B46" i="88"/>
  <c r="A46" i="88"/>
  <c r="J45" i="88"/>
  <c r="L45" i="88" s="1"/>
  <c r="B45" i="88"/>
  <c r="A45" i="88"/>
  <c r="J44" i="88"/>
  <c r="L44" i="88" s="1"/>
  <c r="C44" i="88"/>
  <c r="B44" i="88"/>
  <c r="A44" i="88"/>
  <c r="J43" i="88"/>
  <c r="C43" i="88"/>
  <c r="B43" i="88"/>
  <c r="A43" i="88"/>
  <c r="J42" i="88"/>
  <c r="L42" i="88" s="1"/>
  <c r="C42" i="88"/>
  <c r="B42" i="88"/>
  <c r="A42" i="88"/>
  <c r="J41" i="88"/>
  <c r="K41" i="88" s="1"/>
  <c r="C41" i="88"/>
  <c r="B41" i="88"/>
  <c r="A41" i="88"/>
  <c r="J40" i="88"/>
  <c r="L40" i="88" s="1"/>
  <c r="C40" i="88"/>
  <c r="B40" i="88"/>
  <c r="A40" i="88"/>
  <c r="J39" i="88"/>
  <c r="K39" i="88" s="1"/>
  <c r="C39" i="88"/>
  <c r="B39" i="88"/>
  <c r="A39" i="88"/>
  <c r="J38" i="88"/>
  <c r="L38" i="88" s="1"/>
  <c r="C38" i="88"/>
  <c r="B38" i="88"/>
  <c r="A38" i="88"/>
  <c r="J37" i="88"/>
  <c r="K37" i="88" s="1"/>
  <c r="C37" i="88"/>
  <c r="B37" i="88"/>
  <c r="A37" i="88"/>
  <c r="J36" i="88"/>
  <c r="L36" i="88" s="1"/>
  <c r="C36" i="88"/>
  <c r="B36" i="88"/>
  <c r="A36" i="88"/>
  <c r="J35" i="88"/>
  <c r="C35" i="88"/>
  <c r="B35" i="88"/>
  <c r="A35" i="88"/>
  <c r="J34" i="88"/>
  <c r="L34" i="88" s="1"/>
  <c r="C34" i="88"/>
  <c r="B34" i="88"/>
  <c r="A34" i="88"/>
  <c r="J33" i="88"/>
  <c r="K33" i="88" s="1"/>
  <c r="C33" i="88"/>
  <c r="B33" i="88"/>
  <c r="A33" i="88"/>
  <c r="J32" i="88"/>
  <c r="L32" i="88" s="1"/>
  <c r="C32" i="88"/>
  <c r="B32" i="88"/>
  <c r="A32" i="88"/>
  <c r="J31" i="88"/>
  <c r="K31" i="88" s="1"/>
  <c r="C31" i="88"/>
  <c r="B31" i="88"/>
  <c r="A31" i="88"/>
  <c r="J30" i="88"/>
  <c r="L30" i="88" s="1"/>
  <c r="C30" i="88"/>
  <c r="B30" i="88"/>
  <c r="A30" i="88"/>
  <c r="J29" i="88"/>
  <c r="K29" i="88" s="1"/>
  <c r="C29" i="88"/>
  <c r="B29" i="88"/>
  <c r="A29" i="88"/>
  <c r="J28" i="88"/>
  <c r="L28" i="88" s="1"/>
  <c r="C28" i="88"/>
  <c r="B28" i="88"/>
  <c r="A28" i="88"/>
  <c r="J27" i="88"/>
  <c r="C27" i="88"/>
  <c r="B27" i="88"/>
  <c r="A27" i="88"/>
  <c r="J26" i="88"/>
  <c r="L26" i="88" s="1"/>
  <c r="C26" i="88"/>
  <c r="B26" i="88"/>
  <c r="A26" i="88"/>
  <c r="J25" i="88"/>
  <c r="K25" i="88" s="1"/>
  <c r="C25" i="88"/>
  <c r="B25" i="88"/>
  <c r="A25" i="88"/>
  <c r="J24" i="88"/>
  <c r="L24" i="88" s="1"/>
  <c r="C24" i="88"/>
  <c r="B24" i="88"/>
  <c r="A24" i="88"/>
  <c r="J23" i="88"/>
  <c r="K23" i="88" s="1"/>
  <c r="C23" i="88"/>
  <c r="B23" i="88"/>
  <c r="A23" i="88"/>
  <c r="J22" i="88"/>
  <c r="L22" i="88" s="1"/>
  <c r="C22" i="88"/>
  <c r="B22" i="88"/>
  <c r="A22" i="88"/>
  <c r="J21" i="88"/>
  <c r="K21" i="88" s="1"/>
  <c r="C21" i="88"/>
  <c r="B21" i="88"/>
  <c r="A21" i="88"/>
  <c r="J20" i="88"/>
  <c r="L20" i="88" s="1"/>
  <c r="C20" i="88"/>
  <c r="B20" i="88"/>
  <c r="A20" i="88"/>
  <c r="J19" i="88"/>
  <c r="C19" i="88"/>
  <c r="B19" i="88"/>
  <c r="A19" i="88"/>
  <c r="J18" i="88"/>
  <c r="L18" i="88" s="1"/>
  <c r="C18" i="88"/>
  <c r="B18" i="88"/>
  <c r="A18" i="88"/>
  <c r="J17" i="88"/>
  <c r="K17" i="88" s="1"/>
  <c r="C17" i="88"/>
  <c r="B17" i="88"/>
  <c r="A17" i="88"/>
  <c r="J16" i="88"/>
  <c r="L16" i="88" s="1"/>
  <c r="C16" i="88"/>
  <c r="B16" i="88"/>
  <c r="A16" i="88"/>
  <c r="J15" i="88"/>
  <c r="C15" i="88"/>
  <c r="B15" i="88"/>
  <c r="A15" i="88"/>
  <c r="J14" i="88"/>
  <c r="L14" i="88" s="1"/>
  <c r="C14" i="88"/>
  <c r="B14" i="88"/>
  <c r="A14" i="88"/>
  <c r="J13" i="88"/>
  <c r="K13" i="88" s="1"/>
  <c r="C13" i="88"/>
  <c r="B13" i="88"/>
  <c r="A13" i="88"/>
  <c r="J12" i="88"/>
  <c r="L12" i="88" s="1"/>
  <c r="C12" i="88"/>
  <c r="B12" i="88"/>
  <c r="A12" i="88"/>
  <c r="J11" i="88"/>
  <c r="C11" i="88"/>
  <c r="B11" i="88"/>
  <c r="A11" i="88"/>
  <c r="J10" i="88"/>
  <c r="L10" i="88" s="1"/>
  <c r="C10" i="88"/>
  <c r="B10" i="88"/>
  <c r="A10" i="88"/>
  <c r="J9" i="88"/>
  <c r="K9" i="88" s="1"/>
  <c r="C9" i="88"/>
  <c r="B9" i="88"/>
  <c r="A9" i="88"/>
  <c r="J8" i="88"/>
  <c r="L8" i="88" s="1"/>
  <c r="C8" i="88"/>
  <c r="B8" i="88"/>
  <c r="A8" i="88"/>
  <c r="J7" i="88"/>
  <c r="C7" i="88"/>
  <c r="B7" i="88"/>
  <c r="A7" i="88"/>
  <c r="J6" i="88"/>
  <c r="L6" i="88" s="1"/>
  <c r="C6" i="88"/>
  <c r="B6" i="88"/>
  <c r="A6" i="88"/>
  <c r="J5" i="88"/>
  <c r="K5" i="88" s="1"/>
  <c r="C5" i="88"/>
  <c r="B5" i="88"/>
  <c r="A5" i="88"/>
  <c r="J100" i="87"/>
  <c r="L100" i="87" s="1"/>
  <c r="B100" i="87"/>
  <c r="A100" i="87"/>
  <c r="J99" i="87"/>
  <c r="L99" i="87" s="1"/>
  <c r="B99" i="87"/>
  <c r="A99" i="87"/>
  <c r="J98" i="87"/>
  <c r="L98" i="87" s="1"/>
  <c r="B98" i="87"/>
  <c r="A98" i="87"/>
  <c r="J97" i="87"/>
  <c r="K97" i="87" s="1"/>
  <c r="B97" i="87"/>
  <c r="A97" i="87"/>
  <c r="J96" i="87"/>
  <c r="L96" i="87" s="1"/>
  <c r="B96" i="87"/>
  <c r="A96" i="87"/>
  <c r="J95" i="87"/>
  <c r="K95" i="87" s="1"/>
  <c r="B95" i="87"/>
  <c r="A95" i="87"/>
  <c r="J94" i="87"/>
  <c r="L94" i="87" s="1"/>
  <c r="B94" i="87"/>
  <c r="A94" i="87"/>
  <c r="J93" i="87"/>
  <c r="K93" i="87" s="1"/>
  <c r="B93" i="87"/>
  <c r="A93" i="87"/>
  <c r="J92" i="87"/>
  <c r="L92" i="87" s="1"/>
  <c r="B92" i="87"/>
  <c r="A92" i="87"/>
  <c r="J91" i="87"/>
  <c r="K91" i="87" s="1"/>
  <c r="B91" i="87"/>
  <c r="A91" i="87"/>
  <c r="J90" i="87"/>
  <c r="B90" i="87"/>
  <c r="A90" i="87"/>
  <c r="J89" i="87"/>
  <c r="B89" i="87"/>
  <c r="A89" i="87"/>
  <c r="J88" i="87"/>
  <c r="L88" i="87" s="1"/>
  <c r="B88" i="87"/>
  <c r="A88" i="87"/>
  <c r="J87" i="87"/>
  <c r="K87" i="87" s="1"/>
  <c r="B87" i="87"/>
  <c r="A87" i="87"/>
  <c r="J86" i="87"/>
  <c r="K86" i="87" s="1"/>
  <c r="B86" i="87"/>
  <c r="A86" i="87"/>
  <c r="J85" i="87"/>
  <c r="K85" i="87" s="1"/>
  <c r="B85" i="87"/>
  <c r="A85" i="87"/>
  <c r="J84" i="87"/>
  <c r="L84" i="87" s="1"/>
  <c r="B84" i="87"/>
  <c r="A84" i="87"/>
  <c r="J83" i="87"/>
  <c r="L83" i="87" s="1"/>
  <c r="B83" i="87"/>
  <c r="A83" i="87"/>
  <c r="J82" i="87"/>
  <c r="L82" i="87" s="1"/>
  <c r="B82" i="87"/>
  <c r="A82" i="87"/>
  <c r="J81" i="87"/>
  <c r="K81" i="87" s="1"/>
  <c r="B81" i="87"/>
  <c r="A81" i="87"/>
  <c r="J80" i="87"/>
  <c r="L80" i="87" s="1"/>
  <c r="C80" i="87"/>
  <c r="B80" i="87"/>
  <c r="A80" i="87"/>
  <c r="J79" i="87"/>
  <c r="K79" i="87" s="1"/>
  <c r="C79" i="87"/>
  <c r="B79" i="87"/>
  <c r="A79" i="87"/>
  <c r="J78" i="87"/>
  <c r="L78" i="87" s="1"/>
  <c r="C78" i="87"/>
  <c r="B78" i="87"/>
  <c r="A78" i="87"/>
  <c r="J77" i="87"/>
  <c r="L77" i="87" s="1"/>
  <c r="C77" i="87"/>
  <c r="B77" i="87"/>
  <c r="A77" i="87"/>
  <c r="J76" i="87"/>
  <c r="L76" i="87" s="1"/>
  <c r="C76" i="87"/>
  <c r="B76" i="87"/>
  <c r="A76" i="87"/>
  <c r="J75" i="87"/>
  <c r="K75" i="87" s="1"/>
  <c r="C75" i="87"/>
  <c r="B75" i="87"/>
  <c r="A75" i="87"/>
  <c r="J74" i="87"/>
  <c r="L74" i="87" s="1"/>
  <c r="C74" i="87"/>
  <c r="B74" i="87"/>
  <c r="A74" i="87"/>
  <c r="J73" i="87"/>
  <c r="C73" i="87"/>
  <c r="B73" i="87"/>
  <c r="A73" i="87"/>
  <c r="J72" i="87"/>
  <c r="L72" i="87" s="1"/>
  <c r="C72" i="87"/>
  <c r="B72" i="87"/>
  <c r="A72" i="87"/>
  <c r="J71" i="87"/>
  <c r="K71" i="87" s="1"/>
  <c r="C71" i="87"/>
  <c r="B71" i="87"/>
  <c r="A71" i="87"/>
  <c r="J70" i="87"/>
  <c r="L70" i="87" s="1"/>
  <c r="C70" i="87"/>
  <c r="B70" i="87"/>
  <c r="A70" i="87"/>
  <c r="J69" i="87"/>
  <c r="L69" i="87" s="1"/>
  <c r="C69" i="87"/>
  <c r="B69" i="87"/>
  <c r="A69" i="87"/>
  <c r="J68" i="87"/>
  <c r="L68" i="87" s="1"/>
  <c r="C68" i="87"/>
  <c r="B68" i="87"/>
  <c r="A68" i="87"/>
  <c r="J67" i="87"/>
  <c r="K67" i="87" s="1"/>
  <c r="C67" i="87"/>
  <c r="B67" i="87"/>
  <c r="A67" i="87"/>
  <c r="J66" i="87"/>
  <c r="L66" i="87" s="1"/>
  <c r="C66" i="87"/>
  <c r="B66" i="87"/>
  <c r="A66" i="87"/>
  <c r="J65" i="87"/>
  <c r="C65" i="87"/>
  <c r="B65" i="87"/>
  <c r="A65" i="87"/>
  <c r="J64" i="87"/>
  <c r="L64" i="87" s="1"/>
  <c r="C64" i="87"/>
  <c r="B64" i="87"/>
  <c r="A64" i="87"/>
  <c r="J63" i="87"/>
  <c r="K63" i="87" s="1"/>
  <c r="C63" i="87"/>
  <c r="B63" i="87"/>
  <c r="A63" i="87"/>
  <c r="J62" i="87"/>
  <c r="L62" i="87" s="1"/>
  <c r="C62" i="87"/>
  <c r="B62" i="87"/>
  <c r="A62" i="87"/>
  <c r="J61" i="87"/>
  <c r="L61" i="87" s="1"/>
  <c r="C61" i="87"/>
  <c r="B61" i="87"/>
  <c r="A61" i="87"/>
  <c r="J60" i="87"/>
  <c r="L60" i="87" s="1"/>
  <c r="C60" i="87"/>
  <c r="B60" i="87"/>
  <c r="A60" i="87"/>
  <c r="J59" i="87"/>
  <c r="K59" i="87" s="1"/>
  <c r="C59" i="87"/>
  <c r="B59" i="87"/>
  <c r="A59" i="87"/>
  <c r="J58" i="87"/>
  <c r="L58" i="87" s="1"/>
  <c r="C58" i="87"/>
  <c r="B58" i="87"/>
  <c r="A58" i="87"/>
  <c r="J57" i="87"/>
  <c r="C57" i="87"/>
  <c r="B57" i="87"/>
  <c r="A57" i="87"/>
  <c r="J56" i="87"/>
  <c r="L56" i="87" s="1"/>
  <c r="C56" i="87"/>
  <c r="B56" i="87"/>
  <c r="A56" i="87"/>
  <c r="J55" i="87"/>
  <c r="K55" i="87" s="1"/>
  <c r="C55" i="87"/>
  <c r="B55" i="87"/>
  <c r="A55" i="87"/>
  <c r="J54" i="87"/>
  <c r="L54" i="87" s="1"/>
  <c r="C54" i="87"/>
  <c r="B54" i="87"/>
  <c r="A54" i="87"/>
  <c r="J53" i="87"/>
  <c r="B53" i="87"/>
  <c r="A53" i="87"/>
  <c r="J52" i="87"/>
  <c r="C52" i="87"/>
  <c r="B52" i="87"/>
  <c r="A52" i="87"/>
  <c r="J51" i="87"/>
  <c r="K51" i="87" s="1"/>
  <c r="C51" i="87"/>
  <c r="B51" i="87"/>
  <c r="A51" i="87"/>
  <c r="J50" i="87"/>
  <c r="C50" i="87"/>
  <c r="B50" i="87"/>
  <c r="A50" i="87"/>
  <c r="J49" i="87"/>
  <c r="K49" i="87" s="1"/>
  <c r="C49" i="87"/>
  <c r="B49" i="87"/>
  <c r="A49" i="87"/>
  <c r="J48" i="87"/>
  <c r="C48" i="87"/>
  <c r="B48" i="87"/>
  <c r="A48" i="87"/>
  <c r="J47" i="87"/>
  <c r="L47" i="87" s="1"/>
  <c r="C47" i="87"/>
  <c r="B47" i="87"/>
  <c r="A47" i="87"/>
  <c r="J46" i="87"/>
  <c r="K46" i="87" s="1"/>
  <c r="C46" i="87"/>
  <c r="B46" i="87"/>
  <c r="A46" i="87"/>
  <c r="J45" i="87"/>
  <c r="K45" i="87" s="1"/>
  <c r="B45" i="87"/>
  <c r="A45" i="87"/>
  <c r="J44" i="87"/>
  <c r="L44" i="87" s="1"/>
  <c r="C44" i="87"/>
  <c r="B44" i="87"/>
  <c r="A44" i="87"/>
  <c r="J43" i="87"/>
  <c r="L43" i="87" s="1"/>
  <c r="C43" i="87"/>
  <c r="B43" i="87"/>
  <c r="A43" i="87"/>
  <c r="J42" i="87"/>
  <c r="C42" i="87"/>
  <c r="B42" i="87"/>
  <c r="A42" i="87"/>
  <c r="J41" i="87"/>
  <c r="L41" i="87" s="1"/>
  <c r="C41" i="87"/>
  <c r="B41" i="87"/>
  <c r="A41" i="87"/>
  <c r="J40" i="87"/>
  <c r="C40" i="87"/>
  <c r="B40" i="87"/>
  <c r="A40" i="87"/>
  <c r="J39" i="87"/>
  <c r="L39" i="87" s="1"/>
  <c r="C39" i="87"/>
  <c r="B39" i="87"/>
  <c r="A39" i="87"/>
  <c r="J38" i="87"/>
  <c r="K38" i="87" s="1"/>
  <c r="C38" i="87"/>
  <c r="B38" i="87"/>
  <c r="A38" i="87"/>
  <c r="J37" i="87"/>
  <c r="L37" i="87" s="1"/>
  <c r="C37" i="87"/>
  <c r="B37" i="87"/>
  <c r="A37" i="87"/>
  <c r="J36" i="87"/>
  <c r="K36" i="87" s="1"/>
  <c r="C36" i="87"/>
  <c r="B36" i="87"/>
  <c r="A36" i="87"/>
  <c r="J35" i="87"/>
  <c r="L35" i="87" s="1"/>
  <c r="C35" i="87"/>
  <c r="B35" i="87"/>
  <c r="A35" i="87"/>
  <c r="J34" i="87"/>
  <c r="K34" i="87" s="1"/>
  <c r="C34" i="87"/>
  <c r="B34" i="87"/>
  <c r="A34" i="87"/>
  <c r="J33" i="87"/>
  <c r="L33" i="87" s="1"/>
  <c r="C33" i="87"/>
  <c r="B33" i="87"/>
  <c r="A33" i="87"/>
  <c r="J32" i="87"/>
  <c r="C32" i="87"/>
  <c r="B32" i="87"/>
  <c r="A32" i="87"/>
  <c r="J31" i="87"/>
  <c r="L31" i="87" s="1"/>
  <c r="C31" i="87"/>
  <c r="B31" i="87"/>
  <c r="A31" i="87"/>
  <c r="J30" i="87"/>
  <c r="K30" i="87" s="1"/>
  <c r="C30" i="87"/>
  <c r="B30" i="87"/>
  <c r="A30" i="87"/>
  <c r="J29" i="87"/>
  <c r="L29" i="87" s="1"/>
  <c r="C29" i="87"/>
  <c r="B29" i="87"/>
  <c r="A29" i="87"/>
  <c r="J28" i="87"/>
  <c r="L28" i="87" s="1"/>
  <c r="C28" i="87"/>
  <c r="B28" i="87"/>
  <c r="A28" i="87"/>
  <c r="J27" i="87"/>
  <c r="L27" i="87" s="1"/>
  <c r="C27" i="87"/>
  <c r="B27" i="87"/>
  <c r="A27" i="87"/>
  <c r="J26" i="87"/>
  <c r="C26" i="87"/>
  <c r="B26" i="87"/>
  <c r="A26" i="87"/>
  <c r="J25" i="87"/>
  <c r="L25" i="87" s="1"/>
  <c r="C25" i="87"/>
  <c r="B25" i="87"/>
  <c r="A25" i="87"/>
  <c r="J24" i="87"/>
  <c r="C24" i="87"/>
  <c r="B24" i="87"/>
  <c r="A24" i="87"/>
  <c r="J23" i="87"/>
  <c r="L23" i="87" s="1"/>
  <c r="C23" i="87"/>
  <c r="B23" i="87"/>
  <c r="A23" i="87"/>
  <c r="J22" i="87"/>
  <c r="C22" i="87"/>
  <c r="B22" i="87"/>
  <c r="A22" i="87"/>
  <c r="J21" i="87"/>
  <c r="L21" i="87" s="1"/>
  <c r="C21" i="87"/>
  <c r="B21" i="87"/>
  <c r="A21" i="87"/>
  <c r="J20" i="87"/>
  <c r="K20" i="87" s="1"/>
  <c r="C20" i="87"/>
  <c r="B20" i="87"/>
  <c r="A20" i="87"/>
  <c r="J19" i="87"/>
  <c r="L19" i="87" s="1"/>
  <c r="C19" i="87"/>
  <c r="B19" i="87"/>
  <c r="A19" i="87"/>
  <c r="J18" i="87"/>
  <c r="C18" i="87"/>
  <c r="B18" i="87"/>
  <c r="A18" i="87"/>
  <c r="J17" i="87"/>
  <c r="L17" i="87" s="1"/>
  <c r="C17" i="87"/>
  <c r="B17" i="87"/>
  <c r="A17" i="87"/>
  <c r="J16" i="87"/>
  <c r="K16" i="87" s="1"/>
  <c r="C16" i="87"/>
  <c r="B16" i="87"/>
  <c r="A16" i="87"/>
  <c r="J15" i="87"/>
  <c r="L15" i="87" s="1"/>
  <c r="C15" i="87"/>
  <c r="B15" i="87"/>
  <c r="A15" i="87"/>
  <c r="J14" i="87"/>
  <c r="C14" i="87"/>
  <c r="B14" i="87"/>
  <c r="A14" i="87"/>
  <c r="J13" i="87"/>
  <c r="L13" i="87" s="1"/>
  <c r="C13" i="87"/>
  <c r="B13" i="87"/>
  <c r="A13" i="87"/>
  <c r="J12" i="87"/>
  <c r="K12" i="87" s="1"/>
  <c r="C12" i="87"/>
  <c r="B12" i="87"/>
  <c r="A12" i="87"/>
  <c r="J11" i="87"/>
  <c r="L11" i="87" s="1"/>
  <c r="C11" i="87"/>
  <c r="B11" i="87"/>
  <c r="A11" i="87"/>
  <c r="J10" i="87"/>
  <c r="C10" i="87"/>
  <c r="B10" i="87"/>
  <c r="A10" i="87"/>
  <c r="J9" i="87"/>
  <c r="L9" i="87" s="1"/>
  <c r="C9" i="87"/>
  <c r="B9" i="87"/>
  <c r="A9" i="87"/>
  <c r="J8" i="87"/>
  <c r="C8" i="87"/>
  <c r="B8" i="87"/>
  <c r="A8" i="87"/>
  <c r="J7" i="87"/>
  <c r="L7" i="87" s="1"/>
  <c r="C7" i="87"/>
  <c r="B7" i="87"/>
  <c r="A7" i="87"/>
  <c r="J6" i="87"/>
  <c r="C6" i="87"/>
  <c r="B6" i="87"/>
  <c r="A6" i="87"/>
  <c r="J5" i="87"/>
  <c r="L5" i="87" s="1"/>
  <c r="C5" i="87"/>
  <c r="B5" i="87"/>
  <c r="A5" i="87"/>
  <c r="J100" i="86"/>
  <c r="L100" i="86" s="1"/>
  <c r="B100" i="86"/>
  <c r="A100" i="86"/>
  <c r="J99" i="86"/>
  <c r="L99" i="86" s="1"/>
  <c r="B99" i="86"/>
  <c r="A99" i="86"/>
  <c r="J98" i="86"/>
  <c r="B98" i="86"/>
  <c r="A98" i="86"/>
  <c r="J97" i="86"/>
  <c r="L97" i="86" s="1"/>
  <c r="B97" i="86"/>
  <c r="A97" i="86"/>
  <c r="J96" i="86"/>
  <c r="L96" i="86" s="1"/>
  <c r="B96" i="86"/>
  <c r="A96" i="86"/>
  <c r="J95" i="86"/>
  <c r="L95" i="86" s="1"/>
  <c r="B95" i="86"/>
  <c r="A95" i="86"/>
  <c r="J94" i="86"/>
  <c r="B94" i="86"/>
  <c r="A94" i="86"/>
  <c r="J93" i="86"/>
  <c r="K93" i="86" s="1"/>
  <c r="B93" i="86"/>
  <c r="A93" i="86"/>
  <c r="J92" i="86"/>
  <c r="L92" i="86" s="1"/>
  <c r="B92" i="86"/>
  <c r="A92" i="86"/>
  <c r="J91" i="86"/>
  <c r="L91" i="86" s="1"/>
  <c r="B91" i="86"/>
  <c r="A91" i="86"/>
  <c r="J90" i="86"/>
  <c r="B90" i="86"/>
  <c r="A90" i="86"/>
  <c r="J89" i="86"/>
  <c r="L89" i="86" s="1"/>
  <c r="B89" i="86"/>
  <c r="A89" i="86"/>
  <c r="J88" i="86"/>
  <c r="L88" i="86" s="1"/>
  <c r="B88" i="86"/>
  <c r="A88" i="86"/>
  <c r="J87" i="86"/>
  <c r="L87" i="86" s="1"/>
  <c r="B87" i="86"/>
  <c r="A87" i="86"/>
  <c r="J86" i="86"/>
  <c r="B86" i="86"/>
  <c r="A86" i="86"/>
  <c r="J85" i="86"/>
  <c r="K85" i="86" s="1"/>
  <c r="B85" i="86"/>
  <c r="A85" i="86"/>
  <c r="J84" i="86"/>
  <c r="L84" i="86" s="1"/>
  <c r="B84" i="86"/>
  <c r="A84" i="86"/>
  <c r="J83" i="86"/>
  <c r="L83" i="86" s="1"/>
  <c r="B83" i="86"/>
  <c r="A83" i="86"/>
  <c r="J82" i="86"/>
  <c r="B82" i="86"/>
  <c r="A82" i="86"/>
  <c r="J81" i="86"/>
  <c r="L81" i="86" s="1"/>
  <c r="B81" i="86"/>
  <c r="A81" i="86"/>
  <c r="J80" i="86"/>
  <c r="L80" i="86" s="1"/>
  <c r="C80" i="86"/>
  <c r="B80" i="86"/>
  <c r="A80" i="86"/>
  <c r="J79" i="86"/>
  <c r="K79" i="86" s="1"/>
  <c r="C79" i="86"/>
  <c r="B79" i="86"/>
  <c r="A79" i="86"/>
  <c r="J78" i="86"/>
  <c r="L78" i="86" s="1"/>
  <c r="C78" i="86"/>
  <c r="B78" i="86"/>
  <c r="A78" i="86"/>
  <c r="J77" i="86"/>
  <c r="C77" i="86"/>
  <c r="B77" i="86"/>
  <c r="A77" i="86"/>
  <c r="J76" i="86"/>
  <c r="L76" i="86" s="1"/>
  <c r="C76" i="86"/>
  <c r="B76" i="86"/>
  <c r="A76" i="86"/>
  <c r="J75" i="86"/>
  <c r="C75" i="86"/>
  <c r="B75" i="86"/>
  <c r="A75" i="86"/>
  <c r="J74" i="86"/>
  <c r="L74" i="86" s="1"/>
  <c r="C74" i="86"/>
  <c r="B74" i="86"/>
  <c r="A74" i="86"/>
  <c r="J73" i="86"/>
  <c r="C73" i="86"/>
  <c r="B73" i="86"/>
  <c r="A73" i="86"/>
  <c r="J72" i="86"/>
  <c r="L72" i="86" s="1"/>
  <c r="C72" i="86"/>
  <c r="B72" i="86"/>
  <c r="A72" i="86"/>
  <c r="J71" i="86"/>
  <c r="K71" i="86" s="1"/>
  <c r="C71" i="86"/>
  <c r="B71" i="86"/>
  <c r="A71" i="86"/>
  <c r="J70" i="86"/>
  <c r="L70" i="86" s="1"/>
  <c r="C70" i="86"/>
  <c r="B70" i="86"/>
  <c r="A70" i="86"/>
  <c r="J69" i="86"/>
  <c r="C69" i="86"/>
  <c r="B69" i="86"/>
  <c r="A69" i="86"/>
  <c r="J68" i="86"/>
  <c r="L68" i="86" s="1"/>
  <c r="C68" i="86"/>
  <c r="B68" i="86"/>
  <c r="A68" i="86"/>
  <c r="J67" i="86"/>
  <c r="K67" i="86" s="1"/>
  <c r="C67" i="86"/>
  <c r="B67" i="86"/>
  <c r="A67" i="86"/>
  <c r="J66" i="86"/>
  <c r="L66" i="86" s="1"/>
  <c r="C66" i="86"/>
  <c r="B66" i="86"/>
  <c r="A66" i="86"/>
  <c r="J65" i="86"/>
  <c r="C65" i="86"/>
  <c r="B65" i="86"/>
  <c r="A65" i="86"/>
  <c r="J64" i="86"/>
  <c r="L64" i="86" s="1"/>
  <c r="C64" i="86"/>
  <c r="B64" i="86"/>
  <c r="A64" i="86"/>
  <c r="J63" i="86"/>
  <c r="K63" i="86" s="1"/>
  <c r="C63" i="86"/>
  <c r="B63" i="86"/>
  <c r="A63" i="86"/>
  <c r="J62" i="86"/>
  <c r="L62" i="86" s="1"/>
  <c r="C62" i="86"/>
  <c r="B62" i="86"/>
  <c r="A62" i="86"/>
  <c r="J61" i="86"/>
  <c r="C61" i="86"/>
  <c r="B61" i="86"/>
  <c r="A61" i="86"/>
  <c r="J60" i="86"/>
  <c r="L60" i="86" s="1"/>
  <c r="C60" i="86"/>
  <c r="B60" i="86"/>
  <c r="A60" i="86"/>
  <c r="J59" i="86"/>
  <c r="C59" i="86"/>
  <c r="B59" i="86"/>
  <c r="A59" i="86"/>
  <c r="J58" i="86"/>
  <c r="L58" i="86" s="1"/>
  <c r="C58" i="86"/>
  <c r="B58" i="86"/>
  <c r="A58" i="86"/>
  <c r="J57" i="86"/>
  <c r="C57" i="86"/>
  <c r="B57" i="86"/>
  <c r="A57" i="86"/>
  <c r="J56" i="86"/>
  <c r="L56" i="86" s="1"/>
  <c r="C56" i="86"/>
  <c r="B56" i="86"/>
  <c r="A56" i="86"/>
  <c r="J55" i="86"/>
  <c r="K55" i="86" s="1"/>
  <c r="C55" i="86"/>
  <c r="B55" i="86"/>
  <c r="A55" i="86"/>
  <c r="J54" i="86"/>
  <c r="L54" i="86" s="1"/>
  <c r="C54" i="86"/>
  <c r="B54" i="86"/>
  <c r="A54" i="86"/>
  <c r="J53" i="86"/>
  <c r="B53" i="86"/>
  <c r="A53" i="86"/>
  <c r="J52" i="86"/>
  <c r="K52" i="86" s="1"/>
  <c r="C52" i="86"/>
  <c r="B52" i="86"/>
  <c r="A52" i="86"/>
  <c r="J51" i="86"/>
  <c r="L51" i="86" s="1"/>
  <c r="C51" i="86"/>
  <c r="B51" i="86"/>
  <c r="A51" i="86"/>
  <c r="J50" i="86"/>
  <c r="L50" i="86" s="1"/>
  <c r="C50" i="86"/>
  <c r="B50" i="86"/>
  <c r="A50" i="86"/>
  <c r="J49" i="86"/>
  <c r="L49" i="86" s="1"/>
  <c r="C49" i="86"/>
  <c r="B49" i="86"/>
  <c r="A49" i="86"/>
  <c r="J48" i="86"/>
  <c r="L48" i="86" s="1"/>
  <c r="C48" i="86"/>
  <c r="B48" i="86"/>
  <c r="A48" i="86"/>
  <c r="J47" i="86"/>
  <c r="L47" i="86" s="1"/>
  <c r="C47" i="86"/>
  <c r="B47" i="86"/>
  <c r="A47" i="86"/>
  <c r="J46" i="86"/>
  <c r="L46" i="86" s="1"/>
  <c r="C46" i="86"/>
  <c r="B46" i="86"/>
  <c r="A46" i="86"/>
  <c r="J45" i="86"/>
  <c r="L45" i="86" s="1"/>
  <c r="B45" i="86"/>
  <c r="A45" i="86"/>
  <c r="J44" i="86"/>
  <c r="C44" i="86"/>
  <c r="B44" i="86"/>
  <c r="A44" i="86"/>
  <c r="J43" i="86"/>
  <c r="L43" i="86" s="1"/>
  <c r="C43" i="86"/>
  <c r="B43" i="86"/>
  <c r="A43" i="86"/>
  <c r="J42" i="86"/>
  <c r="K42" i="86" s="1"/>
  <c r="C42" i="86"/>
  <c r="B42" i="86"/>
  <c r="A42" i="86"/>
  <c r="J41" i="86"/>
  <c r="L41" i="86" s="1"/>
  <c r="C41" i="86"/>
  <c r="B41" i="86"/>
  <c r="A41" i="86"/>
  <c r="J40" i="86"/>
  <c r="C40" i="86"/>
  <c r="B40" i="86"/>
  <c r="A40" i="86"/>
  <c r="J39" i="86"/>
  <c r="L39" i="86" s="1"/>
  <c r="C39" i="86"/>
  <c r="B39" i="86"/>
  <c r="A39" i="86"/>
  <c r="J38" i="86"/>
  <c r="K38" i="86" s="1"/>
  <c r="C38" i="86"/>
  <c r="B38" i="86"/>
  <c r="A38" i="86"/>
  <c r="J37" i="86"/>
  <c r="L37" i="86" s="1"/>
  <c r="C37" i="86"/>
  <c r="B37" i="86"/>
  <c r="A37" i="86"/>
  <c r="J36" i="86"/>
  <c r="C36" i="86"/>
  <c r="B36" i="86"/>
  <c r="A36" i="86"/>
  <c r="J35" i="86"/>
  <c r="L35" i="86" s="1"/>
  <c r="C35" i="86"/>
  <c r="B35" i="86"/>
  <c r="A35" i="86"/>
  <c r="J34" i="86"/>
  <c r="C34" i="86"/>
  <c r="B34" i="86"/>
  <c r="A34" i="86"/>
  <c r="J33" i="86"/>
  <c r="L33" i="86" s="1"/>
  <c r="C33" i="86"/>
  <c r="B33" i="86"/>
  <c r="A33" i="86"/>
  <c r="J32" i="86"/>
  <c r="C32" i="86"/>
  <c r="B32" i="86"/>
  <c r="A32" i="86"/>
  <c r="J31" i="86"/>
  <c r="L31" i="86" s="1"/>
  <c r="C31" i="86"/>
  <c r="B31" i="86"/>
  <c r="A31" i="86"/>
  <c r="J30" i="86"/>
  <c r="K30" i="86" s="1"/>
  <c r="C30" i="86"/>
  <c r="B30" i="86"/>
  <c r="A30" i="86"/>
  <c r="J29" i="86"/>
  <c r="L29" i="86" s="1"/>
  <c r="C29" i="86"/>
  <c r="B29" i="86"/>
  <c r="A29" i="86"/>
  <c r="J28" i="86"/>
  <c r="C28" i="86"/>
  <c r="B28" i="86"/>
  <c r="A28" i="86"/>
  <c r="J27" i="86"/>
  <c r="L27" i="86" s="1"/>
  <c r="C27" i="86"/>
  <c r="B27" i="86"/>
  <c r="A27" i="86"/>
  <c r="J26" i="86"/>
  <c r="C26" i="86"/>
  <c r="B26" i="86"/>
  <c r="A26" i="86"/>
  <c r="J25" i="86"/>
  <c r="L25" i="86" s="1"/>
  <c r="C25" i="86"/>
  <c r="B25" i="86"/>
  <c r="A25" i="86"/>
  <c r="J24" i="86"/>
  <c r="C24" i="86"/>
  <c r="B24" i="86"/>
  <c r="A24" i="86"/>
  <c r="J23" i="86"/>
  <c r="L23" i="86" s="1"/>
  <c r="C23" i="86"/>
  <c r="B23" i="86"/>
  <c r="A23" i="86"/>
  <c r="J22" i="86"/>
  <c r="K22" i="86" s="1"/>
  <c r="C22" i="86"/>
  <c r="B22" i="86"/>
  <c r="A22" i="86"/>
  <c r="J21" i="86"/>
  <c r="L21" i="86" s="1"/>
  <c r="C21" i="86"/>
  <c r="B21" i="86"/>
  <c r="A21" i="86"/>
  <c r="J20" i="86"/>
  <c r="C20" i="86"/>
  <c r="B20" i="86"/>
  <c r="A20" i="86"/>
  <c r="J19" i="86"/>
  <c r="L19" i="86" s="1"/>
  <c r="C19" i="86"/>
  <c r="B19" i="86"/>
  <c r="A19" i="86"/>
  <c r="J18" i="86"/>
  <c r="C18" i="86"/>
  <c r="B18" i="86"/>
  <c r="A18" i="86"/>
  <c r="J17" i="86"/>
  <c r="L17" i="86" s="1"/>
  <c r="C17" i="86"/>
  <c r="B17" i="86"/>
  <c r="A17" i="86"/>
  <c r="J16" i="86"/>
  <c r="C16" i="86"/>
  <c r="B16" i="86"/>
  <c r="A16" i="86"/>
  <c r="J15" i="86"/>
  <c r="L15" i="86" s="1"/>
  <c r="C15" i="86"/>
  <c r="B15" i="86"/>
  <c r="A15" i="86"/>
  <c r="J14" i="86"/>
  <c r="K14" i="86" s="1"/>
  <c r="C14" i="86"/>
  <c r="B14" i="86"/>
  <c r="A14" i="86"/>
  <c r="J13" i="86"/>
  <c r="L13" i="86" s="1"/>
  <c r="C13" i="86"/>
  <c r="B13" i="86"/>
  <c r="A13" i="86"/>
  <c r="J12" i="86"/>
  <c r="C12" i="86"/>
  <c r="B12" i="86"/>
  <c r="A12" i="86"/>
  <c r="J11" i="86"/>
  <c r="L11" i="86" s="1"/>
  <c r="C11" i="86"/>
  <c r="B11" i="86"/>
  <c r="A11" i="86"/>
  <c r="J10" i="86"/>
  <c r="C10" i="86"/>
  <c r="B10" i="86"/>
  <c r="A10" i="86"/>
  <c r="J9" i="86"/>
  <c r="L9" i="86" s="1"/>
  <c r="C9" i="86"/>
  <c r="B9" i="86"/>
  <c r="A9" i="86"/>
  <c r="J8" i="86"/>
  <c r="C8" i="86"/>
  <c r="B8" i="86"/>
  <c r="A8" i="86"/>
  <c r="J7" i="86"/>
  <c r="L7" i="86" s="1"/>
  <c r="C7" i="86"/>
  <c r="B7" i="86"/>
  <c r="A7" i="86"/>
  <c r="J6" i="86"/>
  <c r="K6" i="86" s="1"/>
  <c r="C6" i="86"/>
  <c r="B6" i="86"/>
  <c r="A6" i="86"/>
  <c r="J5" i="86"/>
  <c r="L5" i="86" s="1"/>
  <c r="C5" i="86"/>
  <c r="B5" i="86"/>
  <c r="A5" i="86"/>
  <c r="J100" i="85"/>
  <c r="L100" i="85" s="1"/>
  <c r="B100" i="85"/>
  <c r="A100" i="85"/>
  <c r="J99" i="85"/>
  <c r="L99" i="85" s="1"/>
  <c r="B99" i="85"/>
  <c r="A99" i="85"/>
  <c r="J98" i="85"/>
  <c r="B98" i="85"/>
  <c r="A98" i="85"/>
  <c r="J97" i="85"/>
  <c r="K97" i="85" s="1"/>
  <c r="B97" i="85"/>
  <c r="A97" i="85"/>
  <c r="J96" i="85"/>
  <c r="L96" i="85" s="1"/>
  <c r="B96" i="85"/>
  <c r="A96" i="85"/>
  <c r="J95" i="85"/>
  <c r="L95" i="85" s="1"/>
  <c r="B95" i="85"/>
  <c r="A95" i="85"/>
  <c r="J94" i="85"/>
  <c r="K94" i="85" s="1"/>
  <c r="B94" i="85"/>
  <c r="A94" i="85"/>
  <c r="J93" i="85"/>
  <c r="B93" i="85"/>
  <c r="A93" i="85"/>
  <c r="J92" i="85"/>
  <c r="L92" i="85" s="1"/>
  <c r="B92" i="85"/>
  <c r="A92" i="85"/>
  <c r="J91" i="85"/>
  <c r="L91" i="85" s="1"/>
  <c r="B91" i="85"/>
  <c r="A91" i="85"/>
  <c r="J90" i="85"/>
  <c r="B90" i="85"/>
  <c r="A90" i="85"/>
  <c r="J89" i="85"/>
  <c r="B89" i="85"/>
  <c r="A89" i="85"/>
  <c r="J88" i="85"/>
  <c r="L88" i="85" s="1"/>
  <c r="B88" i="85"/>
  <c r="A88" i="85"/>
  <c r="J87" i="85"/>
  <c r="L87" i="85" s="1"/>
  <c r="B87" i="85"/>
  <c r="A87" i="85"/>
  <c r="J86" i="85"/>
  <c r="B86" i="85"/>
  <c r="A86" i="85"/>
  <c r="J85" i="85"/>
  <c r="B85" i="85"/>
  <c r="A85" i="85"/>
  <c r="J84" i="85"/>
  <c r="L84" i="85" s="1"/>
  <c r="B84" i="85"/>
  <c r="A84" i="85"/>
  <c r="J83" i="85"/>
  <c r="L83" i="85" s="1"/>
  <c r="B83" i="85"/>
  <c r="A83" i="85"/>
  <c r="J82" i="85"/>
  <c r="B82" i="85"/>
  <c r="A82" i="85"/>
  <c r="J81" i="85"/>
  <c r="K81" i="85" s="1"/>
  <c r="B81" i="85"/>
  <c r="A81" i="85"/>
  <c r="J80" i="85"/>
  <c r="L80" i="85" s="1"/>
  <c r="C80" i="85"/>
  <c r="B80" i="85"/>
  <c r="A80" i="85"/>
  <c r="J79" i="85"/>
  <c r="L79" i="85" s="1"/>
  <c r="C79" i="85"/>
  <c r="B79" i="85"/>
  <c r="A79" i="85"/>
  <c r="J78" i="85"/>
  <c r="L78" i="85" s="1"/>
  <c r="C78" i="85"/>
  <c r="B78" i="85"/>
  <c r="A78" i="85"/>
  <c r="J77" i="85"/>
  <c r="L77" i="85" s="1"/>
  <c r="C77" i="85"/>
  <c r="B77" i="85"/>
  <c r="A77" i="85"/>
  <c r="J76" i="85"/>
  <c r="L76" i="85" s="1"/>
  <c r="C76" i="85"/>
  <c r="B76" i="85"/>
  <c r="A76" i="85"/>
  <c r="J75" i="85"/>
  <c r="C75" i="85"/>
  <c r="B75" i="85"/>
  <c r="A75" i="85"/>
  <c r="J74" i="85"/>
  <c r="L74" i="85" s="1"/>
  <c r="C74" i="85"/>
  <c r="B74" i="85"/>
  <c r="A74" i="85"/>
  <c r="J73" i="85"/>
  <c r="K73" i="85" s="1"/>
  <c r="C73" i="85"/>
  <c r="B73" i="85"/>
  <c r="A73" i="85"/>
  <c r="J72" i="85"/>
  <c r="L72" i="85" s="1"/>
  <c r="C72" i="85"/>
  <c r="B72" i="85"/>
  <c r="A72" i="85"/>
  <c r="J71" i="85"/>
  <c r="L71" i="85" s="1"/>
  <c r="C71" i="85"/>
  <c r="B71" i="85"/>
  <c r="A71" i="85"/>
  <c r="J70" i="85"/>
  <c r="L70" i="85" s="1"/>
  <c r="C70" i="85"/>
  <c r="B70" i="85"/>
  <c r="A70" i="85"/>
  <c r="J69" i="85"/>
  <c r="L69" i="85" s="1"/>
  <c r="C69" i="85"/>
  <c r="B69" i="85"/>
  <c r="A69" i="85"/>
  <c r="J68" i="85"/>
  <c r="L68" i="85" s="1"/>
  <c r="C68" i="85"/>
  <c r="B68" i="85"/>
  <c r="A68" i="85"/>
  <c r="J67" i="85"/>
  <c r="C67" i="85"/>
  <c r="B67" i="85"/>
  <c r="A67" i="85"/>
  <c r="J66" i="85"/>
  <c r="L66" i="85" s="1"/>
  <c r="C66" i="85"/>
  <c r="B66" i="85"/>
  <c r="A66" i="85"/>
  <c r="J65" i="85"/>
  <c r="K65" i="85" s="1"/>
  <c r="C65" i="85"/>
  <c r="B65" i="85"/>
  <c r="A65" i="85"/>
  <c r="J64" i="85"/>
  <c r="L64" i="85" s="1"/>
  <c r="C64" i="85"/>
  <c r="B64" i="85"/>
  <c r="A64" i="85"/>
  <c r="J63" i="85"/>
  <c r="L63" i="85" s="1"/>
  <c r="C63" i="85"/>
  <c r="B63" i="85"/>
  <c r="A63" i="85"/>
  <c r="J62" i="85"/>
  <c r="L62" i="85" s="1"/>
  <c r="C62" i="85"/>
  <c r="B62" i="85"/>
  <c r="A62" i="85"/>
  <c r="J61" i="85"/>
  <c r="K61" i="85" s="1"/>
  <c r="C61" i="85"/>
  <c r="B61" i="85"/>
  <c r="A61" i="85"/>
  <c r="J60" i="85"/>
  <c r="L60" i="85" s="1"/>
  <c r="C60" i="85"/>
  <c r="B60" i="85"/>
  <c r="A60" i="85"/>
  <c r="J59" i="85"/>
  <c r="C59" i="85"/>
  <c r="B59" i="85"/>
  <c r="A59" i="85"/>
  <c r="J58" i="85"/>
  <c r="L58" i="85" s="1"/>
  <c r="C58" i="85"/>
  <c r="B58" i="85"/>
  <c r="A58" i="85"/>
  <c r="J57" i="85"/>
  <c r="K57" i="85" s="1"/>
  <c r="C57" i="85"/>
  <c r="B57" i="85"/>
  <c r="A57" i="85"/>
  <c r="J56" i="85"/>
  <c r="L56" i="85" s="1"/>
  <c r="C56" i="85"/>
  <c r="B56" i="85"/>
  <c r="A56" i="85"/>
  <c r="J55" i="85"/>
  <c r="L55" i="85" s="1"/>
  <c r="C55" i="85"/>
  <c r="B55" i="85"/>
  <c r="A55" i="85"/>
  <c r="J54" i="85"/>
  <c r="L54" i="85" s="1"/>
  <c r="C54" i="85"/>
  <c r="B54" i="85"/>
  <c r="A54" i="85"/>
  <c r="J53" i="85"/>
  <c r="L53" i="85" s="1"/>
  <c r="B53" i="85"/>
  <c r="A53" i="85"/>
  <c r="J52" i="85"/>
  <c r="K52" i="85" s="1"/>
  <c r="C52" i="85"/>
  <c r="B52" i="85"/>
  <c r="A52" i="85"/>
  <c r="J51" i="85"/>
  <c r="L51" i="85" s="1"/>
  <c r="C51" i="85"/>
  <c r="B51" i="85"/>
  <c r="A51" i="85"/>
  <c r="J50" i="85"/>
  <c r="C50" i="85"/>
  <c r="B50" i="85"/>
  <c r="A50" i="85"/>
  <c r="J49" i="85"/>
  <c r="L49" i="85" s="1"/>
  <c r="C49" i="85"/>
  <c r="B49" i="85"/>
  <c r="A49" i="85"/>
  <c r="J48" i="85"/>
  <c r="C48" i="85"/>
  <c r="B48" i="85"/>
  <c r="A48" i="85"/>
  <c r="J47" i="85"/>
  <c r="L47" i="85" s="1"/>
  <c r="C47" i="85"/>
  <c r="B47" i="85"/>
  <c r="A47" i="85"/>
  <c r="J46" i="85"/>
  <c r="C46" i="85"/>
  <c r="B46" i="85"/>
  <c r="A46" i="85"/>
  <c r="J45" i="85"/>
  <c r="L45" i="85" s="1"/>
  <c r="B45" i="85"/>
  <c r="A45" i="85"/>
  <c r="J44" i="85"/>
  <c r="K44" i="85" s="1"/>
  <c r="C44" i="85"/>
  <c r="B44" i="85"/>
  <c r="A44" i="85"/>
  <c r="J43" i="85"/>
  <c r="L43" i="85" s="1"/>
  <c r="C43" i="85"/>
  <c r="B43" i="85"/>
  <c r="A43" i="85"/>
  <c r="J42" i="85"/>
  <c r="C42" i="85"/>
  <c r="B42" i="85"/>
  <c r="A42" i="85"/>
  <c r="J41" i="85"/>
  <c r="L41" i="85" s="1"/>
  <c r="C41" i="85"/>
  <c r="B41" i="85"/>
  <c r="A41" i="85"/>
  <c r="J40" i="85"/>
  <c r="K40" i="85" s="1"/>
  <c r="C40" i="85"/>
  <c r="B40" i="85"/>
  <c r="A40" i="85"/>
  <c r="J39" i="85"/>
  <c r="L39" i="85" s="1"/>
  <c r="C39" i="85"/>
  <c r="B39" i="85"/>
  <c r="A39" i="85"/>
  <c r="J38" i="85"/>
  <c r="L38" i="85" s="1"/>
  <c r="C38" i="85"/>
  <c r="B38" i="85"/>
  <c r="A38" i="85"/>
  <c r="J37" i="85"/>
  <c r="L37" i="85" s="1"/>
  <c r="C37" i="85"/>
  <c r="B37" i="85"/>
  <c r="A37" i="85"/>
  <c r="J36" i="85"/>
  <c r="L36" i="85" s="1"/>
  <c r="C36" i="85"/>
  <c r="B36" i="85"/>
  <c r="A36" i="85"/>
  <c r="J35" i="85"/>
  <c r="L35" i="85" s="1"/>
  <c r="C35" i="85"/>
  <c r="B35" i="85"/>
  <c r="A35" i="85"/>
  <c r="J34" i="85"/>
  <c r="C34" i="85"/>
  <c r="B34" i="85"/>
  <c r="A34" i="85"/>
  <c r="J33" i="85"/>
  <c r="L33" i="85" s="1"/>
  <c r="C33" i="85"/>
  <c r="B33" i="85"/>
  <c r="A33" i="85"/>
  <c r="J32" i="85"/>
  <c r="L32" i="85" s="1"/>
  <c r="C32" i="85"/>
  <c r="B32" i="85"/>
  <c r="A32" i="85"/>
  <c r="J31" i="85"/>
  <c r="L31" i="85" s="1"/>
  <c r="C31" i="85"/>
  <c r="B31" i="85"/>
  <c r="A31" i="85"/>
  <c r="J30" i="85"/>
  <c r="L30" i="85" s="1"/>
  <c r="C30" i="85"/>
  <c r="B30" i="85"/>
  <c r="A30" i="85"/>
  <c r="J29" i="85"/>
  <c r="L29" i="85" s="1"/>
  <c r="C29" i="85"/>
  <c r="B29" i="85"/>
  <c r="A29" i="85"/>
  <c r="J28" i="85"/>
  <c r="L28" i="85" s="1"/>
  <c r="C28" i="85"/>
  <c r="B28" i="85"/>
  <c r="A28" i="85"/>
  <c r="J27" i="85"/>
  <c r="K27" i="85" s="1"/>
  <c r="C27" i="85"/>
  <c r="B27" i="85"/>
  <c r="A27" i="85"/>
  <c r="J26" i="85"/>
  <c r="L26" i="85" s="1"/>
  <c r="C26" i="85"/>
  <c r="B26" i="85"/>
  <c r="A26" i="85"/>
  <c r="J25" i="85"/>
  <c r="C25" i="85"/>
  <c r="B25" i="85"/>
  <c r="A25" i="85"/>
  <c r="J24" i="85"/>
  <c r="L24" i="85" s="1"/>
  <c r="C24" i="85"/>
  <c r="B24" i="85"/>
  <c r="A24" i="85"/>
  <c r="J23" i="85"/>
  <c r="K23" i="85" s="1"/>
  <c r="C23" i="85"/>
  <c r="B23" i="85"/>
  <c r="A23" i="85"/>
  <c r="J22" i="85"/>
  <c r="C22" i="85"/>
  <c r="B22" i="85"/>
  <c r="A22" i="85"/>
  <c r="J21" i="85"/>
  <c r="C21" i="85"/>
  <c r="B21" i="85"/>
  <c r="A21" i="85"/>
  <c r="J20" i="85"/>
  <c r="L20" i="85" s="1"/>
  <c r="C20" i="85"/>
  <c r="B20" i="85"/>
  <c r="A20" i="85"/>
  <c r="J19" i="85"/>
  <c r="K19" i="85" s="1"/>
  <c r="C19" i="85"/>
  <c r="B19" i="85"/>
  <c r="A19" i="85"/>
  <c r="J18" i="85"/>
  <c r="L18" i="85" s="1"/>
  <c r="C18" i="85"/>
  <c r="B18" i="85"/>
  <c r="A18" i="85"/>
  <c r="J17" i="85"/>
  <c r="C17" i="85"/>
  <c r="B17" i="85"/>
  <c r="A17" i="85"/>
  <c r="J16" i="85"/>
  <c r="L16" i="85" s="1"/>
  <c r="C16" i="85"/>
  <c r="B16" i="85"/>
  <c r="A16" i="85"/>
  <c r="J15" i="85"/>
  <c r="K15" i="85" s="1"/>
  <c r="C15" i="85"/>
  <c r="B15" i="85"/>
  <c r="A15" i="85"/>
  <c r="J14" i="85"/>
  <c r="C14" i="85"/>
  <c r="B14" i="85"/>
  <c r="A14" i="85"/>
  <c r="J13" i="85"/>
  <c r="C13" i="85"/>
  <c r="B13" i="85"/>
  <c r="A13" i="85"/>
  <c r="J12" i="85"/>
  <c r="L12" i="85" s="1"/>
  <c r="C12" i="85"/>
  <c r="B12" i="85"/>
  <c r="A12" i="85"/>
  <c r="J11" i="85"/>
  <c r="K11" i="85" s="1"/>
  <c r="C11" i="85"/>
  <c r="B11" i="85"/>
  <c r="A11" i="85"/>
  <c r="J10" i="85"/>
  <c r="L10" i="85" s="1"/>
  <c r="C10" i="85"/>
  <c r="B10" i="85"/>
  <c r="A10" i="85"/>
  <c r="J9" i="85"/>
  <c r="C9" i="85"/>
  <c r="B9" i="85"/>
  <c r="A9" i="85"/>
  <c r="J8" i="85"/>
  <c r="L8" i="85" s="1"/>
  <c r="C8" i="85"/>
  <c r="B8" i="85"/>
  <c r="A8" i="85"/>
  <c r="J7" i="85"/>
  <c r="K7" i="85" s="1"/>
  <c r="C7" i="85"/>
  <c r="B7" i="85"/>
  <c r="A7" i="85"/>
  <c r="J6" i="85"/>
  <c r="C6" i="85"/>
  <c r="B6" i="85"/>
  <c r="A6" i="85"/>
  <c r="J5" i="85"/>
  <c r="C5" i="85"/>
  <c r="B5" i="85"/>
  <c r="A5" i="85"/>
  <c r="J100" i="84"/>
  <c r="B100" i="84"/>
  <c r="A100" i="84"/>
  <c r="J99" i="84"/>
  <c r="B99" i="84"/>
  <c r="A99" i="84"/>
  <c r="J98" i="84"/>
  <c r="K98" i="84" s="1"/>
  <c r="B98" i="84"/>
  <c r="A98" i="84"/>
  <c r="J97" i="84"/>
  <c r="B97" i="84"/>
  <c r="A97" i="84"/>
  <c r="J96" i="84"/>
  <c r="B96" i="84"/>
  <c r="A96" i="84"/>
  <c r="J95" i="84"/>
  <c r="B95" i="84"/>
  <c r="A95" i="84"/>
  <c r="J94" i="84"/>
  <c r="L94" i="84" s="1"/>
  <c r="B94" i="84"/>
  <c r="A94" i="84"/>
  <c r="J93" i="84"/>
  <c r="K93" i="84" s="1"/>
  <c r="B93" i="84"/>
  <c r="A93" i="84"/>
  <c r="J92" i="84"/>
  <c r="B92" i="84"/>
  <c r="A92" i="84"/>
  <c r="J91" i="84"/>
  <c r="B91" i="84"/>
  <c r="A91" i="84"/>
  <c r="J90" i="84"/>
  <c r="L90" i="84" s="1"/>
  <c r="B90" i="84"/>
  <c r="A90" i="84"/>
  <c r="J89" i="84"/>
  <c r="K89" i="84" s="1"/>
  <c r="B89" i="84"/>
  <c r="A89" i="84"/>
  <c r="J88" i="84"/>
  <c r="B88" i="84"/>
  <c r="A88" i="84"/>
  <c r="J87" i="84"/>
  <c r="B87" i="84"/>
  <c r="A87" i="84"/>
  <c r="J86" i="84"/>
  <c r="B86" i="84"/>
  <c r="A86" i="84"/>
  <c r="J85" i="84"/>
  <c r="B85" i="84"/>
  <c r="A85" i="84"/>
  <c r="J84" i="84"/>
  <c r="B84" i="84"/>
  <c r="A84" i="84"/>
  <c r="J83" i="84"/>
  <c r="B83" i="84"/>
  <c r="A83" i="84"/>
  <c r="J82" i="84"/>
  <c r="L82" i="84" s="1"/>
  <c r="B82" i="84"/>
  <c r="A82" i="84"/>
  <c r="J81" i="84"/>
  <c r="K81" i="84" s="1"/>
  <c r="B81" i="84"/>
  <c r="A81" i="84"/>
  <c r="J80" i="84"/>
  <c r="C80" i="84"/>
  <c r="B80" i="84"/>
  <c r="A80" i="84"/>
  <c r="J79" i="84"/>
  <c r="K79" i="84" s="1"/>
  <c r="C79" i="84"/>
  <c r="B79" i="84"/>
  <c r="A79" i="84"/>
  <c r="J78" i="84"/>
  <c r="C78" i="84"/>
  <c r="B78" i="84"/>
  <c r="A78" i="84"/>
  <c r="J77" i="84"/>
  <c r="C77" i="84"/>
  <c r="B77" i="84"/>
  <c r="A77" i="84"/>
  <c r="J76" i="84"/>
  <c r="C76" i="84"/>
  <c r="B76" i="84"/>
  <c r="A76" i="84"/>
  <c r="J75" i="84"/>
  <c r="K75" i="84" s="1"/>
  <c r="C75" i="84"/>
  <c r="B75" i="84"/>
  <c r="A75" i="84"/>
  <c r="J74" i="84"/>
  <c r="C74" i="84"/>
  <c r="B74" i="84"/>
  <c r="A74" i="84"/>
  <c r="J73" i="84"/>
  <c r="C73" i="84"/>
  <c r="B73" i="84"/>
  <c r="A73" i="84"/>
  <c r="J72" i="84"/>
  <c r="C72" i="84"/>
  <c r="B72" i="84"/>
  <c r="A72" i="84"/>
  <c r="J71" i="84"/>
  <c r="C71" i="84"/>
  <c r="B71" i="84"/>
  <c r="A71" i="84"/>
  <c r="J70" i="84"/>
  <c r="C70" i="84"/>
  <c r="B70" i="84"/>
  <c r="A70" i="84"/>
  <c r="J69" i="84"/>
  <c r="C69" i="84"/>
  <c r="B69" i="84"/>
  <c r="A69" i="84"/>
  <c r="J68" i="84"/>
  <c r="C68" i="84"/>
  <c r="B68" i="84"/>
  <c r="A68" i="84"/>
  <c r="J67" i="84"/>
  <c r="K67" i="84" s="1"/>
  <c r="C67" i="84"/>
  <c r="B67" i="84"/>
  <c r="A67" i="84"/>
  <c r="J66" i="84"/>
  <c r="C66" i="84"/>
  <c r="B66" i="84"/>
  <c r="A66" i="84"/>
  <c r="J65" i="84"/>
  <c r="C65" i="84"/>
  <c r="B65" i="84"/>
  <c r="A65" i="84"/>
  <c r="J64" i="84"/>
  <c r="C64" i="84"/>
  <c r="B64" i="84"/>
  <c r="A64" i="84"/>
  <c r="J63" i="84"/>
  <c r="K63" i="84" s="1"/>
  <c r="C63" i="84"/>
  <c r="B63" i="84"/>
  <c r="A63" i="84"/>
  <c r="J62" i="84"/>
  <c r="C62" i="84"/>
  <c r="B62" i="84"/>
  <c r="A62" i="84"/>
  <c r="J61" i="84"/>
  <c r="C61" i="84"/>
  <c r="B61" i="84"/>
  <c r="A61" i="84"/>
  <c r="J60" i="84"/>
  <c r="C60" i="84"/>
  <c r="B60" i="84"/>
  <c r="A60" i="84"/>
  <c r="J59" i="84"/>
  <c r="K59" i="84" s="1"/>
  <c r="C59" i="84"/>
  <c r="B59" i="84"/>
  <c r="A59" i="84"/>
  <c r="J58" i="84"/>
  <c r="C58" i="84"/>
  <c r="B58" i="84"/>
  <c r="A58" i="84"/>
  <c r="J57" i="84"/>
  <c r="C57" i="84"/>
  <c r="B57" i="84"/>
  <c r="A57" i="84"/>
  <c r="J56" i="84"/>
  <c r="C56" i="84"/>
  <c r="B56" i="84"/>
  <c r="A56" i="84"/>
  <c r="J55" i="84"/>
  <c r="C55" i="84"/>
  <c r="B55" i="84"/>
  <c r="A55" i="84"/>
  <c r="J54" i="84"/>
  <c r="C54" i="84"/>
  <c r="B54" i="84"/>
  <c r="A54" i="84"/>
  <c r="J53" i="84"/>
  <c r="B53" i="84"/>
  <c r="A53" i="84"/>
  <c r="J52" i="84"/>
  <c r="C52" i="84"/>
  <c r="B52" i="84"/>
  <c r="A52" i="84"/>
  <c r="J51" i="84"/>
  <c r="L51" i="84" s="1"/>
  <c r="C51" i="84"/>
  <c r="B51" i="84"/>
  <c r="A51" i="84"/>
  <c r="J50" i="84"/>
  <c r="C50" i="84"/>
  <c r="B50" i="84"/>
  <c r="A50" i="84"/>
  <c r="J49" i="84"/>
  <c r="L49" i="84" s="1"/>
  <c r="C49" i="84"/>
  <c r="B49" i="84"/>
  <c r="A49" i="84"/>
  <c r="J48" i="84"/>
  <c r="K48" i="84" s="1"/>
  <c r="C48" i="84"/>
  <c r="B48" i="84"/>
  <c r="A48" i="84"/>
  <c r="J47" i="84"/>
  <c r="L47" i="84" s="1"/>
  <c r="C47" i="84"/>
  <c r="B47" i="84"/>
  <c r="A47" i="84"/>
  <c r="J46" i="84"/>
  <c r="K46" i="84" s="1"/>
  <c r="C46" i="84"/>
  <c r="B46" i="84"/>
  <c r="A46" i="84"/>
  <c r="J45" i="84"/>
  <c r="L45" i="84" s="1"/>
  <c r="B45" i="84"/>
  <c r="A45" i="84"/>
  <c r="J44" i="84"/>
  <c r="C44" i="84"/>
  <c r="B44" i="84"/>
  <c r="A44" i="84"/>
  <c r="J43" i="84"/>
  <c r="C43" i="84"/>
  <c r="B43" i="84"/>
  <c r="A43" i="84"/>
  <c r="J42" i="84"/>
  <c r="K42" i="84" s="1"/>
  <c r="C42" i="84"/>
  <c r="B42" i="84"/>
  <c r="A42" i="84"/>
  <c r="J41" i="84"/>
  <c r="C41" i="84"/>
  <c r="B41" i="84"/>
  <c r="A41" i="84"/>
  <c r="J40" i="84"/>
  <c r="C40" i="84"/>
  <c r="B40" i="84"/>
  <c r="A40" i="84"/>
  <c r="J39" i="84"/>
  <c r="C39" i="84"/>
  <c r="B39" i="84"/>
  <c r="A39" i="84"/>
  <c r="J38" i="84"/>
  <c r="K38" i="84" s="1"/>
  <c r="C38" i="84"/>
  <c r="B38" i="84"/>
  <c r="A38" i="84"/>
  <c r="J37" i="84"/>
  <c r="C37" i="84"/>
  <c r="B37" i="84"/>
  <c r="A37" i="84"/>
  <c r="J36" i="84"/>
  <c r="C36" i="84"/>
  <c r="B36" i="84"/>
  <c r="A36" i="84"/>
  <c r="J35" i="84"/>
  <c r="C35" i="84"/>
  <c r="B35" i="84"/>
  <c r="A35" i="84"/>
  <c r="J34" i="84"/>
  <c r="K34" i="84" s="1"/>
  <c r="C34" i="84"/>
  <c r="B34" i="84"/>
  <c r="A34" i="84"/>
  <c r="J33" i="84"/>
  <c r="C33" i="84"/>
  <c r="B33" i="84"/>
  <c r="A33" i="84"/>
  <c r="J32" i="84"/>
  <c r="C32" i="84"/>
  <c r="B32" i="84"/>
  <c r="A32" i="84"/>
  <c r="J31" i="84"/>
  <c r="C31" i="84"/>
  <c r="B31" i="84"/>
  <c r="A31" i="84"/>
  <c r="J30" i="84"/>
  <c r="C30" i="84"/>
  <c r="B30" i="84"/>
  <c r="A30" i="84"/>
  <c r="J29" i="84"/>
  <c r="C29" i="84"/>
  <c r="B29" i="84"/>
  <c r="A29" i="84"/>
  <c r="J28" i="84"/>
  <c r="C28" i="84"/>
  <c r="B28" i="84"/>
  <c r="A28" i="84"/>
  <c r="J27" i="84"/>
  <c r="C27" i="84"/>
  <c r="B27" i="84"/>
  <c r="A27" i="84"/>
  <c r="J26" i="84"/>
  <c r="K26" i="84" s="1"/>
  <c r="C26" i="84"/>
  <c r="B26" i="84"/>
  <c r="A26" i="84"/>
  <c r="J25" i="84"/>
  <c r="L25" i="84" s="1"/>
  <c r="C25" i="84"/>
  <c r="B25" i="84"/>
  <c r="A25" i="84"/>
  <c r="J24" i="84"/>
  <c r="C24" i="84"/>
  <c r="B24" i="84"/>
  <c r="A24" i="84"/>
  <c r="J23" i="84"/>
  <c r="L23" i="84" s="1"/>
  <c r="C23" i="84"/>
  <c r="B23" i="84"/>
  <c r="A23" i="84"/>
  <c r="J22" i="84"/>
  <c r="K22" i="84" s="1"/>
  <c r="C22" i="84"/>
  <c r="B22" i="84"/>
  <c r="A22" i="84"/>
  <c r="J21" i="84"/>
  <c r="L21" i="84" s="1"/>
  <c r="C21" i="84"/>
  <c r="B21" i="84"/>
  <c r="A21" i="84"/>
  <c r="J20" i="84"/>
  <c r="C20" i="84"/>
  <c r="B20" i="84"/>
  <c r="A20" i="84"/>
  <c r="J19" i="84"/>
  <c r="L19" i="84" s="1"/>
  <c r="C19" i="84"/>
  <c r="B19" i="84"/>
  <c r="A19" i="84"/>
  <c r="J18" i="84"/>
  <c r="L18" i="84" s="1"/>
  <c r="C18" i="84"/>
  <c r="B18" i="84"/>
  <c r="A18" i="84"/>
  <c r="J17" i="84"/>
  <c r="L17" i="84" s="1"/>
  <c r="C17" i="84"/>
  <c r="B17" i="84"/>
  <c r="A17" i="84"/>
  <c r="J16" i="84"/>
  <c r="K16" i="84" s="1"/>
  <c r="C16" i="84"/>
  <c r="B16" i="84"/>
  <c r="A16" i="84"/>
  <c r="J15" i="84"/>
  <c r="L15" i="84" s="1"/>
  <c r="C15" i="84"/>
  <c r="B15" i="84"/>
  <c r="A15" i="84"/>
  <c r="J14" i="84"/>
  <c r="L14" i="84" s="1"/>
  <c r="C14" i="84"/>
  <c r="B14" i="84"/>
  <c r="A14" i="84"/>
  <c r="J13" i="84"/>
  <c r="L13" i="84" s="1"/>
  <c r="C13" i="84"/>
  <c r="B13" i="84"/>
  <c r="A13" i="84"/>
  <c r="J12" i="84"/>
  <c r="L12" i="84" s="1"/>
  <c r="C12" i="84"/>
  <c r="B12" i="84"/>
  <c r="A12" i="84"/>
  <c r="J11" i="84"/>
  <c r="L11" i="84" s="1"/>
  <c r="C11" i="84"/>
  <c r="B11" i="84"/>
  <c r="A11" i="84"/>
  <c r="J10" i="84"/>
  <c r="C10" i="84"/>
  <c r="B10" i="84"/>
  <c r="A10" i="84"/>
  <c r="J9" i="84"/>
  <c r="L9" i="84" s="1"/>
  <c r="C9" i="84"/>
  <c r="B9" i="84"/>
  <c r="A9" i="84"/>
  <c r="J8" i="84"/>
  <c r="K8" i="84" s="1"/>
  <c r="C8" i="84"/>
  <c r="B8" i="84"/>
  <c r="A8" i="84"/>
  <c r="J7" i="84"/>
  <c r="L7" i="84" s="1"/>
  <c r="C7" i="84"/>
  <c r="B7" i="84"/>
  <c r="A7" i="84"/>
  <c r="J6" i="84"/>
  <c r="C6" i="84"/>
  <c r="B6" i="84"/>
  <c r="A6" i="84"/>
  <c r="J5" i="84"/>
  <c r="L5" i="84" s="1"/>
  <c r="C5" i="84"/>
  <c r="B5" i="84"/>
  <c r="A5" i="84"/>
  <c r="J100" i="83"/>
  <c r="L100" i="83" s="1"/>
  <c r="B100" i="83"/>
  <c r="A100" i="83"/>
  <c r="J99" i="83"/>
  <c r="L99" i="83" s="1"/>
  <c r="B99" i="83"/>
  <c r="A99" i="83"/>
  <c r="J98" i="83"/>
  <c r="B98" i="83"/>
  <c r="A98" i="83"/>
  <c r="J97" i="83"/>
  <c r="L97" i="83" s="1"/>
  <c r="B97" i="83"/>
  <c r="A97" i="83"/>
  <c r="J96" i="83"/>
  <c r="L96" i="83" s="1"/>
  <c r="B96" i="83"/>
  <c r="A96" i="83"/>
  <c r="J95" i="83"/>
  <c r="L95" i="83" s="1"/>
  <c r="B95" i="83"/>
  <c r="A95" i="83"/>
  <c r="J94" i="83"/>
  <c r="B94" i="83"/>
  <c r="A94" i="83"/>
  <c r="J93" i="83"/>
  <c r="L93" i="83" s="1"/>
  <c r="B93" i="83"/>
  <c r="A93" i="83"/>
  <c r="J92" i="83"/>
  <c r="L92" i="83" s="1"/>
  <c r="B92" i="83"/>
  <c r="A92" i="83"/>
  <c r="J91" i="83"/>
  <c r="L91" i="83" s="1"/>
  <c r="B91" i="83"/>
  <c r="A91" i="83"/>
  <c r="J90" i="83"/>
  <c r="B90" i="83"/>
  <c r="A90" i="83"/>
  <c r="J89" i="83"/>
  <c r="L89" i="83" s="1"/>
  <c r="B89" i="83"/>
  <c r="A89" i="83"/>
  <c r="J88" i="83"/>
  <c r="L88" i="83" s="1"/>
  <c r="B88" i="83"/>
  <c r="A88" i="83"/>
  <c r="J87" i="83"/>
  <c r="L87" i="83" s="1"/>
  <c r="B87" i="83"/>
  <c r="A87" i="83"/>
  <c r="J86" i="83"/>
  <c r="B86" i="83"/>
  <c r="A86" i="83"/>
  <c r="J85" i="83"/>
  <c r="K85" i="83" s="1"/>
  <c r="B85" i="83"/>
  <c r="A85" i="83"/>
  <c r="J84" i="83"/>
  <c r="L84" i="83" s="1"/>
  <c r="B84" i="83"/>
  <c r="A84" i="83"/>
  <c r="J83" i="83"/>
  <c r="L83" i="83" s="1"/>
  <c r="B83" i="83"/>
  <c r="A83" i="83"/>
  <c r="J82" i="83"/>
  <c r="B82" i="83"/>
  <c r="A82" i="83"/>
  <c r="J81" i="83"/>
  <c r="L81" i="83" s="1"/>
  <c r="B81" i="83"/>
  <c r="A81" i="83"/>
  <c r="J80" i="83"/>
  <c r="L80" i="83" s="1"/>
  <c r="C80" i="83"/>
  <c r="B80" i="83"/>
  <c r="A80" i="83"/>
  <c r="J79" i="83"/>
  <c r="K79" i="83" s="1"/>
  <c r="C79" i="83"/>
  <c r="B79" i="83"/>
  <c r="A79" i="83"/>
  <c r="J78" i="83"/>
  <c r="L78" i="83" s="1"/>
  <c r="C78" i="83"/>
  <c r="B78" i="83"/>
  <c r="A78" i="83"/>
  <c r="J77" i="83"/>
  <c r="C77" i="83"/>
  <c r="B77" i="83"/>
  <c r="A77" i="83"/>
  <c r="J76" i="83"/>
  <c r="L76" i="83" s="1"/>
  <c r="C76" i="83"/>
  <c r="B76" i="83"/>
  <c r="A76" i="83"/>
  <c r="J75" i="83"/>
  <c r="K75" i="83" s="1"/>
  <c r="C75" i="83"/>
  <c r="B75" i="83"/>
  <c r="A75" i="83"/>
  <c r="J74" i="83"/>
  <c r="L74" i="83" s="1"/>
  <c r="C74" i="83"/>
  <c r="B74" i="83"/>
  <c r="A74" i="83"/>
  <c r="J73" i="83"/>
  <c r="C73" i="83"/>
  <c r="B73" i="83"/>
  <c r="A73" i="83"/>
  <c r="J72" i="83"/>
  <c r="L72" i="83" s="1"/>
  <c r="C72" i="83"/>
  <c r="B72" i="83"/>
  <c r="A72" i="83"/>
  <c r="J71" i="83"/>
  <c r="K71" i="83" s="1"/>
  <c r="C71" i="83"/>
  <c r="B71" i="83"/>
  <c r="A71" i="83"/>
  <c r="J70" i="83"/>
  <c r="L70" i="83" s="1"/>
  <c r="C70" i="83"/>
  <c r="B70" i="83"/>
  <c r="A70" i="83"/>
  <c r="J69" i="83"/>
  <c r="C69" i="83"/>
  <c r="B69" i="83"/>
  <c r="A69" i="83"/>
  <c r="J68" i="83"/>
  <c r="L68" i="83" s="1"/>
  <c r="C68" i="83"/>
  <c r="B68" i="83"/>
  <c r="A68" i="83"/>
  <c r="J67" i="83"/>
  <c r="K67" i="83" s="1"/>
  <c r="C67" i="83"/>
  <c r="B67" i="83"/>
  <c r="A67" i="83"/>
  <c r="J66" i="83"/>
  <c r="L66" i="83" s="1"/>
  <c r="C66" i="83"/>
  <c r="B66" i="83"/>
  <c r="A66" i="83"/>
  <c r="J65" i="83"/>
  <c r="C65" i="83"/>
  <c r="B65" i="83"/>
  <c r="A65" i="83"/>
  <c r="J64" i="83"/>
  <c r="L64" i="83" s="1"/>
  <c r="C64" i="83"/>
  <c r="B64" i="83"/>
  <c r="A64" i="83"/>
  <c r="J63" i="83"/>
  <c r="K63" i="83" s="1"/>
  <c r="C63" i="83"/>
  <c r="B63" i="83"/>
  <c r="A63" i="83"/>
  <c r="J62" i="83"/>
  <c r="L62" i="83" s="1"/>
  <c r="C62" i="83"/>
  <c r="B62" i="83"/>
  <c r="A62" i="83"/>
  <c r="J61" i="83"/>
  <c r="C61" i="83"/>
  <c r="B61" i="83"/>
  <c r="A61" i="83"/>
  <c r="J60" i="83"/>
  <c r="L60" i="83" s="1"/>
  <c r="C60" i="83"/>
  <c r="B60" i="83"/>
  <c r="A60" i="83"/>
  <c r="J59" i="83"/>
  <c r="K59" i="83" s="1"/>
  <c r="C59" i="83"/>
  <c r="B59" i="83"/>
  <c r="A59" i="83"/>
  <c r="J58" i="83"/>
  <c r="L58" i="83" s="1"/>
  <c r="C58" i="83"/>
  <c r="B58" i="83"/>
  <c r="A58" i="83"/>
  <c r="J57" i="83"/>
  <c r="C57" i="83"/>
  <c r="B57" i="83"/>
  <c r="A57" i="83"/>
  <c r="J56" i="83"/>
  <c r="L56" i="83" s="1"/>
  <c r="C56" i="83"/>
  <c r="B56" i="83"/>
  <c r="A56" i="83"/>
  <c r="J55" i="83"/>
  <c r="K55" i="83" s="1"/>
  <c r="C55" i="83"/>
  <c r="B55" i="83"/>
  <c r="A55" i="83"/>
  <c r="J54" i="83"/>
  <c r="L54" i="83" s="1"/>
  <c r="C54" i="83"/>
  <c r="B54" i="83"/>
  <c r="A54" i="83"/>
  <c r="J53" i="83"/>
  <c r="B53" i="83"/>
  <c r="A53" i="83"/>
  <c r="J52" i="83"/>
  <c r="L52" i="83" s="1"/>
  <c r="C52" i="83"/>
  <c r="B52" i="83"/>
  <c r="A52" i="83"/>
  <c r="J51" i="83"/>
  <c r="L51" i="83" s="1"/>
  <c r="C51" i="83"/>
  <c r="B51" i="83"/>
  <c r="A51" i="83"/>
  <c r="J50" i="83"/>
  <c r="K50" i="83" s="1"/>
  <c r="C50" i="83"/>
  <c r="B50" i="83"/>
  <c r="A50" i="83"/>
  <c r="J49" i="83"/>
  <c r="L49" i="83" s="1"/>
  <c r="C49" i="83"/>
  <c r="B49" i="83"/>
  <c r="A49" i="83"/>
  <c r="J48" i="83"/>
  <c r="K48" i="83" s="1"/>
  <c r="C48" i="83"/>
  <c r="B48" i="83"/>
  <c r="A48" i="83"/>
  <c r="J47" i="83"/>
  <c r="L47" i="83" s="1"/>
  <c r="C47" i="83"/>
  <c r="B47" i="83"/>
  <c r="A47" i="83"/>
  <c r="J46" i="83"/>
  <c r="C46" i="83"/>
  <c r="B46" i="83"/>
  <c r="A46" i="83"/>
  <c r="J45" i="83"/>
  <c r="L45" i="83" s="1"/>
  <c r="B45" i="83"/>
  <c r="A45" i="83"/>
  <c r="J44" i="83"/>
  <c r="K44" i="83" s="1"/>
  <c r="C44" i="83"/>
  <c r="B44" i="83"/>
  <c r="A44" i="83"/>
  <c r="J43" i="83"/>
  <c r="L43" i="83" s="1"/>
  <c r="C43" i="83"/>
  <c r="B43" i="83"/>
  <c r="A43" i="83"/>
  <c r="J42" i="83"/>
  <c r="C42" i="83"/>
  <c r="B42" i="83"/>
  <c r="A42" i="83"/>
  <c r="J41" i="83"/>
  <c r="L41" i="83" s="1"/>
  <c r="C41" i="83"/>
  <c r="B41" i="83"/>
  <c r="A41" i="83"/>
  <c r="J40" i="83"/>
  <c r="L40" i="83" s="1"/>
  <c r="C40" i="83"/>
  <c r="B40" i="83"/>
  <c r="A40" i="83"/>
  <c r="J39" i="83"/>
  <c r="C39" i="83"/>
  <c r="B39" i="83"/>
  <c r="A39" i="83"/>
  <c r="J38" i="83"/>
  <c r="K38" i="83" s="1"/>
  <c r="C38" i="83"/>
  <c r="B38" i="83"/>
  <c r="A38" i="83"/>
  <c r="J37" i="83"/>
  <c r="L37" i="83" s="1"/>
  <c r="C37" i="83"/>
  <c r="B37" i="83"/>
  <c r="A37" i="83"/>
  <c r="J36" i="83"/>
  <c r="L36" i="83" s="1"/>
  <c r="C36" i="83"/>
  <c r="B36" i="83"/>
  <c r="A36" i="83"/>
  <c r="J35" i="83"/>
  <c r="L35" i="83" s="1"/>
  <c r="C35" i="83"/>
  <c r="B35" i="83"/>
  <c r="A35" i="83"/>
  <c r="J34" i="83"/>
  <c r="C34" i="83"/>
  <c r="B34" i="83"/>
  <c r="A34" i="83"/>
  <c r="J33" i="83"/>
  <c r="L33" i="83" s="1"/>
  <c r="C33" i="83"/>
  <c r="B33" i="83"/>
  <c r="A33" i="83"/>
  <c r="J32" i="83"/>
  <c r="L32" i="83" s="1"/>
  <c r="C32" i="83"/>
  <c r="B32" i="83"/>
  <c r="A32" i="83"/>
  <c r="J31" i="83"/>
  <c r="C31" i="83"/>
  <c r="B31" i="83"/>
  <c r="A31" i="83"/>
  <c r="J30" i="83"/>
  <c r="K30" i="83" s="1"/>
  <c r="C30" i="83"/>
  <c r="B30" i="83"/>
  <c r="A30" i="83"/>
  <c r="J29" i="83"/>
  <c r="L29" i="83" s="1"/>
  <c r="C29" i="83"/>
  <c r="B29" i="83"/>
  <c r="A29" i="83"/>
  <c r="J28" i="83"/>
  <c r="C28" i="83"/>
  <c r="B28" i="83"/>
  <c r="A28" i="83"/>
  <c r="J27" i="83"/>
  <c r="L27" i="83" s="1"/>
  <c r="C27" i="83"/>
  <c r="B27" i="83"/>
  <c r="A27" i="83"/>
  <c r="J26" i="83"/>
  <c r="K26" i="83" s="1"/>
  <c r="C26" i="83"/>
  <c r="B26" i="83"/>
  <c r="A26" i="83"/>
  <c r="J25" i="83"/>
  <c r="L25" i="83" s="1"/>
  <c r="C25" i="83"/>
  <c r="B25" i="83"/>
  <c r="A25" i="83"/>
  <c r="J24" i="83"/>
  <c r="C24" i="83"/>
  <c r="B24" i="83"/>
  <c r="A24" i="83"/>
  <c r="J23" i="83"/>
  <c r="L23" i="83" s="1"/>
  <c r="C23" i="83"/>
  <c r="B23" i="83"/>
  <c r="A23" i="83"/>
  <c r="J22" i="83"/>
  <c r="K22" i="83" s="1"/>
  <c r="C22" i="83"/>
  <c r="B22" i="83"/>
  <c r="A22" i="83"/>
  <c r="J21" i="83"/>
  <c r="L21" i="83" s="1"/>
  <c r="C21" i="83"/>
  <c r="B21" i="83"/>
  <c r="A21" i="83"/>
  <c r="J20" i="83"/>
  <c r="C20" i="83"/>
  <c r="B20" i="83"/>
  <c r="A20" i="83"/>
  <c r="J19" i="83"/>
  <c r="L19" i="83" s="1"/>
  <c r="C19" i="83"/>
  <c r="B19" i="83"/>
  <c r="A19" i="83"/>
  <c r="J18" i="83"/>
  <c r="K18" i="83" s="1"/>
  <c r="C18" i="83"/>
  <c r="B18" i="83"/>
  <c r="A18" i="83"/>
  <c r="J17" i="83"/>
  <c r="L17" i="83" s="1"/>
  <c r="C17" i="83"/>
  <c r="B17" i="83"/>
  <c r="A17" i="83"/>
  <c r="J16" i="83"/>
  <c r="C16" i="83"/>
  <c r="B16" i="83"/>
  <c r="A16" i="83"/>
  <c r="J15" i="83"/>
  <c r="L15" i="83" s="1"/>
  <c r="C15" i="83"/>
  <c r="B15" i="83"/>
  <c r="A15" i="83"/>
  <c r="J14" i="83"/>
  <c r="K14" i="83" s="1"/>
  <c r="C14" i="83"/>
  <c r="B14" i="83"/>
  <c r="A14" i="83"/>
  <c r="J13" i="83"/>
  <c r="L13" i="83" s="1"/>
  <c r="C13" i="83"/>
  <c r="B13" i="83"/>
  <c r="A13" i="83"/>
  <c r="J12" i="83"/>
  <c r="L12" i="83" s="1"/>
  <c r="C12" i="83"/>
  <c r="B12" i="83"/>
  <c r="A12" i="83"/>
  <c r="J11" i="83"/>
  <c r="L11" i="83" s="1"/>
  <c r="C11" i="83"/>
  <c r="B11" i="83"/>
  <c r="A11" i="83"/>
  <c r="J10" i="83"/>
  <c r="L10" i="83" s="1"/>
  <c r="C10" i="83"/>
  <c r="B10" i="83"/>
  <c r="A10" i="83"/>
  <c r="J9" i="83"/>
  <c r="L9" i="83" s="1"/>
  <c r="C9" i="83"/>
  <c r="B9" i="83"/>
  <c r="A9" i="83"/>
  <c r="J8" i="83"/>
  <c r="L8" i="83" s="1"/>
  <c r="C8" i="83"/>
  <c r="B8" i="83"/>
  <c r="A8" i="83"/>
  <c r="J7" i="83"/>
  <c r="L7" i="83" s="1"/>
  <c r="C7" i="83"/>
  <c r="B7" i="83"/>
  <c r="A7" i="83"/>
  <c r="J6" i="83"/>
  <c r="L6" i="83" s="1"/>
  <c r="C6" i="83"/>
  <c r="B6" i="83"/>
  <c r="A6" i="83"/>
  <c r="J5" i="83"/>
  <c r="L5" i="83" s="1"/>
  <c r="C5" i="83"/>
  <c r="B5" i="83"/>
  <c r="A5" i="83"/>
  <c r="J100" i="82"/>
  <c r="L100" i="82" s="1"/>
  <c r="B100" i="82"/>
  <c r="A100" i="82"/>
  <c r="J99" i="82"/>
  <c r="L99" i="82" s="1"/>
  <c r="B99" i="82"/>
  <c r="A99" i="82"/>
  <c r="J98" i="82"/>
  <c r="L98" i="82" s="1"/>
  <c r="B98" i="82"/>
  <c r="A98" i="82"/>
  <c r="J97" i="82"/>
  <c r="K97" i="82" s="1"/>
  <c r="B97" i="82"/>
  <c r="A97" i="82"/>
  <c r="J96" i="82"/>
  <c r="L96" i="82" s="1"/>
  <c r="B96" i="82"/>
  <c r="A96" i="82"/>
  <c r="J95" i="82"/>
  <c r="L95" i="82" s="1"/>
  <c r="B95" i="82"/>
  <c r="A95" i="82"/>
  <c r="J94" i="82"/>
  <c r="B94" i="82"/>
  <c r="A94" i="82"/>
  <c r="J93" i="82"/>
  <c r="B93" i="82"/>
  <c r="A93" i="82"/>
  <c r="J92" i="82"/>
  <c r="L92" i="82" s="1"/>
  <c r="B92" i="82"/>
  <c r="A92" i="82"/>
  <c r="J91" i="82"/>
  <c r="L91" i="82" s="1"/>
  <c r="B91" i="82"/>
  <c r="A91" i="82"/>
  <c r="J90" i="82"/>
  <c r="L90" i="82" s="1"/>
  <c r="B90" i="82"/>
  <c r="A90" i="82"/>
  <c r="J89" i="82"/>
  <c r="K89" i="82" s="1"/>
  <c r="B89" i="82"/>
  <c r="A89" i="82"/>
  <c r="J88" i="82"/>
  <c r="L88" i="82" s="1"/>
  <c r="B88" i="82"/>
  <c r="A88" i="82"/>
  <c r="J87" i="82"/>
  <c r="L87" i="82" s="1"/>
  <c r="B87" i="82"/>
  <c r="A87" i="82"/>
  <c r="J86" i="82"/>
  <c r="K86" i="82" s="1"/>
  <c r="B86" i="82"/>
  <c r="A86" i="82"/>
  <c r="J85" i="82"/>
  <c r="K85" i="82" s="1"/>
  <c r="B85" i="82"/>
  <c r="A85" i="82"/>
  <c r="J84" i="82"/>
  <c r="L84" i="82" s="1"/>
  <c r="B84" i="82"/>
  <c r="A84" i="82"/>
  <c r="J83" i="82"/>
  <c r="L83" i="82" s="1"/>
  <c r="B83" i="82"/>
  <c r="A83" i="82"/>
  <c r="J82" i="82"/>
  <c r="L82" i="82" s="1"/>
  <c r="B82" i="82"/>
  <c r="A82" i="82"/>
  <c r="J81" i="82"/>
  <c r="K81" i="82" s="1"/>
  <c r="B81" i="82"/>
  <c r="A81" i="82"/>
  <c r="J80" i="82"/>
  <c r="L80" i="82" s="1"/>
  <c r="C80" i="82"/>
  <c r="B80" i="82"/>
  <c r="A80" i="82"/>
  <c r="J79" i="82"/>
  <c r="K79" i="82" s="1"/>
  <c r="C79" i="82"/>
  <c r="B79" i="82"/>
  <c r="A79" i="82"/>
  <c r="J78" i="82"/>
  <c r="L78" i="82" s="1"/>
  <c r="C78" i="82"/>
  <c r="B78" i="82"/>
  <c r="A78" i="82"/>
  <c r="J77" i="82"/>
  <c r="C77" i="82"/>
  <c r="B77" i="82"/>
  <c r="A77" i="82"/>
  <c r="J76" i="82"/>
  <c r="L76" i="82" s="1"/>
  <c r="C76" i="82"/>
  <c r="B76" i="82"/>
  <c r="A76" i="82"/>
  <c r="J75" i="82"/>
  <c r="K75" i="82" s="1"/>
  <c r="C75" i="82"/>
  <c r="B75" i="82"/>
  <c r="A75" i="82"/>
  <c r="J74" i="82"/>
  <c r="L74" i="82" s="1"/>
  <c r="C74" i="82"/>
  <c r="B74" i="82"/>
  <c r="A74" i="82"/>
  <c r="J73" i="82"/>
  <c r="C73" i="82"/>
  <c r="B73" i="82"/>
  <c r="A73" i="82"/>
  <c r="J72" i="82"/>
  <c r="L72" i="82" s="1"/>
  <c r="C72" i="82"/>
  <c r="B72" i="82"/>
  <c r="A72" i="82"/>
  <c r="J71" i="82"/>
  <c r="K71" i="82" s="1"/>
  <c r="C71" i="82"/>
  <c r="B71" i="82"/>
  <c r="A71" i="82"/>
  <c r="J70" i="82"/>
  <c r="L70" i="82" s="1"/>
  <c r="C70" i="82"/>
  <c r="B70" i="82"/>
  <c r="A70" i="82"/>
  <c r="J69" i="82"/>
  <c r="C69" i="82"/>
  <c r="B69" i="82"/>
  <c r="A69" i="82"/>
  <c r="J68" i="82"/>
  <c r="L68" i="82" s="1"/>
  <c r="C68" i="82"/>
  <c r="B68" i="82"/>
  <c r="A68" i="82"/>
  <c r="J67" i="82"/>
  <c r="K67" i="82" s="1"/>
  <c r="C67" i="82"/>
  <c r="B67" i="82"/>
  <c r="A67" i="82"/>
  <c r="J66" i="82"/>
  <c r="L66" i="82" s="1"/>
  <c r="C66" i="82"/>
  <c r="B66" i="82"/>
  <c r="A66" i="82"/>
  <c r="J65" i="82"/>
  <c r="C65" i="82"/>
  <c r="B65" i="82"/>
  <c r="A65" i="82"/>
  <c r="J64" i="82"/>
  <c r="L64" i="82" s="1"/>
  <c r="C64" i="82"/>
  <c r="B64" i="82"/>
  <c r="A64" i="82"/>
  <c r="J63" i="82"/>
  <c r="K63" i="82" s="1"/>
  <c r="C63" i="82"/>
  <c r="B63" i="82"/>
  <c r="A63" i="82"/>
  <c r="J62" i="82"/>
  <c r="L62" i="82" s="1"/>
  <c r="C62" i="82"/>
  <c r="B62" i="82"/>
  <c r="A62" i="82"/>
  <c r="J61" i="82"/>
  <c r="C61" i="82"/>
  <c r="B61" i="82"/>
  <c r="A61" i="82"/>
  <c r="J60" i="82"/>
  <c r="L60" i="82" s="1"/>
  <c r="C60" i="82"/>
  <c r="B60" i="82"/>
  <c r="A60" i="82"/>
  <c r="J59" i="82"/>
  <c r="K59" i="82" s="1"/>
  <c r="C59" i="82"/>
  <c r="B59" i="82"/>
  <c r="A59" i="82"/>
  <c r="J58" i="82"/>
  <c r="L58" i="82" s="1"/>
  <c r="C58" i="82"/>
  <c r="B58" i="82"/>
  <c r="A58" i="82"/>
  <c r="J57" i="82"/>
  <c r="C57" i="82"/>
  <c r="B57" i="82"/>
  <c r="A57" i="82"/>
  <c r="J56" i="82"/>
  <c r="L56" i="82" s="1"/>
  <c r="C56" i="82"/>
  <c r="B56" i="82"/>
  <c r="A56" i="82"/>
  <c r="J55" i="82"/>
  <c r="K55" i="82" s="1"/>
  <c r="C55" i="82"/>
  <c r="B55" i="82"/>
  <c r="A55" i="82"/>
  <c r="J54" i="82"/>
  <c r="L54" i="82" s="1"/>
  <c r="C54" i="82"/>
  <c r="B54" i="82"/>
  <c r="A54" i="82"/>
  <c r="J53" i="82"/>
  <c r="B53" i="82"/>
  <c r="A53" i="82"/>
  <c r="J52" i="82"/>
  <c r="C52" i="82"/>
  <c r="B52" i="82"/>
  <c r="A52" i="82"/>
  <c r="J51" i="82"/>
  <c r="L51" i="82" s="1"/>
  <c r="C51" i="82"/>
  <c r="B51" i="82"/>
  <c r="A51" i="82"/>
  <c r="J50" i="82"/>
  <c r="K50" i="82" s="1"/>
  <c r="C50" i="82"/>
  <c r="B50" i="82"/>
  <c r="A50" i="82"/>
  <c r="J49" i="82"/>
  <c r="L49" i="82" s="1"/>
  <c r="C49" i="82"/>
  <c r="B49" i="82"/>
  <c r="A49" i="82"/>
  <c r="J48" i="82"/>
  <c r="K48" i="82" s="1"/>
  <c r="C48" i="82"/>
  <c r="B48" i="82"/>
  <c r="A48" i="82"/>
  <c r="J47" i="82"/>
  <c r="L47" i="82" s="1"/>
  <c r="C47" i="82"/>
  <c r="B47" i="82"/>
  <c r="A47" i="82"/>
  <c r="J46" i="82"/>
  <c r="K46" i="82" s="1"/>
  <c r="C46" i="82"/>
  <c r="B46" i="82"/>
  <c r="A46" i="82"/>
  <c r="J45" i="82"/>
  <c r="L45" i="82" s="1"/>
  <c r="B45" i="82"/>
  <c r="A45" i="82"/>
  <c r="J44" i="82"/>
  <c r="C44" i="82"/>
  <c r="B44" i="82"/>
  <c r="A44" i="82"/>
  <c r="J43" i="82"/>
  <c r="L43" i="82" s="1"/>
  <c r="C43" i="82"/>
  <c r="B43" i="82"/>
  <c r="A43" i="82"/>
  <c r="J42" i="82"/>
  <c r="K42" i="82" s="1"/>
  <c r="C42" i="82"/>
  <c r="B42" i="82"/>
  <c r="A42" i="82"/>
  <c r="J41" i="82"/>
  <c r="L41" i="82" s="1"/>
  <c r="C41" i="82"/>
  <c r="B41" i="82"/>
  <c r="A41" i="82"/>
  <c r="J40" i="82"/>
  <c r="C40" i="82"/>
  <c r="B40" i="82"/>
  <c r="A40" i="82"/>
  <c r="J39" i="82"/>
  <c r="L39" i="82" s="1"/>
  <c r="C39" i="82"/>
  <c r="B39" i="82"/>
  <c r="A39" i="82"/>
  <c r="J38" i="82"/>
  <c r="K38" i="82" s="1"/>
  <c r="C38" i="82"/>
  <c r="B38" i="82"/>
  <c r="A38" i="82"/>
  <c r="J37" i="82"/>
  <c r="L37" i="82" s="1"/>
  <c r="C37" i="82"/>
  <c r="B37" i="82"/>
  <c r="A37" i="82"/>
  <c r="J36" i="82"/>
  <c r="C36" i="82"/>
  <c r="B36" i="82"/>
  <c r="A36" i="82"/>
  <c r="J35" i="82"/>
  <c r="L35" i="82" s="1"/>
  <c r="C35" i="82"/>
  <c r="B35" i="82"/>
  <c r="A35" i="82"/>
  <c r="J34" i="82"/>
  <c r="K34" i="82" s="1"/>
  <c r="C34" i="82"/>
  <c r="B34" i="82"/>
  <c r="A34" i="82"/>
  <c r="J33" i="82"/>
  <c r="L33" i="82" s="1"/>
  <c r="C33" i="82"/>
  <c r="B33" i="82"/>
  <c r="A33" i="82"/>
  <c r="J32" i="82"/>
  <c r="C32" i="82"/>
  <c r="B32" i="82"/>
  <c r="A32" i="82"/>
  <c r="J31" i="82"/>
  <c r="L31" i="82" s="1"/>
  <c r="C31" i="82"/>
  <c r="B31" i="82"/>
  <c r="A31" i="82"/>
  <c r="J30" i="82"/>
  <c r="K30" i="82" s="1"/>
  <c r="C30" i="82"/>
  <c r="B30" i="82"/>
  <c r="A30" i="82"/>
  <c r="J29" i="82"/>
  <c r="L29" i="82" s="1"/>
  <c r="C29" i="82"/>
  <c r="B29" i="82"/>
  <c r="A29" i="82"/>
  <c r="J28" i="82"/>
  <c r="C28" i="82"/>
  <c r="B28" i="82"/>
  <c r="A28" i="82"/>
  <c r="J27" i="82"/>
  <c r="L27" i="82" s="1"/>
  <c r="C27" i="82"/>
  <c r="B27" i="82"/>
  <c r="A27" i="82"/>
  <c r="J26" i="82"/>
  <c r="K26" i="82" s="1"/>
  <c r="C26" i="82"/>
  <c r="B26" i="82"/>
  <c r="A26" i="82"/>
  <c r="J25" i="82"/>
  <c r="L25" i="82" s="1"/>
  <c r="C25" i="82"/>
  <c r="B25" i="82"/>
  <c r="A25" i="82"/>
  <c r="J24" i="82"/>
  <c r="C24" i="82"/>
  <c r="B24" i="82"/>
  <c r="A24" i="82"/>
  <c r="J23" i="82"/>
  <c r="L23" i="82" s="1"/>
  <c r="C23" i="82"/>
  <c r="B23" i="82"/>
  <c r="A23" i="82"/>
  <c r="J22" i="82"/>
  <c r="K22" i="82" s="1"/>
  <c r="C22" i="82"/>
  <c r="B22" i="82"/>
  <c r="A22" i="82"/>
  <c r="J21" i="82"/>
  <c r="L21" i="82" s="1"/>
  <c r="C21" i="82"/>
  <c r="B21" i="82"/>
  <c r="A21" i="82"/>
  <c r="J20" i="82"/>
  <c r="C20" i="82"/>
  <c r="B20" i="82"/>
  <c r="A20" i="82"/>
  <c r="J19" i="82"/>
  <c r="L19" i="82" s="1"/>
  <c r="C19" i="82"/>
  <c r="B19" i="82"/>
  <c r="A19" i="82"/>
  <c r="J18" i="82"/>
  <c r="K18" i="82" s="1"/>
  <c r="C18" i="82"/>
  <c r="B18" i="82"/>
  <c r="A18" i="82"/>
  <c r="J17" i="82"/>
  <c r="L17" i="82" s="1"/>
  <c r="C17" i="82"/>
  <c r="B17" i="82"/>
  <c r="A17" i="82"/>
  <c r="J16" i="82"/>
  <c r="C16" i="82"/>
  <c r="B16" i="82"/>
  <c r="A16" i="82"/>
  <c r="J15" i="82"/>
  <c r="L15" i="82" s="1"/>
  <c r="C15" i="82"/>
  <c r="B15" i="82"/>
  <c r="A15" i="82"/>
  <c r="J14" i="82"/>
  <c r="K14" i="82" s="1"/>
  <c r="C14" i="82"/>
  <c r="B14" i="82"/>
  <c r="A14" i="82"/>
  <c r="J13" i="82"/>
  <c r="L13" i="82" s="1"/>
  <c r="C13" i="82"/>
  <c r="B13" i="82"/>
  <c r="A13" i="82"/>
  <c r="J12" i="82"/>
  <c r="C12" i="82"/>
  <c r="B12" i="82"/>
  <c r="A12" i="82"/>
  <c r="J11" i="82"/>
  <c r="L11" i="82" s="1"/>
  <c r="C11" i="82"/>
  <c r="B11" i="82"/>
  <c r="A11" i="82"/>
  <c r="J10" i="82"/>
  <c r="K10" i="82" s="1"/>
  <c r="C10" i="82"/>
  <c r="B10" i="82"/>
  <c r="A10" i="82"/>
  <c r="J9" i="82"/>
  <c r="L9" i="82" s="1"/>
  <c r="C9" i="82"/>
  <c r="B9" i="82"/>
  <c r="A9" i="82"/>
  <c r="J8" i="82"/>
  <c r="C8" i="82"/>
  <c r="B8" i="82"/>
  <c r="A8" i="82"/>
  <c r="J7" i="82"/>
  <c r="L7" i="82" s="1"/>
  <c r="C7" i="82"/>
  <c r="B7" i="82"/>
  <c r="A7" i="82"/>
  <c r="J6" i="82"/>
  <c r="K6" i="82" s="1"/>
  <c r="C6" i="82"/>
  <c r="B6" i="82"/>
  <c r="A6" i="82"/>
  <c r="J5" i="82"/>
  <c r="L5" i="82" s="1"/>
  <c r="C5" i="82"/>
  <c r="B5" i="82"/>
  <c r="A5" i="82"/>
  <c r="J100" i="81"/>
  <c r="B100" i="81"/>
  <c r="A100" i="81"/>
  <c r="J99" i="81"/>
  <c r="L99" i="81" s="1"/>
  <c r="B99" i="81"/>
  <c r="A99" i="81"/>
  <c r="J98" i="81"/>
  <c r="L98" i="81" s="1"/>
  <c r="B98" i="81"/>
  <c r="A98" i="81"/>
  <c r="J97" i="81"/>
  <c r="K97" i="81" s="1"/>
  <c r="B97" i="81"/>
  <c r="A97" i="81"/>
  <c r="J96" i="81"/>
  <c r="B96" i="81"/>
  <c r="A96" i="81"/>
  <c r="J95" i="81"/>
  <c r="L95" i="81" s="1"/>
  <c r="B95" i="81"/>
  <c r="A95" i="81"/>
  <c r="J94" i="81"/>
  <c r="L94" i="81" s="1"/>
  <c r="B94" i="81"/>
  <c r="A94" i="81"/>
  <c r="J93" i="81"/>
  <c r="K93" i="81" s="1"/>
  <c r="B93" i="81"/>
  <c r="A93" i="81"/>
  <c r="J92" i="81"/>
  <c r="B92" i="81"/>
  <c r="A92" i="81"/>
  <c r="J91" i="81"/>
  <c r="L91" i="81" s="1"/>
  <c r="B91" i="81"/>
  <c r="A91" i="81"/>
  <c r="J90" i="81"/>
  <c r="L90" i="81" s="1"/>
  <c r="B90" i="81"/>
  <c r="A90" i="81"/>
  <c r="J89" i="81"/>
  <c r="K89" i="81" s="1"/>
  <c r="B89" i="81"/>
  <c r="A89" i="81"/>
  <c r="J88" i="81"/>
  <c r="B88" i="81"/>
  <c r="A88" i="81"/>
  <c r="J87" i="81"/>
  <c r="L87" i="81" s="1"/>
  <c r="B87" i="81"/>
  <c r="A87" i="81"/>
  <c r="J86" i="81"/>
  <c r="L86" i="81" s="1"/>
  <c r="B86" i="81"/>
  <c r="A86" i="81"/>
  <c r="J85" i="81"/>
  <c r="K85" i="81" s="1"/>
  <c r="B85" i="81"/>
  <c r="A85" i="81"/>
  <c r="J84" i="81"/>
  <c r="B84" i="81"/>
  <c r="A84" i="81"/>
  <c r="J83" i="81"/>
  <c r="L83" i="81" s="1"/>
  <c r="B83" i="81"/>
  <c r="A83" i="81"/>
  <c r="J82" i="81"/>
  <c r="L82" i="81" s="1"/>
  <c r="B82" i="81"/>
  <c r="A82" i="81"/>
  <c r="J81" i="81"/>
  <c r="K81" i="81" s="1"/>
  <c r="B81" i="81"/>
  <c r="A81" i="81"/>
  <c r="J80" i="81"/>
  <c r="C80" i="81"/>
  <c r="B80" i="81"/>
  <c r="A80" i="81"/>
  <c r="J79" i="81"/>
  <c r="C79" i="81"/>
  <c r="B79" i="81"/>
  <c r="A79" i="81"/>
  <c r="J78" i="81"/>
  <c r="C78" i="81"/>
  <c r="B78" i="81"/>
  <c r="A78" i="81"/>
  <c r="J77" i="81"/>
  <c r="K77" i="81" s="1"/>
  <c r="C77" i="81"/>
  <c r="B77" i="81"/>
  <c r="A77" i="81"/>
  <c r="J76" i="81"/>
  <c r="C76" i="81"/>
  <c r="B76" i="81"/>
  <c r="A76" i="81"/>
  <c r="J75" i="81"/>
  <c r="C75" i="81"/>
  <c r="B75" i="81"/>
  <c r="A75" i="81"/>
  <c r="J74" i="81"/>
  <c r="C74" i="81"/>
  <c r="B74" i="81"/>
  <c r="A74" i="81"/>
  <c r="J73" i="81"/>
  <c r="K73" i="81" s="1"/>
  <c r="C73" i="81"/>
  <c r="B73" i="81"/>
  <c r="A73" i="81"/>
  <c r="J72" i="81"/>
  <c r="C72" i="81"/>
  <c r="B72" i="81"/>
  <c r="A72" i="81"/>
  <c r="J71" i="81"/>
  <c r="C71" i="81"/>
  <c r="B71" i="81"/>
  <c r="A71" i="81"/>
  <c r="J70" i="81"/>
  <c r="C70" i="81"/>
  <c r="B70" i="81"/>
  <c r="A70" i="81"/>
  <c r="J69" i="81"/>
  <c r="K69" i="81" s="1"/>
  <c r="C69" i="81"/>
  <c r="B69" i="81"/>
  <c r="A69" i="81"/>
  <c r="J68" i="81"/>
  <c r="C68" i="81"/>
  <c r="B68" i="81"/>
  <c r="A68" i="81"/>
  <c r="J67" i="81"/>
  <c r="C67" i="81"/>
  <c r="B67" i="81"/>
  <c r="A67" i="81"/>
  <c r="J66" i="81"/>
  <c r="C66" i="81"/>
  <c r="B66" i="81"/>
  <c r="A66" i="81"/>
  <c r="J65" i="81"/>
  <c r="K65" i="81" s="1"/>
  <c r="C65" i="81"/>
  <c r="B65" i="81"/>
  <c r="A65" i="81"/>
  <c r="J64" i="81"/>
  <c r="C64" i="81"/>
  <c r="B64" i="81"/>
  <c r="A64" i="81"/>
  <c r="J63" i="81"/>
  <c r="C63" i="81"/>
  <c r="B63" i="81"/>
  <c r="A63" i="81"/>
  <c r="J62" i="81"/>
  <c r="C62" i="81"/>
  <c r="B62" i="81"/>
  <c r="A62" i="81"/>
  <c r="J61" i="81"/>
  <c r="K61" i="81" s="1"/>
  <c r="C61" i="81"/>
  <c r="B61" i="81"/>
  <c r="A61" i="81"/>
  <c r="J60" i="81"/>
  <c r="C60" i="81"/>
  <c r="B60" i="81"/>
  <c r="A60" i="81"/>
  <c r="J59" i="81"/>
  <c r="C59" i="81"/>
  <c r="B59" i="81"/>
  <c r="A59" i="81"/>
  <c r="J58" i="81"/>
  <c r="C58" i="81"/>
  <c r="B58" i="81"/>
  <c r="A58" i="81"/>
  <c r="J57" i="81"/>
  <c r="K57" i="81" s="1"/>
  <c r="C57" i="81"/>
  <c r="B57" i="81"/>
  <c r="A57" i="81"/>
  <c r="J56" i="81"/>
  <c r="C56" i="81"/>
  <c r="B56" i="81"/>
  <c r="A56" i="81"/>
  <c r="J55" i="81"/>
  <c r="C55" i="81"/>
  <c r="B55" i="81"/>
  <c r="A55" i="81"/>
  <c r="J54" i="81"/>
  <c r="C54" i="81"/>
  <c r="B54" i="81"/>
  <c r="A54" i="81"/>
  <c r="J53" i="81"/>
  <c r="K53" i="81" s="1"/>
  <c r="B53" i="81"/>
  <c r="A53" i="81"/>
  <c r="J52" i="81"/>
  <c r="K52" i="81" s="1"/>
  <c r="C52" i="81"/>
  <c r="B52" i="81"/>
  <c r="A52" i="81"/>
  <c r="J51" i="81"/>
  <c r="L51" i="81" s="1"/>
  <c r="C51" i="81"/>
  <c r="B51" i="81"/>
  <c r="A51" i="81"/>
  <c r="J50" i="81"/>
  <c r="K50" i="81" s="1"/>
  <c r="C50" i="81"/>
  <c r="B50" i="81"/>
  <c r="A50" i="81"/>
  <c r="J49" i="81"/>
  <c r="L49" i="81" s="1"/>
  <c r="C49" i="81"/>
  <c r="B49" i="81"/>
  <c r="A49" i="81"/>
  <c r="J48" i="81"/>
  <c r="C48" i="81"/>
  <c r="B48" i="81"/>
  <c r="A48" i="81"/>
  <c r="J47" i="81"/>
  <c r="L47" i="81" s="1"/>
  <c r="C47" i="81"/>
  <c r="B47" i="81"/>
  <c r="A47" i="81"/>
  <c r="J46" i="81"/>
  <c r="K46" i="81" s="1"/>
  <c r="C46" i="81"/>
  <c r="B46" i="81"/>
  <c r="A46" i="81"/>
  <c r="J45" i="81"/>
  <c r="L45" i="81" s="1"/>
  <c r="B45" i="81"/>
  <c r="A45" i="81"/>
  <c r="J44" i="81"/>
  <c r="K44" i="81" s="1"/>
  <c r="C44" i="81"/>
  <c r="B44" i="81"/>
  <c r="A44" i="81"/>
  <c r="J43" i="81"/>
  <c r="C43" i="81"/>
  <c r="B43" i="81"/>
  <c r="A43" i="81"/>
  <c r="J42" i="81"/>
  <c r="C42" i="81"/>
  <c r="B42" i="81"/>
  <c r="A42" i="81"/>
  <c r="J41" i="81"/>
  <c r="C41" i="81"/>
  <c r="B41" i="81"/>
  <c r="A41" i="81"/>
  <c r="J40" i="81"/>
  <c r="K40" i="81" s="1"/>
  <c r="C40" i="81"/>
  <c r="B40" i="81"/>
  <c r="A40" i="81"/>
  <c r="J39" i="81"/>
  <c r="C39" i="81"/>
  <c r="B39" i="81"/>
  <c r="A39" i="81"/>
  <c r="J38" i="81"/>
  <c r="C38" i="81"/>
  <c r="B38" i="81"/>
  <c r="A38" i="81"/>
  <c r="J37" i="81"/>
  <c r="C37" i="81"/>
  <c r="B37" i="81"/>
  <c r="A37" i="81"/>
  <c r="J36" i="81"/>
  <c r="K36" i="81" s="1"/>
  <c r="C36" i="81"/>
  <c r="B36" i="81"/>
  <c r="A36" i="81"/>
  <c r="J35" i="81"/>
  <c r="C35" i="81"/>
  <c r="B35" i="81"/>
  <c r="A35" i="81"/>
  <c r="J34" i="81"/>
  <c r="C34" i="81"/>
  <c r="B34" i="81"/>
  <c r="A34" i="81"/>
  <c r="J33" i="81"/>
  <c r="C33" i="81"/>
  <c r="B33" i="81"/>
  <c r="A33" i="81"/>
  <c r="J32" i="81"/>
  <c r="K32" i="81" s="1"/>
  <c r="C32" i="81"/>
  <c r="B32" i="81"/>
  <c r="A32" i="81"/>
  <c r="J31" i="81"/>
  <c r="C31" i="81"/>
  <c r="B31" i="81"/>
  <c r="A31" i="81"/>
  <c r="J30" i="81"/>
  <c r="C30" i="81"/>
  <c r="B30" i="81"/>
  <c r="A30" i="81"/>
  <c r="J29" i="81"/>
  <c r="C29" i="81"/>
  <c r="B29" i="81"/>
  <c r="A29" i="81"/>
  <c r="J28" i="81"/>
  <c r="K28" i="81" s="1"/>
  <c r="C28" i="81"/>
  <c r="B28" i="81"/>
  <c r="A28" i="81"/>
  <c r="J27" i="81"/>
  <c r="C27" i="81"/>
  <c r="B27" i="81"/>
  <c r="A27" i="81"/>
  <c r="J26" i="81"/>
  <c r="C26" i="81"/>
  <c r="B26" i="81"/>
  <c r="A26" i="81"/>
  <c r="J25" i="81"/>
  <c r="L25" i="81" s="1"/>
  <c r="C25" i="81"/>
  <c r="B25" i="81"/>
  <c r="A25" i="81"/>
  <c r="J24" i="81"/>
  <c r="K24" i="81" s="1"/>
  <c r="C24" i="81"/>
  <c r="B24" i="81"/>
  <c r="A24" i="81"/>
  <c r="J23" i="81"/>
  <c r="L23" i="81" s="1"/>
  <c r="C23" i="81"/>
  <c r="B23" i="81"/>
  <c r="A23" i="81"/>
  <c r="J22" i="81"/>
  <c r="C22" i="81"/>
  <c r="B22" i="81"/>
  <c r="A22" i="81"/>
  <c r="J21" i="81"/>
  <c r="L21" i="81" s="1"/>
  <c r="C21" i="81"/>
  <c r="B21" i="81"/>
  <c r="A21" i="81"/>
  <c r="J20" i="81"/>
  <c r="K20" i="81" s="1"/>
  <c r="C20" i="81"/>
  <c r="B20" i="81"/>
  <c r="A20" i="81"/>
  <c r="J19" i="81"/>
  <c r="L19" i="81" s="1"/>
  <c r="C19" i="81"/>
  <c r="B19" i="81"/>
  <c r="A19" i="81"/>
  <c r="J18" i="81"/>
  <c r="L18" i="81" s="1"/>
  <c r="C18" i="81"/>
  <c r="B18" i="81"/>
  <c r="A18" i="81"/>
  <c r="J17" i="81"/>
  <c r="L17" i="81" s="1"/>
  <c r="C17" i="81"/>
  <c r="B17" i="81"/>
  <c r="A17" i="81"/>
  <c r="J16" i="81"/>
  <c r="L16" i="81" s="1"/>
  <c r="C16" i="81"/>
  <c r="B16" i="81"/>
  <c r="A16" i="81"/>
  <c r="J15" i="81"/>
  <c r="L15" i="81" s="1"/>
  <c r="C15" i="81"/>
  <c r="B15" i="81"/>
  <c r="A15" i="81"/>
  <c r="J14" i="81"/>
  <c r="K14" i="81" s="1"/>
  <c r="C14" i="81"/>
  <c r="B14" i="81"/>
  <c r="A14" i="81"/>
  <c r="J13" i="81"/>
  <c r="L13" i="81" s="1"/>
  <c r="C13" i="81"/>
  <c r="B13" i="81"/>
  <c r="A13" i="81"/>
  <c r="J12" i="81"/>
  <c r="L12" i="81" s="1"/>
  <c r="C12" i="81"/>
  <c r="B12" i="81"/>
  <c r="A12" i="81"/>
  <c r="J11" i="81"/>
  <c r="C11" i="81"/>
  <c r="B11" i="81"/>
  <c r="A11" i="81"/>
  <c r="J10" i="81"/>
  <c r="K10" i="81" s="1"/>
  <c r="C10" i="81"/>
  <c r="B10" i="81"/>
  <c r="A10" i="81"/>
  <c r="J9" i="81"/>
  <c r="L9" i="81" s="1"/>
  <c r="C9" i="81"/>
  <c r="B9" i="81"/>
  <c r="A9" i="81"/>
  <c r="J8" i="81"/>
  <c r="K8" i="81" s="1"/>
  <c r="C8" i="81"/>
  <c r="B8" i="81"/>
  <c r="A8" i="81"/>
  <c r="J7" i="81"/>
  <c r="L7" i="81" s="1"/>
  <c r="C7" i="81"/>
  <c r="B7" i="81"/>
  <c r="A7" i="81"/>
  <c r="J6" i="81"/>
  <c r="K6" i="81" s="1"/>
  <c r="C6" i="81"/>
  <c r="B6" i="81"/>
  <c r="A6" i="81"/>
  <c r="J5" i="81"/>
  <c r="L5" i="81" s="1"/>
  <c r="C5" i="81"/>
  <c r="B5" i="81"/>
  <c r="A5" i="81"/>
  <c r="J100" i="80"/>
  <c r="L100" i="80" s="1"/>
  <c r="B100" i="80"/>
  <c r="A100" i="80"/>
  <c r="J99" i="80"/>
  <c r="L99" i="80" s="1"/>
  <c r="B99" i="80"/>
  <c r="A99" i="80"/>
  <c r="J98" i="80"/>
  <c r="K98" i="80" s="1"/>
  <c r="B98" i="80"/>
  <c r="A98" i="80"/>
  <c r="J97" i="80"/>
  <c r="L97" i="80" s="1"/>
  <c r="B97" i="80"/>
  <c r="A97" i="80"/>
  <c r="J96" i="80"/>
  <c r="L96" i="80" s="1"/>
  <c r="B96" i="80"/>
  <c r="A96" i="80"/>
  <c r="J95" i="80"/>
  <c r="L95" i="80" s="1"/>
  <c r="B95" i="80"/>
  <c r="A95" i="80"/>
  <c r="J94" i="80"/>
  <c r="K94" i="80" s="1"/>
  <c r="B94" i="80"/>
  <c r="A94" i="80"/>
  <c r="J93" i="80"/>
  <c r="K93" i="80" s="1"/>
  <c r="B93" i="80"/>
  <c r="A93" i="80"/>
  <c r="J92" i="80"/>
  <c r="L92" i="80" s="1"/>
  <c r="B92" i="80"/>
  <c r="A92" i="80"/>
  <c r="J91" i="80"/>
  <c r="L91" i="80" s="1"/>
  <c r="B91" i="80"/>
  <c r="A91" i="80"/>
  <c r="J90" i="80"/>
  <c r="K90" i="80" s="1"/>
  <c r="B90" i="80"/>
  <c r="A90" i="80"/>
  <c r="J89" i="80"/>
  <c r="L89" i="80" s="1"/>
  <c r="B89" i="80"/>
  <c r="A89" i="80"/>
  <c r="J88" i="80"/>
  <c r="L88" i="80" s="1"/>
  <c r="B88" i="80"/>
  <c r="A88" i="80"/>
  <c r="J87" i="80"/>
  <c r="L87" i="80" s="1"/>
  <c r="B87" i="80"/>
  <c r="A87" i="80"/>
  <c r="J86" i="80"/>
  <c r="K86" i="80" s="1"/>
  <c r="B86" i="80"/>
  <c r="A86" i="80"/>
  <c r="J85" i="80"/>
  <c r="L85" i="80" s="1"/>
  <c r="B85" i="80"/>
  <c r="A85" i="80"/>
  <c r="J84" i="80"/>
  <c r="L84" i="80" s="1"/>
  <c r="B84" i="80"/>
  <c r="A84" i="80"/>
  <c r="J83" i="80"/>
  <c r="L83" i="80" s="1"/>
  <c r="B83" i="80"/>
  <c r="A83" i="80"/>
  <c r="J82" i="80"/>
  <c r="K82" i="80" s="1"/>
  <c r="B82" i="80"/>
  <c r="A82" i="80"/>
  <c r="J81" i="80"/>
  <c r="K81" i="80" s="1"/>
  <c r="B81" i="80"/>
  <c r="A81" i="80"/>
  <c r="J80" i="80"/>
  <c r="L80" i="80" s="1"/>
  <c r="C80" i="80"/>
  <c r="B80" i="80"/>
  <c r="A80" i="80"/>
  <c r="J79" i="80"/>
  <c r="K79" i="80" s="1"/>
  <c r="C79" i="80"/>
  <c r="B79" i="80"/>
  <c r="A79" i="80"/>
  <c r="J78" i="80"/>
  <c r="L78" i="80" s="1"/>
  <c r="C78" i="80"/>
  <c r="B78" i="80"/>
  <c r="A78" i="80"/>
  <c r="J77" i="80"/>
  <c r="K77" i="80" s="1"/>
  <c r="C77" i="80"/>
  <c r="B77" i="80"/>
  <c r="A77" i="80"/>
  <c r="J76" i="80"/>
  <c r="L76" i="80" s="1"/>
  <c r="C76" i="80"/>
  <c r="B76" i="80"/>
  <c r="A76" i="80"/>
  <c r="J75" i="80"/>
  <c r="K75" i="80" s="1"/>
  <c r="C75" i="80"/>
  <c r="B75" i="80"/>
  <c r="A75" i="80"/>
  <c r="J74" i="80"/>
  <c r="L74" i="80" s="1"/>
  <c r="C74" i="80"/>
  <c r="B74" i="80"/>
  <c r="A74" i="80"/>
  <c r="J73" i="80"/>
  <c r="K73" i="80" s="1"/>
  <c r="C73" i="80"/>
  <c r="B73" i="80"/>
  <c r="A73" i="80"/>
  <c r="J72" i="80"/>
  <c r="L72" i="80" s="1"/>
  <c r="C72" i="80"/>
  <c r="B72" i="80"/>
  <c r="A72" i="80"/>
  <c r="J71" i="80"/>
  <c r="K71" i="80" s="1"/>
  <c r="C71" i="80"/>
  <c r="B71" i="80"/>
  <c r="A71" i="80"/>
  <c r="J70" i="80"/>
  <c r="L70" i="80" s="1"/>
  <c r="C70" i="80"/>
  <c r="B70" i="80"/>
  <c r="A70" i="80"/>
  <c r="J69" i="80"/>
  <c r="K69" i="80" s="1"/>
  <c r="C69" i="80"/>
  <c r="B69" i="80"/>
  <c r="A69" i="80"/>
  <c r="J68" i="80"/>
  <c r="L68" i="80" s="1"/>
  <c r="C68" i="80"/>
  <c r="B68" i="80"/>
  <c r="A68" i="80"/>
  <c r="J67" i="80"/>
  <c r="K67" i="80" s="1"/>
  <c r="C67" i="80"/>
  <c r="B67" i="80"/>
  <c r="A67" i="80"/>
  <c r="J66" i="80"/>
  <c r="L66" i="80" s="1"/>
  <c r="C66" i="80"/>
  <c r="B66" i="80"/>
  <c r="A66" i="80"/>
  <c r="J65" i="80"/>
  <c r="K65" i="80" s="1"/>
  <c r="C65" i="80"/>
  <c r="B65" i="80"/>
  <c r="A65" i="80"/>
  <c r="J64" i="80"/>
  <c r="L64" i="80" s="1"/>
  <c r="C64" i="80"/>
  <c r="B64" i="80"/>
  <c r="A64" i="80"/>
  <c r="J63" i="80"/>
  <c r="K63" i="80" s="1"/>
  <c r="C63" i="80"/>
  <c r="B63" i="80"/>
  <c r="A63" i="80"/>
  <c r="J62" i="80"/>
  <c r="L62" i="80" s="1"/>
  <c r="C62" i="80"/>
  <c r="B62" i="80"/>
  <c r="A62" i="80"/>
  <c r="J61" i="80"/>
  <c r="K61" i="80" s="1"/>
  <c r="C61" i="80"/>
  <c r="B61" i="80"/>
  <c r="A61" i="80"/>
  <c r="J60" i="80"/>
  <c r="L60" i="80" s="1"/>
  <c r="C60" i="80"/>
  <c r="B60" i="80"/>
  <c r="A60" i="80"/>
  <c r="J59" i="80"/>
  <c r="K59" i="80" s="1"/>
  <c r="C59" i="80"/>
  <c r="B59" i="80"/>
  <c r="A59" i="80"/>
  <c r="J58" i="80"/>
  <c r="L58" i="80" s="1"/>
  <c r="C58" i="80"/>
  <c r="B58" i="80"/>
  <c r="A58" i="80"/>
  <c r="J57" i="80"/>
  <c r="K57" i="80" s="1"/>
  <c r="C57" i="80"/>
  <c r="B57" i="80"/>
  <c r="A57" i="80"/>
  <c r="J56" i="80"/>
  <c r="L56" i="80" s="1"/>
  <c r="C56" i="80"/>
  <c r="B56" i="80"/>
  <c r="A56" i="80"/>
  <c r="J55" i="80"/>
  <c r="K55" i="80" s="1"/>
  <c r="C55" i="80"/>
  <c r="B55" i="80"/>
  <c r="A55" i="80"/>
  <c r="J54" i="80"/>
  <c r="L54" i="80" s="1"/>
  <c r="C54" i="80"/>
  <c r="B54" i="80"/>
  <c r="A54" i="80"/>
  <c r="J53" i="80"/>
  <c r="K53" i="80" s="1"/>
  <c r="B53" i="80"/>
  <c r="A53" i="80"/>
  <c r="J52" i="80"/>
  <c r="L52" i="80" s="1"/>
  <c r="C52" i="80"/>
  <c r="B52" i="80"/>
  <c r="A52" i="80"/>
  <c r="J51" i="80"/>
  <c r="L51" i="80" s="1"/>
  <c r="C51" i="80"/>
  <c r="B51" i="80"/>
  <c r="A51" i="80"/>
  <c r="J50" i="80"/>
  <c r="L50" i="80" s="1"/>
  <c r="C50" i="80"/>
  <c r="B50" i="80"/>
  <c r="A50" i="80"/>
  <c r="J49" i="80"/>
  <c r="L49" i="80" s="1"/>
  <c r="C49" i="80"/>
  <c r="B49" i="80"/>
  <c r="A49" i="80"/>
  <c r="J48" i="80"/>
  <c r="L48" i="80" s="1"/>
  <c r="C48" i="80"/>
  <c r="B48" i="80"/>
  <c r="A48" i="80"/>
  <c r="J47" i="80"/>
  <c r="L47" i="80" s="1"/>
  <c r="C47" i="80"/>
  <c r="B47" i="80"/>
  <c r="A47" i="80"/>
  <c r="J46" i="80"/>
  <c r="L46" i="80" s="1"/>
  <c r="C46" i="80"/>
  <c r="B46" i="80"/>
  <c r="A46" i="80"/>
  <c r="J45" i="80"/>
  <c r="L45" i="80" s="1"/>
  <c r="B45" i="80"/>
  <c r="A45" i="80"/>
  <c r="J44" i="80"/>
  <c r="K44" i="80" s="1"/>
  <c r="C44" i="80"/>
  <c r="B44" i="80"/>
  <c r="A44" i="80"/>
  <c r="J43" i="80"/>
  <c r="L43" i="80" s="1"/>
  <c r="C43" i="80"/>
  <c r="B43" i="80"/>
  <c r="A43" i="80"/>
  <c r="J42" i="80"/>
  <c r="K42" i="80" s="1"/>
  <c r="C42" i="80"/>
  <c r="B42" i="80"/>
  <c r="A42" i="80"/>
  <c r="J41" i="80"/>
  <c r="L41" i="80" s="1"/>
  <c r="C41" i="80"/>
  <c r="B41" i="80"/>
  <c r="A41" i="80"/>
  <c r="J40" i="80"/>
  <c r="K40" i="80" s="1"/>
  <c r="C40" i="80"/>
  <c r="B40" i="80"/>
  <c r="A40" i="80"/>
  <c r="J39" i="80"/>
  <c r="L39" i="80" s="1"/>
  <c r="C39" i="80"/>
  <c r="B39" i="80"/>
  <c r="A39" i="80"/>
  <c r="J38" i="80"/>
  <c r="K38" i="80" s="1"/>
  <c r="C38" i="80"/>
  <c r="B38" i="80"/>
  <c r="A38" i="80"/>
  <c r="J37" i="80"/>
  <c r="L37" i="80" s="1"/>
  <c r="C37" i="80"/>
  <c r="B37" i="80"/>
  <c r="A37" i="80"/>
  <c r="J36" i="80"/>
  <c r="K36" i="80" s="1"/>
  <c r="C36" i="80"/>
  <c r="B36" i="80"/>
  <c r="A36" i="80"/>
  <c r="J35" i="80"/>
  <c r="L35" i="80" s="1"/>
  <c r="C35" i="80"/>
  <c r="B35" i="80"/>
  <c r="A35" i="80"/>
  <c r="J34" i="80"/>
  <c r="K34" i="80" s="1"/>
  <c r="C34" i="80"/>
  <c r="B34" i="80"/>
  <c r="A34" i="80"/>
  <c r="J33" i="80"/>
  <c r="L33" i="80" s="1"/>
  <c r="C33" i="80"/>
  <c r="B33" i="80"/>
  <c r="A33" i="80"/>
  <c r="J32" i="80"/>
  <c r="K32" i="80" s="1"/>
  <c r="C32" i="80"/>
  <c r="B32" i="80"/>
  <c r="A32" i="80"/>
  <c r="J31" i="80"/>
  <c r="L31" i="80" s="1"/>
  <c r="C31" i="80"/>
  <c r="B31" i="80"/>
  <c r="A31" i="80"/>
  <c r="J30" i="80"/>
  <c r="K30" i="80" s="1"/>
  <c r="C30" i="80"/>
  <c r="B30" i="80"/>
  <c r="A30" i="80"/>
  <c r="J29" i="80"/>
  <c r="L29" i="80" s="1"/>
  <c r="C29" i="80"/>
  <c r="B29" i="80"/>
  <c r="A29" i="80"/>
  <c r="J28" i="80"/>
  <c r="K28" i="80" s="1"/>
  <c r="C28" i="80"/>
  <c r="B28" i="80"/>
  <c r="A28" i="80"/>
  <c r="J27" i="80"/>
  <c r="L27" i="80" s="1"/>
  <c r="C27" i="80"/>
  <c r="B27" i="80"/>
  <c r="A27" i="80"/>
  <c r="J26" i="80"/>
  <c r="K26" i="80" s="1"/>
  <c r="C26" i="80"/>
  <c r="B26" i="80"/>
  <c r="A26" i="80"/>
  <c r="J25" i="80"/>
  <c r="L25" i="80" s="1"/>
  <c r="C25" i="80"/>
  <c r="B25" i="80"/>
  <c r="A25" i="80"/>
  <c r="J24" i="80"/>
  <c r="K24" i="80" s="1"/>
  <c r="C24" i="80"/>
  <c r="B24" i="80"/>
  <c r="A24" i="80"/>
  <c r="J23" i="80"/>
  <c r="L23" i="80" s="1"/>
  <c r="C23" i="80"/>
  <c r="B23" i="80"/>
  <c r="A23" i="80"/>
  <c r="J22" i="80"/>
  <c r="K22" i="80" s="1"/>
  <c r="C22" i="80"/>
  <c r="B22" i="80"/>
  <c r="A22" i="80"/>
  <c r="J21" i="80"/>
  <c r="L21" i="80" s="1"/>
  <c r="C21" i="80"/>
  <c r="B21" i="80"/>
  <c r="A21" i="80"/>
  <c r="J20" i="80"/>
  <c r="K20" i="80" s="1"/>
  <c r="C20" i="80"/>
  <c r="B20" i="80"/>
  <c r="A20" i="80"/>
  <c r="J19" i="80"/>
  <c r="L19" i="80" s="1"/>
  <c r="C19" i="80"/>
  <c r="B19" i="80"/>
  <c r="A19" i="80"/>
  <c r="J18" i="80"/>
  <c r="K18" i="80" s="1"/>
  <c r="C18" i="80"/>
  <c r="B18" i="80"/>
  <c r="A18" i="80"/>
  <c r="J17" i="80"/>
  <c r="L17" i="80" s="1"/>
  <c r="C17" i="80"/>
  <c r="B17" i="80"/>
  <c r="A17" i="80"/>
  <c r="J16" i="80"/>
  <c r="K16" i="80" s="1"/>
  <c r="C16" i="80"/>
  <c r="B16" i="80"/>
  <c r="A16" i="80"/>
  <c r="J15" i="80"/>
  <c r="L15" i="80" s="1"/>
  <c r="C15" i="80"/>
  <c r="B15" i="80"/>
  <c r="A15" i="80"/>
  <c r="J14" i="80"/>
  <c r="K14" i="80" s="1"/>
  <c r="C14" i="80"/>
  <c r="B14" i="80"/>
  <c r="A14" i="80"/>
  <c r="J13" i="80"/>
  <c r="L13" i="80" s="1"/>
  <c r="C13" i="80"/>
  <c r="B13" i="80"/>
  <c r="A13" i="80"/>
  <c r="J12" i="80"/>
  <c r="K12" i="80" s="1"/>
  <c r="C12" i="80"/>
  <c r="B12" i="80"/>
  <c r="A12" i="80"/>
  <c r="J11" i="80"/>
  <c r="L11" i="80" s="1"/>
  <c r="C11" i="80"/>
  <c r="B11" i="80"/>
  <c r="A11" i="80"/>
  <c r="J10" i="80"/>
  <c r="K10" i="80" s="1"/>
  <c r="C10" i="80"/>
  <c r="B10" i="80"/>
  <c r="A10" i="80"/>
  <c r="J9" i="80"/>
  <c r="L9" i="80" s="1"/>
  <c r="C9" i="80"/>
  <c r="B9" i="80"/>
  <c r="A9" i="80"/>
  <c r="J8" i="80"/>
  <c r="K8" i="80" s="1"/>
  <c r="C8" i="80"/>
  <c r="B8" i="80"/>
  <c r="A8" i="80"/>
  <c r="J7" i="80"/>
  <c r="L7" i="80" s="1"/>
  <c r="C7" i="80"/>
  <c r="B7" i="80"/>
  <c r="A7" i="80"/>
  <c r="J6" i="80"/>
  <c r="K6" i="80" s="1"/>
  <c r="C6" i="80"/>
  <c r="B6" i="80"/>
  <c r="A6" i="80"/>
  <c r="J5" i="80"/>
  <c r="L5" i="80" s="1"/>
  <c r="C5" i="80"/>
  <c r="B5" i="80"/>
  <c r="A5" i="80"/>
  <c r="J100" i="79"/>
  <c r="L100" i="79" s="1"/>
  <c r="B100" i="79"/>
  <c r="A100" i="79"/>
  <c r="J99" i="79"/>
  <c r="L99" i="79" s="1"/>
  <c r="B99" i="79"/>
  <c r="A99" i="79"/>
  <c r="J98" i="79"/>
  <c r="K98" i="79" s="1"/>
  <c r="B98" i="79"/>
  <c r="A98" i="79"/>
  <c r="J97" i="79"/>
  <c r="K97" i="79" s="1"/>
  <c r="B97" i="79"/>
  <c r="A97" i="79"/>
  <c r="J96" i="79"/>
  <c r="L96" i="79" s="1"/>
  <c r="B96" i="79"/>
  <c r="A96" i="79"/>
  <c r="J95" i="79"/>
  <c r="L95" i="79" s="1"/>
  <c r="B95" i="79"/>
  <c r="A95" i="79"/>
  <c r="J94" i="79"/>
  <c r="K94" i="79" s="1"/>
  <c r="B94" i="79"/>
  <c r="A94" i="79"/>
  <c r="J93" i="79"/>
  <c r="L93" i="79" s="1"/>
  <c r="B93" i="79"/>
  <c r="A93" i="79"/>
  <c r="J92" i="79"/>
  <c r="L92" i="79" s="1"/>
  <c r="B92" i="79"/>
  <c r="A92" i="79"/>
  <c r="J91" i="79"/>
  <c r="L91" i="79" s="1"/>
  <c r="B91" i="79"/>
  <c r="A91" i="79"/>
  <c r="J90" i="79"/>
  <c r="K90" i="79" s="1"/>
  <c r="B90" i="79"/>
  <c r="A90" i="79"/>
  <c r="J89" i="79"/>
  <c r="K89" i="79" s="1"/>
  <c r="B89" i="79"/>
  <c r="A89" i="79"/>
  <c r="J88" i="79"/>
  <c r="L88" i="79" s="1"/>
  <c r="B88" i="79"/>
  <c r="A88" i="79"/>
  <c r="J87" i="79"/>
  <c r="L87" i="79" s="1"/>
  <c r="B87" i="79"/>
  <c r="A87" i="79"/>
  <c r="J86" i="79"/>
  <c r="K86" i="79" s="1"/>
  <c r="B86" i="79"/>
  <c r="A86" i="79"/>
  <c r="J85" i="79"/>
  <c r="L85" i="79" s="1"/>
  <c r="B85" i="79"/>
  <c r="A85" i="79"/>
  <c r="J84" i="79"/>
  <c r="L84" i="79" s="1"/>
  <c r="B84" i="79"/>
  <c r="A84" i="79"/>
  <c r="J83" i="79"/>
  <c r="L83" i="79" s="1"/>
  <c r="B83" i="79"/>
  <c r="A83" i="79"/>
  <c r="J82" i="79"/>
  <c r="L82" i="79" s="1"/>
  <c r="B82" i="79"/>
  <c r="A82" i="79"/>
  <c r="J81" i="79"/>
  <c r="K81" i="79" s="1"/>
  <c r="B81" i="79"/>
  <c r="A81" i="79"/>
  <c r="J80" i="79"/>
  <c r="L80" i="79" s="1"/>
  <c r="C80" i="79"/>
  <c r="B80" i="79"/>
  <c r="A80" i="79"/>
  <c r="J79" i="79"/>
  <c r="K79" i="79" s="1"/>
  <c r="C79" i="79"/>
  <c r="B79" i="79"/>
  <c r="A79" i="79"/>
  <c r="J78" i="79"/>
  <c r="L78" i="79" s="1"/>
  <c r="C78" i="79"/>
  <c r="B78" i="79"/>
  <c r="A78" i="79"/>
  <c r="J77" i="79"/>
  <c r="L77" i="79" s="1"/>
  <c r="C77" i="79"/>
  <c r="B77" i="79"/>
  <c r="A77" i="79"/>
  <c r="J76" i="79"/>
  <c r="L76" i="79" s="1"/>
  <c r="C76" i="79"/>
  <c r="B76" i="79"/>
  <c r="A76" i="79"/>
  <c r="J75" i="79"/>
  <c r="K75" i="79" s="1"/>
  <c r="C75" i="79"/>
  <c r="B75" i="79"/>
  <c r="A75" i="79"/>
  <c r="J74" i="79"/>
  <c r="L74" i="79" s="1"/>
  <c r="C74" i="79"/>
  <c r="B74" i="79"/>
  <c r="A74" i="79"/>
  <c r="J73" i="79"/>
  <c r="L73" i="79" s="1"/>
  <c r="C73" i="79"/>
  <c r="B73" i="79"/>
  <c r="A73" i="79"/>
  <c r="J72" i="79"/>
  <c r="L72" i="79" s="1"/>
  <c r="C72" i="79"/>
  <c r="B72" i="79"/>
  <c r="A72" i="79"/>
  <c r="J71" i="79"/>
  <c r="K71" i="79" s="1"/>
  <c r="C71" i="79"/>
  <c r="B71" i="79"/>
  <c r="A71" i="79"/>
  <c r="J70" i="79"/>
  <c r="L70" i="79" s="1"/>
  <c r="C70" i="79"/>
  <c r="B70" i="79"/>
  <c r="A70" i="79"/>
  <c r="J69" i="79"/>
  <c r="K69" i="79" s="1"/>
  <c r="C69" i="79"/>
  <c r="B69" i="79"/>
  <c r="A69" i="79"/>
  <c r="J68" i="79"/>
  <c r="L68" i="79" s="1"/>
  <c r="C68" i="79"/>
  <c r="B68" i="79"/>
  <c r="A68" i="79"/>
  <c r="J67" i="79"/>
  <c r="K67" i="79" s="1"/>
  <c r="C67" i="79"/>
  <c r="B67" i="79"/>
  <c r="A67" i="79"/>
  <c r="J66" i="79"/>
  <c r="L66" i="79" s="1"/>
  <c r="C66" i="79"/>
  <c r="B66" i="79"/>
  <c r="A66" i="79"/>
  <c r="J65" i="79"/>
  <c r="K65" i="79" s="1"/>
  <c r="C65" i="79"/>
  <c r="B65" i="79"/>
  <c r="A65" i="79"/>
  <c r="J64" i="79"/>
  <c r="L64" i="79" s="1"/>
  <c r="C64" i="79"/>
  <c r="B64" i="79"/>
  <c r="A64" i="79"/>
  <c r="J63" i="79"/>
  <c r="L63" i="79" s="1"/>
  <c r="C63" i="79"/>
  <c r="B63" i="79"/>
  <c r="A63" i="79"/>
  <c r="J62" i="79"/>
  <c r="L62" i="79" s="1"/>
  <c r="C62" i="79"/>
  <c r="B62" i="79"/>
  <c r="A62" i="79"/>
  <c r="J61" i="79"/>
  <c r="L61" i="79" s="1"/>
  <c r="C61" i="79"/>
  <c r="B61" i="79"/>
  <c r="A61" i="79"/>
  <c r="J60" i="79"/>
  <c r="L60" i="79" s="1"/>
  <c r="C60" i="79"/>
  <c r="B60" i="79"/>
  <c r="A60" i="79"/>
  <c r="J59" i="79"/>
  <c r="L59" i="79" s="1"/>
  <c r="C59" i="79"/>
  <c r="B59" i="79"/>
  <c r="A59" i="79"/>
  <c r="J58" i="79"/>
  <c r="L58" i="79" s="1"/>
  <c r="C58" i="79"/>
  <c r="B58" i="79"/>
  <c r="A58" i="79"/>
  <c r="J57" i="79"/>
  <c r="L57" i="79" s="1"/>
  <c r="C57" i="79"/>
  <c r="B57" i="79"/>
  <c r="A57" i="79"/>
  <c r="J56" i="79"/>
  <c r="L56" i="79" s="1"/>
  <c r="C56" i="79"/>
  <c r="B56" i="79"/>
  <c r="A56" i="79"/>
  <c r="J55" i="79"/>
  <c r="K55" i="79" s="1"/>
  <c r="C55" i="79"/>
  <c r="B55" i="79"/>
  <c r="A55" i="79"/>
  <c r="J54" i="79"/>
  <c r="L54" i="79" s="1"/>
  <c r="C54" i="79"/>
  <c r="B54" i="79"/>
  <c r="A54" i="79"/>
  <c r="J53" i="79"/>
  <c r="L53" i="79" s="1"/>
  <c r="B53" i="79"/>
  <c r="A53" i="79"/>
  <c r="J52" i="79"/>
  <c r="L52" i="79" s="1"/>
  <c r="C52" i="79"/>
  <c r="B52" i="79"/>
  <c r="A52" i="79"/>
  <c r="J51" i="79"/>
  <c r="L51" i="79" s="1"/>
  <c r="C51" i="79"/>
  <c r="B51" i="79"/>
  <c r="A51" i="79"/>
  <c r="J50" i="79"/>
  <c r="K50" i="79" s="1"/>
  <c r="C50" i="79"/>
  <c r="B50" i="79"/>
  <c r="A50" i="79"/>
  <c r="J49" i="79"/>
  <c r="L49" i="79" s="1"/>
  <c r="C49" i="79"/>
  <c r="B49" i="79"/>
  <c r="A49" i="79"/>
  <c r="J48" i="79"/>
  <c r="L48" i="79" s="1"/>
  <c r="C48" i="79"/>
  <c r="B48" i="79"/>
  <c r="A48" i="79"/>
  <c r="J47" i="79"/>
  <c r="L47" i="79" s="1"/>
  <c r="C47" i="79"/>
  <c r="B47" i="79"/>
  <c r="A47" i="79"/>
  <c r="J46" i="79"/>
  <c r="K46" i="79" s="1"/>
  <c r="C46" i="79"/>
  <c r="B46" i="79"/>
  <c r="A46" i="79"/>
  <c r="J45" i="79"/>
  <c r="L45" i="79" s="1"/>
  <c r="B45" i="79"/>
  <c r="A45" i="79"/>
  <c r="J44" i="79"/>
  <c r="L44" i="79" s="1"/>
  <c r="C44" i="79"/>
  <c r="B44" i="79"/>
  <c r="A44" i="79"/>
  <c r="J43" i="79"/>
  <c r="L43" i="79" s="1"/>
  <c r="C43" i="79"/>
  <c r="B43" i="79"/>
  <c r="A43" i="79"/>
  <c r="J42" i="79"/>
  <c r="K42" i="79" s="1"/>
  <c r="C42" i="79"/>
  <c r="B42" i="79"/>
  <c r="A42" i="79"/>
  <c r="J41" i="79"/>
  <c r="L41" i="79" s="1"/>
  <c r="C41" i="79"/>
  <c r="B41" i="79"/>
  <c r="A41" i="79"/>
  <c r="J40" i="79"/>
  <c r="L40" i="79" s="1"/>
  <c r="C40" i="79"/>
  <c r="B40" i="79"/>
  <c r="A40" i="79"/>
  <c r="J39" i="79"/>
  <c r="L39" i="79" s="1"/>
  <c r="C39" i="79"/>
  <c r="B39" i="79"/>
  <c r="A39" i="79"/>
  <c r="J38" i="79"/>
  <c r="L38" i="79" s="1"/>
  <c r="C38" i="79"/>
  <c r="B38" i="79"/>
  <c r="A38" i="79"/>
  <c r="J37" i="79"/>
  <c r="L37" i="79" s="1"/>
  <c r="C37" i="79"/>
  <c r="B37" i="79"/>
  <c r="A37" i="79"/>
  <c r="J36" i="79"/>
  <c r="L36" i="79" s="1"/>
  <c r="C36" i="79"/>
  <c r="B36" i="79"/>
  <c r="A36" i="79"/>
  <c r="J35" i="79"/>
  <c r="L35" i="79" s="1"/>
  <c r="C35" i="79"/>
  <c r="B35" i="79"/>
  <c r="A35" i="79"/>
  <c r="J34" i="79"/>
  <c r="K34" i="79" s="1"/>
  <c r="C34" i="79"/>
  <c r="B34" i="79"/>
  <c r="A34" i="79"/>
  <c r="J33" i="79"/>
  <c r="L33" i="79" s="1"/>
  <c r="C33" i="79"/>
  <c r="B33" i="79"/>
  <c r="A33" i="79"/>
  <c r="J32" i="79"/>
  <c r="L32" i="79" s="1"/>
  <c r="C32" i="79"/>
  <c r="B32" i="79"/>
  <c r="A32" i="79"/>
  <c r="J31" i="79"/>
  <c r="L31" i="79" s="1"/>
  <c r="C31" i="79"/>
  <c r="B31" i="79"/>
  <c r="A31" i="79"/>
  <c r="J30" i="79"/>
  <c r="L30" i="79" s="1"/>
  <c r="C30" i="79"/>
  <c r="B30" i="79"/>
  <c r="A30" i="79"/>
  <c r="J29" i="79"/>
  <c r="L29" i="79" s="1"/>
  <c r="C29" i="79"/>
  <c r="B29" i="79"/>
  <c r="A29" i="79"/>
  <c r="J28" i="79"/>
  <c r="L28" i="79" s="1"/>
  <c r="C28" i="79"/>
  <c r="B28" i="79"/>
  <c r="A28" i="79"/>
  <c r="J27" i="79"/>
  <c r="L27" i="79" s="1"/>
  <c r="C27" i="79"/>
  <c r="B27" i="79"/>
  <c r="A27" i="79"/>
  <c r="J26" i="79"/>
  <c r="K26" i="79" s="1"/>
  <c r="C26" i="79"/>
  <c r="B26" i="79"/>
  <c r="A26" i="79"/>
  <c r="J25" i="79"/>
  <c r="L25" i="79" s="1"/>
  <c r="C25" i="79"/>
  <c r="B25" i="79"/>
  <c r="A25" i="79"/>
  <c r="J24" i="79"/>
  <c r="L24" i="79" s="1"/>
  <c r="C24" i="79"/>
  <c r="B24" i="79"/>
  <c r="A24" i="79"/>
  <c r="J23" i="79"/>
  <c r="L23" i="79" s="1"/>
  <c r="C23" i="79"/>
  <c r="B23" i="79"/>
  <c r="A23" i="79"/>
  <c r="J22" i="79"/>
  <c r="L22" i="79" s="1"/>
  <c r="C22" i="79"/>
  <c r="B22" i="79"/>
  <c r="A22" i="79"/>
  <c r="J21" i="79"/>
  <c r="L21" i="79" s="1"/>
  <c r="C21" i="79"/>
  <c r="B21" i="79"/>
  <c r="A21" i="79"/>
  <c r="J20" i="79"/>
  <c r="L20" i="79" s="1"/>
  <c r="C20" i="79"/>
  <c r="B20" i="79"/>
  <c r="A20" i="79"/>
  <c r="J19" i="79"/>
  <c r="L19" i="79" s="1"/>
  <c r="C19" i="79"/>
  <c r="B19" i="79"/>
  <c r="A19" i="79"/>
  <c r="J18" i="79"/>
  <c r="K18" i="79" s="1"/>
  <c r="C18" i="79"/>
  <c r="B18" i="79"/>
  <c r="A18" i="79"/>
  <c r="J17" i="79"/>
  <c r="L17" i="79" s="1"/>
  <c r="C17" i="79"/>
  <c r="B17" i="79"/>
  <c r="A17" i="79"/>
  <c r="J16" i="79"/>
  <c r="L16" i="79" s="1"/>
  <c r="C16" i="79"/>
  <c r="B16" i="79"/>
  <c r="A16" i="79"/>
  <c r="J15" i="79"/>
  <c r="L15" i="79" s="1"/>
  <c r="C15" i="79"/>
  <c r="B15" i="79"/>
  <c r="A15" i="79"/>
  <c r="J14" i="79"/>
  <c r="L14" i="79" s="1"/>
  <c r="C14" i="79"/>
  <c r="B14" i="79"/>
  <c r="A14" i="79"/>
  <c r="J13" i="79"/>
  <c r="L13" i="79" s="1"/>
  <c r="C13" i="79"/>
  <c r="B13" i="79"/>
  <c r="A13" i="79"/>
  <c r="J12" i="79"/>
  <c r="L12" i="79" s="1"/>
  <c r="C12" i="79"/>
  <c r="B12" i="79"/>
  <c r="A12" i="79"/>
  <c r="J11" i="79"/>
  <c r="L11" i="79" s="1"/>
  <c r="C11" i="79"/>
  <c r="B11" i="79"/>
  <c r="A11" i="79"/>
  <c r="J10" i="79"/>
  <c r="C10" i="79"/>
  <c r="B10" i="79"/>
  <c r="A10" i="79"/>
  <c r="J9" i="79"/>
  <c r="L9" i="79" s="1"/>
  <c r="C9" i="79"/>
  <c r="B9" i="79"/>
  <c r="A9" i="79"/>
  <c r="J8" i="79"/>
  <c r="L8" i="79" s="1"/>
  <c r="C8" i="79"/>
  <c r="B8" i="79"/>
  <c r="A8" i="79"/>
  <c r="J7" i="79"/>
  <c r="L7" i="79" s="1"/>
  <c r="C7" i="79"/>
  <c r="B7" i="79"/>
  <c r="A7" i="79"/>
  <c r="J6" i="79"/>
  <c r="K6" i="79" s="1"/>
  <c r="C6" i="79"/>
  <c r="B6" i="79"/>
  <c r="A6" i="79"/>
  <c r="J5" i="79"/>
  <c r="L5" i="79" s="1"/>
  <c r="C5" i="79"/>
  <c r="B5" i="79"/>
  <c r="A5" i="79"/>
  <c r="J100" i="78"/>
  <c r="L100" i="78" s="1"/>
  <c r="B100" i="78"/>
  <c r="A100" i="78"/>
  <c r="J99" i="78"/>
  <c r="K99" i="78" s="1"/>
  <c r="B99" i="78"/>
  <c r="A99" i="78"/>
  <c r="J98" i="78"/>
  <c r="K98" i="78" s="1"/>
  <c r="B98" i="78"/>
  <c r="A98" i="78"/>
  <c r="J97" i="78"/>
  <c r="K97" i="78" s="1"/>
  <c r="B97" i="78"/>
  <c r="A97" i="78"/>
  <c r="J96" i="78"/>
  <c r="L96" i="78" s="1"/>
  <c r="B96" i="78"/>
  <c r="A96" i="78"/>
  <c r="J95" i="78"/>
  <c r="L95" i="78" s="1"/>
  <c r="B95" i="78"/>
  <c r="A95" i="78"/>
  <c r="J94" i="78"/>
  <c r="L94" i="78" s="1"/>
  <c r="B94" i="78"/>
  <c r="A94" i="78"/>
  <c r="J93" i="78"/>
  <c r="K93" i="78" s="1"/>
  <c r="B93" i="78"/>
  <c r="A93" i="78"/>
  <c r="J92" i="78"/>
  <c r="L92" i="78" s="1"/>
  <c r="B92" i="78"/>
  <c r="A92" i="78"/>
  <c r="J91" i="78"/>
  <c r="L91" i="78" s="1"/>
  <c r="B91" i="78"/>
  <c r="A91" i="78"/>
  <c r="J90" i="78"/>
  <c r="L90" i="78" s="1"/>
  <c r="B90" i="78"/>
  <c r="A90" i="78"/>
  <c r="J89" i="78"/>
  <c r="K89" i="78" s="1"/>
  <c r="B89" i="78"/>
  <c r="A89" i="78"/>
  <c r="J88" i="78"/>
  <c r="L88" i="78" s="1"/>
  <c r="B88" i="78"/>
  <c r="A88" i="78"/>
  <c r="J87" i="78"/>
  <c r="K87" i="78" s="1"/>
  <c r="B87" i="78"/>
  <c r="A87" i="78"/>
  <c r="J86" i="78"/>
  <c r="L86" i="78" s="1"/>
  <c r="B86" i="78"/>
  <c r="A86" i="78"/>
  <c r="J85" i="78"/>
  <c r="K85" i="78" s="1"/>
  <c r="B85" i="78"/>
  <c r="A85" i="78"/>
  <c r="J84" i="78"/>
  <c r="L84" i="78" s="1"/>
  <c r="B84" i="78"/>
  <c r="A84" i="78"/>
  <c r="J83" i="78"/>
  <c r="L83" i="78" s="1"/>
  <c r="B83" i="78"/>
  <c r="A83" i="78"/>
  <c r="J82" i="78"/>
  <c r="B82" i="78"/>
  <c r="A82" i="78"/>
  <c r="J81" i="78"/>
  <c r="B81" i="78"/>
  <c r="A81" i="78"/>
  <c r="J80" i="78"/>
  <c r="L80" i="78" s="1"/>
  <c r="C80" i="78"/>
  <c r="B80" i="78"/>
  <c r="A80" i="78"/>
  <c r="J79" i="78"/>
  <c r="L79" i="78" s="1"/>
  <c r="C79" i="78"/>
  <c r="B79" i="78"/>
  <c r="A79" i="78"/>
  <c r="J78" i="78"/>
  <c r="L78" i="78" s="1"/>
  <c r="C78" i="78"/>
  <c r="B78" i="78"/>
  <c r="A78" i="78"/>
  <c r="J77" i="78"/>
  <c r="L77" i="78" s="1"/>
  <c r="C77" i="78"/>
  <c r="B77" i="78"/>
  <c r="A77" i="78"/>
  <c r="J76" i="78"/>
  <c r="L76" i="78" s="1"/>
  <c r="C76" i="78"/>
  <c r="B76" i="78"/>
  <c r="A76" i="78"/>
  <c r="J75" i="78"/>
  <c r="K75" i="78" s="1"/>
  <c r="C75" i="78"/>
  <c r="B75" i="78"/>
  <c r="A75" i="78"/>
  <c r="J74" i="78"/>
  <c r="L74" i="78" s="1"/>
  <c r="C74" i="78"/>
  <c r="B74" i="78"/>
  <c r="A74" i="78"/>
  <c r="J73" i="78"/>
  <c r="L73" i="78" s="1"/>
  <c r="C73" i="78"/>
  <c r="B73" i="78"/>
  <c r="A73" i="78"/>
  <c r="J72" i="78"/>
  <c r="L72" i="78" s="1"/>
  <c r="C72" i="78"/>
  <c r="B72" i="78"/>
  <c r="A72" i="78"/>
  <c r="J71" i="78"/>
  <c r="L71" i="78" s="1"/>
  <c r="C71" i="78"/>
  <c r="B71" i="78"/>
  <c r="A71" i="78"/>
  <c r="J70" i="78"/>
  <c r="L70" i="78" s="1"/>
  <c r="C70" i="78"/>
  <c r="B70" i="78"/>
  <c r="A70" i="78"/>
  <c r="J69" i="78"/>
  <c r="L69" i="78" s="1"/>
  <c r="C69" i="78"/>
  <c r="B69" i="78"/>
  <c r="A69" i="78"/>
  <c r="J68" i="78"/>
  <c r="L68" i="78" s="1"/>
  <c r="C68" i="78"/>
  <c r="B68" i="78"/>
  <c r="A68" i="78"/>
  <c r="J67" i="78"/>
  <c r="K67" i="78" s="1"/>
  <c r="C67" i="78"/>
  <c r="B67" i="78"/>
  <c r="A67" i="78"/>
  <c r="J66" i="78"/>
  <c r="L66" i="78" s="1"/>
  <c r="C66" i="78"/>
  <c r="B66" i="78"/>
  <c r="A66" i="78"/>
  <c r="J65" i="78"/>
  <c r="L65" i="78" s="1"/>
  <c r="C65" i="78"/>
  <c r="B65" i="78"/>
  <c r="A65" i="78"/>
  <c r="J64" i="78"/>
  <c r="L64" i="78" s="1"/>
  <c r="C64" i="78"/>
  <c r="B64" i="78"/>
  <c r="A64" i="78"/>
  <c r="J63" i="78"/>
  <c r="L63" i="78" s="1"/>
  <c r="C63" i="78"/>
  <c r="B63" i="78"/>
  <c r="A63" i="78"/>
  <c r="J62" i="78"/>
  <c r="L62" i="78" s="1"/>
  <c r="C62" i="78"/>
  <c r="B62" i="78"/>
  <c r="A62" i="78"/>
  <c r="J61" i="78"/>
  <c r="L61" i="78" s="1"/>
  <c r="C61" i="78"/>
  <c r="B61" i="78"/>
  <c r="A61" i="78"/>
  <c r="J60" i="78"/>
  <c r="L60" i="78" s="1"/>
  <c r="C60" i="78"/>
  <c r="B60" i="78"/>
  <c r="A60" i="78"/>
  <c r="J59" i="78"/>
  <c r="L59" i="78" s="1"/>
  <c r="C59" i="78"/>
  <c r="B59" i="78"/>
  <c r="A59" i="78"/>
  <c r="J58" i="78"/>
  <c r="L58" i="78" s="1"/>
  <c r="C58" i="78"/>
  <c r="B58" i="78"/>
  <c r="A58" i="78"/>
  <c r="J57" i="78"/>
  <c r="L57" i="78" s="1"/>
  <c r="C57" i="78"/>
  <c r="B57" i="78"/>
  <c r="A57" i="78"/>
  <c r="J56" i="78"/>
  <c r="L56" i="78" s="1"/>
  <c r="C56" i="78"/>
  <c r="B56" i="78"/>
  <c r="A56" i="78"/>
  <c r="J55" i="78"/>
  <c r="K55" i="78" s="1"/>
  <c r="C55" i="78"/>
  <c r="B55" i="78"/>
  <c r="A55" i="78"/>
  <c r="J54" i="78"/>
  <c r="L54" i="78" s="1"/>
  <c r="C54" i="78"/>
  <c r="B54" i="78"/>
  <c r="A54" i="78"/>
  <c r="J53" i="78"/>
  <c r="L53" i="78" s="1"/>
  <c r="B53" i="78"/>
  <c r="A53" i="78"/>
  <c r="J52" i="78"/>
  <c r="K52" i="78" s="1"/>
  <c r="C52" i="78"/>
  <c r="B52" i="78"/>
  <c r="A52" i="78"/>
  <c r="J51" i="78"/>
  <c r="K51" i="78" s="1"/>
  <c r="C51" i="78"/>
  <c r="B51" i="78"/>
  <c r="A51" i="78"/>
  <c r="J50" i="78"/>
  <c r="C50" i="78"/>
  <c r="B50" i="78"/>
  <c r="A50" i="78"/>
  <c r="J49" i="78"/>
  <c r="K49" i="78" s="1"/>
  <c r="C49" i="78"/>
  <c r="B49" i="78"/>
  <c r="A49" i="78"/>
  <c r="J48" i="78"/>
  <c r="K48" i="78" s="1"/>
  <c r="C48" i="78"/>
  <c r="B48" i="78"/>
  <c r="A48" i="78"/>
  <c r="J47" i="78"/>
  <c r="K47" i="78" s="1"/>
  <c r="C47" i="78"/>
  <c r="B47" i="78"/>
  <c r="A47" i="78"/>
  <c r="J46" i="78"/>
  <c r="K46" i="78" s="1"/>
  <c r="C46" i="78"/>
  <c r="B46" i="78"/>
  <c r="A46" i="78"/>
  <c r="J45" i="78"/>
  <c r="L45" i="78" s="1"/>
  <c r="B45" i="78"/>
  <c r="A45" i="78"/>
  <c r="J44" i="78"/>
  <c r="L44" i="78" s="1"/>
  <c r="C44" i="78"/>
  <c r="B44" i="78"/>
  <c r="A44" i="78"/>
  <c r="J43" i="78"/>
  <c r="L43" i="78" s="1"/>
  <c r="C43" i="78"/>
  <c r="B43" i="78"/>
  <c r="A43" i="78"/>
  <c r="J42" i="78"/>
  <c r="L42" i="78" s="1"/>
  <c r="C42" i="78"/>
  <c r="B42" i="78"/>
  <c r="A42" i="78"/>
  <c r="J41" i="78"/>
  <c r="L41" i="78" s="1"/>
  <c r="C41" i="78"/>
  <c r="B41" i="78"/>
  <c r="A41" i="78"/>
  <c r="J40" i="78"/>
  <c r="L40" i="78" s="1"/>
  <c r="C40" i="78"/>
  <c r="B40" i="78"/>
  <c r="A40" i="78"/>
  <c r="J39" i="78"/>
  <c r="L39" i="78" s="1"/>
  <c r="C39" i="78"/>
  <c r="B39" i="78"/>
  <c r="A39" i="78"/>
  <c r="J38" i="78"/>
  <c r="L38" i="78" s="1"/>
  <c r="C38" i="78"/>
  <c r="B38" i="78"/>
  <c r="A38" i="78"/>
  <c r="J37" i="78"/>
  <c r="L37" i="78" s="1"/>
  <c r="C37" i="78"/>
  <c r="B37" i="78"/>
  <c r="A37" i="78"/>
  <c r="J36" i="78"/>
  <c r="L36" i="78" s="1"/>
  <c r="C36" i="78"/>
  <c r="B36" i="78"/>
  <c r="A36" i="78"/>
  <c r="J35" i="78"/>
  <c r="L35" i="78" s="1"/>
  <c r="C35" i="78"/>
  <c r="B35" i="78"/>
  <c r="A35" i="78"/>
  <c r="J34" i="78"/>
  <c r="L34" i="78" s="1"/>
  <c r="C34" i="78"/>
  <c r="B34" i="78"/>
  <c r="A34" i="78"/>
  <c r="J33" i="78"/>
  <c r="L33" i="78" s="1"/>
  <c r="C33" i="78"/>
  <c r="B33" i="78"/>
  <c r="A33" i="78"/>
  <c r="J32" i="78"/>
  <c r="L32" i="78" s="1"/>
  <c r="C32" i="78"/>
  <c r="B32" i="78"/>
  <c r="A32" i="78"/>
  <c r="J31" i="78"/>
  <c r="L31" i="78" s="1"/>
  <c r="C31" i="78"/>
  <c r="B31" i="78"/>
  <c r="A31" i="78"/>
  <c r="J30" i="78"/>
  <c r="L30" i="78" s="1"/>
  <c r="C30" i="78"/>
  <c r="B30" i="78"/>
  <c r="A30" i="78"/>
  <c r="J29" i="78"/>
  <c r="L29" i="78" s="1"/>
  <c r="C29" i="78"/>
  <c r="B29" i="78"/>
  <c r="A29" i="78"/>
  <c r="J28" i="78"/>
  <c r="L28" i="78" s="1"/>
  <c r="C28" i="78"/>
  <c r="B28" i="78"/>
  <c r="A28" i="78"/>
  <c r="J27" i="78"/>
  <c r="L27" i="78" s="1"/>
  <c r="C27" i="78"/>
  <c r="B27" i="78"/>
  <c r="A27" i="78"/>
  <c r="J26" i="78"/>
  <c r="L26" i="78" s="1"/>
  <c r="C26" i="78"/>
  <c r="B26" i="78"/>
  <c r="A26" i="78"/>
  <c r="J25" i="78"/>
  <c r="L25" i="78" s="1"/>
  <c r="C25" i="78"/>
  <c r="B25" i="78"/>
  <c r="A25" i="78"/>
  <c r="J24" i="78"/>
  <c r="L24" i="78" s="1"/>
  <c r="C24" i="78"/>
  <c r="B24" i="78"/>
  <c r="A24" i="78"/>
  <c r="J23" i="78"/>
  <c r="L23" i="78" s="1"/>
  <c r="C23" i="78"/>
  <c r="B23" i="78"/>
  <c r="A23" i="78"/>
  <c r="J22" i="78"/>
  <c r="L22" i="78" s="1"/>
  <c r="C22" i="78"/>
  <c r="B22" i="78"/>
  <c r="A22" i="78"/>
  <c r="J21" i="78"/>
  <c r="L21" i="78" s="1"/>
  <c r="C21" i="78"/>
  <c r="B21" i="78"/>
  <c r="A21" i="78"/>
  <c r="J20" i="78"/>
  <c r="L20" i="78" s="1"/>
  <c r="C20" i="78"/>
  <c r="B20" i="78"/>
  <c r="A20" i="78"/>
  <c r="J19" i="78"/>
  <c r="L19" i="78" s="1"/>
  <c r="C19" i="78"/>
  <c r="B19" i="78"/>
  <c r="A19" i="78"/>
  <c r="J18" i="78"/>
  <c r="L18" i="78" s="1"/>
  <c r="C18" i="78"/>
  <c r="B18" i="78"/>
  <c r="A18" i="78"/>
  <c r="J17" i="78"/>
  <c r="L17" i="78" s="1"/>
  <c r="C17" i="78"/>
  <c r="B17" i="78"/>
  <c r="A17" i="78"/>
  <c r="J16" i="78"/>
  <c r="L16" i="78" s="1"/>
  <c r="C16" i="78"/>
  <c r="B16" i="78"/>
  <c r="A16" i="78"/>
  <c r="J15" i="78"/>
  <c r="L15" i="78" s="1"/>
  <c r="C15" i="78"/>
  <c r="B15" i="78"/>
  <c r="A15" i="78"/>
  <c r="J14" i="78"/>
  <c r="L14" i="78" s="1"/>
  <c r="C14" i="78"/>
  <c r="B14" i="78"/>
  <c r="A14" i="78"/>
  <c r="J13" i="78"/>
  <c r="L13" i="78" s="1"/>
  <c r="C13" i="78"/>
  <c r="B13" i="78"/>
  <c r="A13" i="78"/>
  <c r="J12" i="78"/>
  <c r="L12" i="78" s="1"/>
  <c r="C12" i="78"/>
  <c r="B12" i="78"/>
  <c r="A12" i="78"/>
  <c r="J11" i="78"/>
  <c r="L11" i="78" s="1"/>
  <c r="C11" i="78"/>
  <c r="B11" i="78"/>
  <c r="A11" i="78"/>
  <c r="J10" i="78"/>
  <c r="K10" i="78" s="1"/>
  <c r="C10" i="78"/>
  <c r="B10" i="78"/>
  <c r="A10" i="78"/>
  <c r="J9" i="78"/>
  <c r="L9" i="78" s="1"/>
  <c r="C9" i="78"/>
  <c r="B9" i="78"/>
  <c r="A9" i="78"/>
  <c r="J8" i="78"/>
  <c r="L8" i="78" s="1"/>
  <c r="C8" i="78"/>
  <c r="B8" i="78"/>
  <c r="A8" i="78"/>
  <c r="J7" i="78"/>
  <c r="L7" i="78" s="1"/>
  <c r="B7" i="78"/>
  <c r="A7" i="78"/>
  <c r="J6" i="78"/>
  <c r="L6" i="78" s="1"/>
  <c r="C6" i="78"/>
  <c r="B6" i="78"/>
  <c r="A6" i="78"/>
  <c r="J5" i="78"/>
  <c r="L5" i="78" s="1"/>
  <c r="C5" i="78"/>
  <c r="B5" i="78"/>
  <c r="A5" i="78"/>
  <c r="J100" i="77"/>
  <c r="L100" i="77" s="1"/>
  <c r="B100" i="77"/>
  <c r="A100" i="77"/>
  <c r="J99" i="77"/>
  <c r="L99" i="77" s="1"/>
  <c r="B99" i="77"/>
  <c r="A99" i="77"/>
  <c r="J98" i="77"/>
  <c r="B98" i="77"/>
  <c r="A98" i="77"/>
  <c r="J97" i="77"/>
  <c r="B97" i="77"/>
  <c r="A97" i="77"/>
  <c r="J96" i="77"/>
  <c r="B96" i="77"/>
  <c r="A96" i="77"/>
  <c r="J95" i="77"/>
  <c r="L95" i="77" s="1"/>
  <c r="B95" i="77"/>
  <c r="A95" i="77"/>
  <c r="J94" i="77"/>
  <c r="B94" i="77"/>
  <c r="A94" i="77"/>
  <c r="J93" i="77"/>
  <c r="B93" i="77"/>
  <c r="A93" i="77"/>
  <c r="J92" i="77"/>
  <c r="L92" i="77" s="1"/>
  <c r="B92" i="77"/>
  <c r="A92" i="77"/>
  <c r="J91" i="77"/>
  <c r="L91" i="77" s="1"/>
  <c r="B91" i="77"/>
  <c r="A91" i="77"/>
  <c r="J90" i="77"/>
  <c r="B90" i="77"/>
  <c r="A90" i="77"/>
  <c r="J89" i="77"/>
  <c r="B89" i="77"/>
  <c r="A89" i="77"/>
  <c r="J88" i="77"/>
  <c r="L88" i="77" s="1"/>
  <c r="B88" i="77"/>
  <c r="A88" i="77"/>
  <c r="J87" i="77"/>
  <c r="L87" i="77" s="1"/>
  <c r="B87" i="77"/>
  <c r="A87" i="77"/>
  <c r="J86" i="77"/>
  <c r="B86" i="77"/>
  <c r="A86" i="77"/>
  <c r="J85" i="77"/>
  <c r="B85" i="77"/>
  <c r="A85" i="77"/>
  <c r="J84" i="77"/>
  <c r="L84" i="77" s="1"/>
  <c r="B84" i="77"/>
  <c r="A84" i="77"/>
  <c r="J83" i="77"/>
  <c r="L83" i="77" s="1"/>
  <c r="B83" i="77"/>
  <c r="A83" i="77"/>
  <c r="J82" i="77"/>
  <c r="B82" i="77"/>
  <c r="A82" i="77"/>
  <c r="J81" i="77"/>
  <c r="L81" i="77" s="1"/>
  <c r="B81" i="77"/>
  <c r="A81" i="77"/>
  <c r="J80" i="77"/>
  <c r="K80" i="77" s="1"/>
  <c r="C80" i="77"/>
  <c r="B80" i="77"/>
  <c r="A80" i="77"/>
  <c r="J79" i="77"/>
  <c r="L79" i="77" s="1"/>
  <c r="C79" i="77"/>
  <c r="B79" i="77"/>
  <c r="A79" i="77"/>
  <c r="J78" i="77"/>
  <c r="K78" i="77" s="1"/>
  <c r="C78" i="77"/>
  <c r="B78" i="77"/>
  <c r="A78" i="77"/>
  <c r="J77" i="77"/>
  <c r="L77" i="77" s="1"/>
  <c r="C77" i="77"/>
  <c r="B77" i="77"/>
  <c r="A77" i="77"/>
  <c r="J76" i="77"/>
  <c r="K76" i="77" s="1"/>
  <c r="C76" i="77"/>
  <c r="B76" i="77"/>
  <c r="A76" i="77"/>
  <c r="J75" i="77"/>
  <c r="C75" i="77"/>
  <c r="B75" i="77"/>
  <c r="A75" i="77"/>
  <c r="J74" i="77"/>
  <c r="K74" i="77" s="1"/>
  <c r="C74" i="77"/>
  <c r="B74" i="77"/>
  <c r="A74" i="77"/>
  <c r="J73" i="77"/>
  <c r="L73" i="77" s="1"/>
  <c r="C73" i="77"/>
  <c r="B73" i="77"/>
  <c r="A73" i="77"/>
  <c r="J72" i="77"/>
  <c r="K72" i="77" s="1"/>
  <c r="C72" i="77"/>
  <c r="B72" i="77"/>
  <c r="A72" i="77"/>
  <c r="J71" i="77"/>
  <c r="C71" i="77"/>
  <c r="B71" i="77"/>
  <c r="A71" i="77"/>
  <c r="J70" i="77"/>
  <c r="K70" i="77" s="1"/>
  <c r="C70" i="77"/>
  <c r="B70" i="77"/>
  <c r="A70" i="77"/>
  <c r="J69" i="77"/>
  <c r="L69" i="77" s="1"/>
  <c r="C69" i="77"/>
  <c r="B69" i="77"/>
  <c r="A69" i="77"/>
  <c r="J68" i="77"/>
  <c r="K68" i="77" s="1"/>
  <c r="C68" i="77"/>
  <c r="B68" i="77"/>
  <c r="A68" i="77"/>
  <c r="J67" i="77"/>
  <c r="C67" i="77"/>
  <c r="B67" i="77"/>
  <c r="A67" i="77"/>
  <c r="J66" i="77"/>
  <c r="K66" i="77" s="1"/>
  <c r="C66" i="77"/>
  <c r="B66" i="77"/>
  <c r="A66" i="77"/>
  <c r="J65" i="77"/>
  <c r="L65" i="77" s="1"/>
  <c r="C65" i="77"/>
  <c r="B65" i="77"/>
  <c r="A65" i="77"/>
  <c r="J64" i="77"/>
  <c r="K64" i="77" s="1"/>
  <c r="C64" i="77"/>
  <c r="B64" i="77"/>
  <c r="A64" i="77"/>
  <c r="J63" i="77"/>
  <c r="C63" i="77"/>
  <c r="B63" i="77"/>
  <c r="A63" i="77"/>
  <c r="J62" i="77"/>
  <c r="K62" i="77" s="1"/>
  <c r="C62" i="77"/>
  <c r="B62" i="77"/>
  <c r="A62" i="77"/>
  <c r="J61" i="77"/>
  <c r="L61" i="77" s="1"/>
  <c r="C61" i="77"/>
  <c r="B61" i="77"/>
  <c r="A61" i="77"/>
  <c r="J60" i="77"/>
  <c r="K60" i="77" s="1"/>
  <c r="C60" i="77"/>
  <c r="B60" i="77"/>
  <c r="A60" i="77"/>
  <c r="J59" i="77"/>
  <c r="C59" i="77"/>
  <c r="B59" i="77"/>
  <c r="A59" i="77"/>
  <c r="J58" i="77"/>
  <c r="K58" i="77" s="1"/>
  <c r="C58" i="77"/>
  <c r="B58" i="77"/>
  <c r="A58" i="77"/>
  <c r="J57" i="77"/>
  <c r="L57" i="77" s="1"/>
  <c r="C57" i="77"/>
  <c r="B57" i="77"/>
  <c r="A57" i="77"/>
  <c r="J56" i="77"/>
  <c r="K56" i="77" s="1"/>
  <c r="C56" i="77"/>
  <c r="B56" i="77"/>
  <c r="A56" i="77"/>
  <c r="J55" i="77"/>
  <c r="C55" i="77"/>
  <c r="B55" i="77"/>
  <c r="A55" i="77"/>
  <c r="J54" i="77"/>
  <c r="K54" i="77" s="1"/>
  <c r="C54" i="77"/>
  <c r="B54" i="77"/>
  <c r="A54" i="77"/>
  <c r="J53" i="77"/>
  <c r="L53" i="77" s="1"/>
  <c r="B53" i="77"/>
  <c r="A53" i="77"/>
  <c r="J52" i="77"/>
  <c r="L52" i="77" s="1"/>
  <c r="C52" i="77"/>
  <c r="B52" i="77"/>
  <c r="A52" i="77"/>
  <c r="J51" i="77"/>
  <c r="L51" i="77" s="1"/>
  <c r="C51" i="77"/>
  <c r="B51" i="77"/>
  <c r="A51" i="77"/>
  <c r="J50" i="77"/>
  <c r="L50" i="77" s="1"/>
  <c r="C50" i="77"/>
  <c r="B50" i="77"/>
  <c r="A50" i="77"/>
  <c r="J49" i="77"/>
  <c r="L49" i="77" s="1"/>
  <c r="C49" i="77"/>
  <c r="B49" i="77"/>
  <c r="A49" i="77"/>
  <c r="J48" i="77"/>
  <c r="L48" i="77" s="1"/>
  <c r="C48" i="77"/>
  <c r="B48" i="77"/>
  <c r="A48" i="77"/>
  <c r="J47" i="77"/>
  <c r="L47" i="77" s="1"/>
  <c r="C47" i="77"/>
  <c r="B47" i="77"/>
  <c r="A47" i="77"/>
  <c r="J46" i="77"/>
  <c r="L46" i="77" s="1"/>
  <c r="C46" i="77"/>
  <c r="B46" i="77"/>
  <c r="A46" i="77"/>
  <c r="J45" i="77"/>
  <c r="L45" i="77" s="1"/>
  <c r="B45" i="77"/>
  <c r="A45" i="77"/>
  <c r="J44" i="77"/>
  <c r="L44" i="77" s="1"/>
  <c r="C44" i="77"/>
  <c r="B44" i="77"/>
  <c r="A44" i="77"/>
  <c r="J43" i="77"/>
  <c r="K43" i="77" s="1"/>
  <c r="C43" i="77"/>
  <c r="B43" i="77"/>
  <c r="A43" i="77"/>
  <c r="J42" i="77"/>
  <c r="L42" i="77" s="1"/>
  <c r="C42" i="77"/>
  <c r="B42" i="77"/>
  <c r="A42" i="77"/>
  <c r="J41" i="77"/>
  <c r="C41" i="77"/>
  <c r="B41" i="77"/>
  <c r="A41" i="77"/>
  <c r="J40" i="77"/>
  <c r="L40" i="77" s="1"/>
  <c r="C40" i="77"/>
  <c r="B40" i="77"/>
  <c r="A40" i="77"/>
  <c r="J39" i="77"/>
  <c r="C39" i="77"/>
  <c r="B39" i="77"/>
  <c r="A39" i="77"/>
  <c r="J38" i="77"/>
  <c r="L38" i="77" s="1"/>
  <c r="C38" i="77"/>
  <c r="B38" i="77"/>
  <c r="A38" i="77"/>
  <c r="J37" i="77"/>
  <c r="C37" i="77"/>
  <c r="B37" i="77"/>
  <c r="A37" i="77"/>
  <c r="J36" i="77"/>
  <c r="L36" i="77" s="1"/>
  <c r="C36" i="77"/>
  <c r="B36" i="77"/>
  <c r="A36" i="77"/>
  <c r="J35" i="77"/>
  <c r="C35" i="77"/>
  <c r="B35" i="77"/>
  <c r="A35" i="77"/>
  <c r="J34" i="77"/>
  <c r="L34" i="77" s="1"/>
  <c r="C34" i="77"/>
  <c r="B34" i="77"/>
  <c r="A34" i="77"/>
  <c r="J33" i="77"/>
  <c r="C33" i="77"/>
  <c r="B33" i="77"/>
  <c r="A33" i="77"/>
  <c r="J32" i="77"/>
  <c r="L32" i="77" s="1"/>
  <c r="C32" i="77"/>
  <c r="B32" i="77"/>
  <c r="A32" i="77"/>
  <c r="J31" i="77"/>
  <c r="L31" i="77" s="1"/>
  <c r="C31" i="77"/>
  <c r="B31" i="77"/>
  <c r="A31" i="77"/>
  <c r="J30" i="77"/>
  <c r="C30" i="77"/>
  <c r="B30" i="77"/>
  <c r="A30" i="77"/>
  <c r="J29" i="77"/>
  <c r="K29" i="77" s="1"/>
  <c r="C29" i="77"/>
  <c r="B29" i="77"/>
  <c r="A29" i="77"/>
  <c r="J28" i="77"/>
  <c r="L28" i="77" s="1"/>
  <c r="C28" i="77"/>
  <c r="B28" i="77"/>
  <c r="A28" i="77"/>
  <c r="J27" i="77"/>
  <c r="L27" i="77" s="1"/>
  <c r="C27" i="77"/>
  <c r="B27" i="77"/>
  <c r="A27" i="77"/>
  <c r="J26" i="77"/>
  <c r="C26" i="77"/>
  <c r="B26" i="77"/>
  <c r="A26" i="77"/>
  <c r="J25" i="77"/>
  <c r="C25" i="77"/>
  <c r="B25" i="77"/>
  <c r="A25" i="77"/>
  <c r="J24" i="77"/>
  <c r="L24" i="77" s="1"/>
  <c r="C24" i="77"/>
  <c r="B24" i="77"/>
  <c r="A24" i="77"/>
  <c r="J23" i="77"/>
  <c r="L23" i="77" s="1"/>
  <c r="C23" i="77"/>
  <c r="B23" i="77"/>
  <c r="A23" i="77"/>
  <c r="J22" i="77"/>
  <c r="L22" i="77" s="1"/>
  <c r="C22" i="77"/>
  <c r="B22" i="77"/>
  <c r="A22" i="77"/>
  <c r="J21" i="77"/>
  <c r="C21" i="77"/>
  <c r="B21" i="77"/>
  <c r="A21" i="77"/>
  <c r="J20" i="77"/>
  <c r="L20" i="77" s="1"/>
  <c r="C20" i="77"/>
  <c r="B20" i="77"/>
  <c r="A20" i="77"/>
  <c r="J19" i="77"/>
  <c r="L19" i="77" s="1"/>
  <c r="C19" i="77"/>
  <c r="B19" i="77"/>
  <c r="A19" i="77"/>
  <c r="J18" i="77"/>
  <c r="C18" i="77"/>
  <c r="B18" i="77"/>
  <c r="A18" i="77"/>
  <c r="J17" i="77"/>
  <c r="L17" i="77" s="1"/>
  <c r="C17" i="77"/>
  <c r="B17" i="77"/>
  <c r="A17" i="77"/>
  <c r="J16" i="77"/>
  <c r="L16" i="77" s="1"/>
  <c r="C16" i="77"/>
  <c r="B16" i="77"/>
  <c r="A16" i="77"/>
  <c r="J15" i="77"/>
  <c r="L15" i="77" s="1"/>
  <c r="C15" i="77"/>
  <c r="B15" i="77"/>
  <c r="A15" i="77"/>
  <c r="J14" i="77"/>
  <c r="C14" i="77"/>
  <c r="B14" i="77"/>
  <c r="A14" i="77"/>
  <c r="J13" i="77"/>
  <c r="K13" i="77" s="1"/>
  <c r="C13" i="77"/>
  <c r="B13" i="77"/>
  <c r="A13" i="77"/>
  <c r="J12" i="77"/>
  <c r="L12" i="77" s="1"/>
  <c r="C12" i="77"/>
  <c r="B12" i="77"/>
  <c r="A12" i="77"/>
  <c r="J11" i="77"/>
  <c r="L11" i="77" s="1"/>
  <c r="C11" i="77"/>
  <c r="B11" i="77"/>
  <c r="A11" i="77"/>
  <c r="J10" i="77"/>
  <c r="C10" i="77"/>
  <c r="B10" i="77"/>
  <c r="A10" i="77"/>
  <c r="J9" i="77"/>
  <c r="K9" i="77" s="1"/>
  <c r="C9" i="77"/>
  <c r="B9" i="77"/>
  <c r="A9" i="77"/>
  <c r="J8" i="77"/>
  <c r="L8" i="77" s="1"/>
  <c r="C8" i="77"/>
  <c r="B8" i="77"/>
  <c r="A8" i="77"/>
  <c r="J7" i="77"/>
  <c r="C7" i="77"/>
  <c r="B7" i="77"/>
  <c r="A7" i="77"/>
  <c r="J6" i="77"/>
  <c r="L6" i="77" s="1"/>
  <c r="C6" i="77"/>
  <c r="B6" i="77"/>
  <c r="A6" i="77"/>
  <c r="J5" i="77"/>
  <c r="K5" i="77" s="1"/>
  <c r="C5" i="77"/>
  <c r="B5" i="77"/>
  <c r="A5" i="77"/>
  <c r="J100" i="76"/>
  <c r="L100" i="76" s="1"/>
  <c r="B100" i="76"/>
  <c r="A100" i="76"/>
  <c r="J99" i="76"/>
  <c r="L99" i="76" s="1"/>
  <c r="B99" i="76"/>
  <c r="A99" i="76"/>
  <c r="J98" i="76"/>
  <c r="K98" i="76" s="1"/>
  <c r="B98" i="76"/>
  <c r="A98" i="76"/>
  <c r="J97" i="76"/>
  <c r="L97" i="76" s="1"/>
  <c r="B97" i="76"/>
  <c r="A97" i="76"/>
  <c r="J96" i="76"/>
  <c r="L96" i="76" s="1"/>
  <c r="B96" i="76"/>
  <c r="A96" i="76"/>
  <c r="J95" i="76"/>
  <c r="L95" i="76" s="1"/>
  <c r="B95" i="76"/>
  <c r="A95" i="76"/>
  <c r="J94" i="76"/>
  <c r="K94" i="76" s="1"/>
  <c r="B94" i="76"/>
  <c r="A94" i="76"/>
  <c r="J93" i="76"/>
  <c r="L93" i="76" s="1"/>
  <c r="B93" i="76"/>
  <c r="A93" i="76"/>
  <c r="J92" i="76"/>
  <c r="L92" i="76" s="1"/>
  <c r="B92" i="76"/>
  <c r="A92" i="76"/>
  <c r="J91" i="76"/>
  <c r="L91" i="76" s="1"/>
  <c r="B91" i="76"/>
  <c r="A91" i="76"/>
  <c r="J90" i="76"/>
  <c r="K90" i="76" s="1"/>
  <c r="B90" i="76"/>
  <c r="A90" i="76"/>
  <c r="J89" i="76"/>
  <c r="L89" i="76" s="1"/>
  <c r="B89" i="76"/>
  <c r="A89" i="76"/>
  <c r="J88" i="76"/>
  <c r="L88" i="76" s="1"/>
  <c r="B88" i="76"/>
  <c r="A88" i="76"/>
  <c r="J87" i="76"/>
  <c r="L87" i="76" s="1"/>
  <c r="B87" i="76"/>
  <c r="A87" i="76"/>
  <c r="J86" i="76"/>
  <c r="K86" i="76" s="1"/>
  <c r="B86" i="76"/>
  <c r="A86" i="76"/>
  <c r="J85" i="76"/>
  <c r="L85" i="76" s="1"/>
  <c r="B85" i="76"/>
  <c r="A85" i="76"/>
  <c r="J84" i="76"/>
  <c r="L84" i="76" s="1"/>
  <c r="B84" i="76"/>
  <c r="A84" i="76"/>
  <c r="J83" i="76"/>
  <c r="L83" i="76" s="1"/>
  <c r="B83" i="76"/>
  <c r="A83" i="76"/>
  <c r="J82" i="76"/>
  <c r="K82" i="76" s="1"/>
  <c r="B82" i="76"/>
  <c r="A82" i="76"/>
  <c r="J81" i="76"/>
  <c r="L81" i="76" s="1"/>
  <c r="B81" i="76"/>
  <c r="A81" i="76"/>
  <c r="J80" i="76"/>
  <c r="L80" i="76" s="1"/>
  <c r="C80" i="76"/>
  <c r="B80" i="76"/>
  <c r="A80" i="76"/>
  <c r="J79" i="76"/>
  <c r="K79" i="76" s="1"/>
  <c r="C79" i="76"/>
  <c r="B79" i="76"/>
  <c r="A79" i="76"/>
  <c r="J78" i="76"/>
  <c r="L78" i="76" s="1"/>
  <c r="C78" i="76"/>
  <c r="B78" i="76"/>
  <c r="A78" i="76"/>
  <c r="J77" i="76"/>
  <c r="K77" i="76" s="1"/>
  <c r="C77" i="76"/>
  <c r="B77" i="76"/>
  <c r="A77" i="76"/>
  <c r="J76" i="76"/>
  <c r="L76" i="76" s="1"/>
  <c r="C76" i="76"/>
  <c r="B76" i="76"/>
  <c r="A76" i="76"/>
  <c r="J75" i="76"/>
  <c r="L75" i="76" s="1"/>
  <c r="C75" i="76"/>
  <c r="B75" i="76"/>
  <c r="A75" i="76"/>
  <c r="J74" i="76"/>
  <c r="L74" i="76" s="1"/>
  <c r="C74" i="76"/>
  <c r="B74" i="76"/>
  <c r="A74" i="76"/>
  <c r="J73" i="76"/>
  <c r="K73" i="76" s="1"/>
  <c r="C73" i="76"/>
  <c r="B73" i="76"/>
  <c r="A73" i="76"/>
  <c r="J72" i="76"/>
  <c r="L72" i="76" s="1"/>
  <c r="C72" i="76"/>
  <c r="B72" i="76"/>
  <c r="A72" i="76"/>
  <c r="J71" i="76"/>
  <c r="C71" i="76"/>
  <c r="B71" i="76"/>
  <c r="A71" i="76"/>
  <c r="J70" i="76"/>
  <c r="L70" i="76" s="1"/>
  <c r="C70" i="76"/>
  <c r="B70" i="76"/>
  <c r="A70" i="76"/>
  <c r="J69" i="76"/>
  <c r="K69" i="76" s="1"/>
  <c r="C69" i="76"/>
  <c r="B69" i="76"/>
  <c r="A69" i="76"/>
  <c r="J68" i="76"/>
  <c r="L68" i="76" s="1"/>
  <c r="C68" i="76"/>
  <c r="B68" i="76"/>
  <c r="A68" i="76"/>
  <c r="J67" i="76"/>
  <c r="L67" i="76" s="1"/>
  <c r="C67" i="76"/>
  <c r="B67" i="76"/>
  <c r="A67" i="76"/>
  <c r="J66" i="76"/>
  <c r="L66" i="76" s="1"/>
  <c r="C66" i="76"/>
  <c r="B66" i="76"/>
  <c r="A66" i="76"/>
  <c r="J65" i="76"/>
  <c r="C65" i="76"/>
  <c r="B65" i="76"/>
  <c r="A65" i="76"/>
  <c r="J64" i="76"/>
  <c r="L64" i="76" s="1"/>
  <c r="C64" i="76"/>
  <c r="B64" i="76"/>
  <c r="A64" i="76"/>
  <c r="J63" i="76"/>
  <c r="K63" i="76" s="1"/>
  <c r="C63" i="76"/>
  <c r="B63" i="76"/>
  <c r="A63" i="76"/>
  <c r="J62" i="76"/>
  <c r="L62" i="76" s="1"/>
  <c r="C62" i="76"/>
  <c r="B62" i="76"/>
  <c r="A62" i="76"/>
  <c r="J61" i="76"/>
  <c r="K61" i="76" s="1"/>
  <c r="C61" i="76"/>
  <c r="B61" i="76"/>
  <c r="A61" i="76"/>
  <c r="J60" i="76"/>
  <c r="L60" i="76" s="1"/>
  <c r="C60" i="76"/>
  <c r="B60" i="76"/>
  <c r="A60" i="76"/>
  <c r="J59" i="76"/>
  <c r="L59" i="76" s="1"/>
  <c r="C59" i="76"/>
  <c r="B59" i="76"/>
  <c r="A59" i="76"/>
  <c r="J58" i="76"/>
  <c r="L58" i="76" s="1"/>
  <c r="C58" i="76"/>
  <c r="B58" i="76"/>
  <c r="A58" i="76"/>
  <c r="J57" i="76"/>
  <c r="K57" i="76" s="1"/>
  <c r="C57" i="76"/>
  <c r="B57" i="76"/>
  <c r="A57" i="76"/>
  <c r="J56" i="76"/>
  <c r="L56" i="76" s="1"/>
  <c r="C56" i="76"/>
  <c r="B56" i="76"/>
  <c r="A56" i="76"/>
  <c r="J55" i="76"/>
  <c r="C55" i="76"/>
  <c r="B55" i="76"/>
  <c r="A55" i="76"/>
  <c r="J54" i="76"/>
  <c r="L54" i="76" s="1"/>
  <c r="C54" i="76"/>
  <c r="B54" i="76"/>
  <c r="A54" i="76"/>
  <c r="J53" i="76"/>
  <c r="K53" i="76" s="1"/>
  <c r="B53" i="76"/>
  <c r="A53" i="76"/>
  <c r="J52" i="76"/>
  <c r="C52" i="76"/>
  <c r="B52" i="76"/>
  <c r="A52" i="76"/>
  <c r="J51" i="76"/>
  <c r="L51" i="76" s="1"/>
  <c r="C51" i="76"/>
  <c r="B51" i="76"/>
  <c r="A51" i="76"/>
  <c r="J50" i="76"/>
  <c r="K50" i="76" s="1"/>
  <c r="C50" i="76"/>
  <c r="B50" i="76"/>
  <c r="A50" i="76"/>
  <c r="J49" i="76"/>
  <c r="L49" i="76" s="1"/>
  <c r="C49" i="76"/>
  <c r="B49" i="76"/>
  <c r="A49" i="76"/>
  <c r="J48" i="76"/>
  <c r="K48" i="76" s="1"/>
  <c r="C48" i="76"/>
  <c r="B48" i="76"/>
  <c r="A48" i="76"/>
  <c r="J47" i="76"/>
  <c r="L47" i="76" s="1"/>
  <c r="C47" i="76"/>
  <c r="B47" i="76"/>
  <c r="A47" i="76"/>
  <c r="J46" i="76"/>
  <c r="K46" i="76" s="1"/>
  <c r="C46" i="76"/>
  <c r="B46" i="76"/>
  <c r="A46" i="76"/>
  <c r="J45" i="76"/>
  <c r="L45" i="76" s="1"/>
  <c r="B45" i="76"/>
  <c r="A45" i="76"/>
  <c r="J44" i="76"/>
  <c r="K44" i="76" s="1"/>
  <c r="C44" i="76"/>
  <c r="B44" i="76"/>
  <c r="A44" i="76"/>
  <c r="J43" i="76"/>
  <c r="L43" i="76" s="1"/>
  <c r="C43" i="76"/>
  <c r="B43" i="76"/>
  <c r="A43" i="76"/>
  <c r="J42" i="76"/>
  <c r="K42" i="76" s="1"/>
  <c r="C42" i="76"/>
  <c r="B42" i="76"/>
  <c r="A42" i="76"/>
  <c r="J41" i="76"/>
  <c r="L41" i="76" s="1"/>
  <c r="C41" i="76"/>
  <c r="B41" i="76"/>
  <c r="A41" i="76"/>
  <c r="J40" i="76"/>
  <c r="K40" i="76" s="1"/>
  <c r="C40" i="76"/>
  <c r="B40" i="76"/>
  <c r="A40" i="76"/>
  <c r="J39" i="76"/>
  <c r="L39" i="76" s="1"/>
  <c r="C39" i="76"/>
  <c r="B39" i="76"/>
  <c r="A39" i="76"/>
  <c r="J38" i="76"/>
  <c r="C38" i="76"/>
  <c r="B38" i="76"/>
  <c r="A38" i="76"/>
  <c r="J37" i="76"/>
  <c r="L37" i="76" s="1"/>
  <c r="C37" i="76"/>
  <c r="B37" i="76"/>
  <c r="A37" i="76"/>
  <c r="J36" i="76"/>
  <c r="K36" i="76" s="1"/>
  <c r="C36" i="76"/>
  <c r="B36" i="76"/>
  <c r="A36" i="76"/>
  <c r="J35" i="76"/>
  <c r="L35" i="76" s="1"/>
  <c r="C35" i="76"/>
  <c r="B35" i="76"/>
  <c r="A35" i="76"/>
  <c r="J34" i="76"/>
  <c r="L34" i="76" s="1"/>
  <c r="C34" i="76"/>
  <c r="B34" i="76"/>
  <c r="A34" i="76"/>
  <c r="J33" i="76"/>
  <c r="L33" i="76" s="1"/>
  <c r="C33" i="76"/>
  <c r="B33" i="76"/>
  <c r="A33" i="76"/>
  <c r="J32" i="76"/>
  <c r="C32" i="76"/>
  <c r="B32" i="76"/>
  <c r="A32" i="76"/>
  <c r="J31" i="76"/>
  <c r="L31" i="76" s="1"/>
  <c r="C31" i="76"/>
  <c r="B31" i="76"/>
  <c r="A31" i="76"/>
  <c r="J30" i="76"/>
  <c r="K30" i="76" s="1"/>
  <c r="C30" i="76"/>
  <c r="B30" i="76"/>
  <c r="A30" i="76"/>
  <c r="J29" i="76"/>
  <c r="L29" i="76" s="1"/>
  <c r="C29" i="76"/>
  <c r="B29" i="76"/>
  <c r="A29" i="76"/>
  <c r="J28" i="76"/>
  <c r="K28" i="76" s="1"/>
  <c r="C28" i="76"/>
  <c r="B28" i="76"/>
  <c r="A28" i="76"/>
  <c r="J27" i="76"/>
  <c r="L27" i="76" s="1"/>
  <c r="C27" i="76"/>
  <c r="B27" i="76"/>
  <c r="A27" i="76"/>
  <c r="J26" i="76"/>
  <c r="L26" i="76" s="1"/>
  <c r="C26" i="76"/>
  <c r="B26" i="76"/>
  <c r="A26" i="76"/>
  <c r="J25" i="76"/>
  <c r="L25" i="76" s="1"/>
  <c r="C25" i="76"/>
  <c r="B25" i="76"/>
  <c r="A25" i="76"/>
  <c r="J24" i="76"/>
  <c r="K24" i="76" s="1"/>
  <c r="C24" i="76"/>
  <c r="B24" i="76"/>
  <c r="A24" i="76"/>
  <c r="J23" i="76"/>
  <c r="L23" i="76" s="1"/>
  <c r="C23" i="76"/>
  <c r="B23" i="76"/>
  <c r="A23" i="76"/>
  <c r="J22" i="76"/>
  <c r="C22" i="76"/>
  <c r="B22" i="76"/>
  <c r="A22" i="76"/>
  <c r="J21" i="76"/>
  <c r="L21" i="76" s="1"/>
  <c r="C21" i="76"/>
  <c r="B21" i="76"/>
  <c r="A21" i="76"/>
  <c r="J20" i="76"/>
  <c r="K20" i="76" s="1"/>
  <c r="C20" i="76"/>
  <c r="B20" i="76"/>
  <c r="A20" i="76"/>
  <c r="J19" i="76"/>
  <c r="L19" i="76" s="1"/>
  <c r="C19" i="76"/>
  <c r="B19" i="76"/>
  <c r="A19" i="76"/>
  <c r="J18" i="76"/>
  <c r="L18" i="76" s="1"/>
  <c r="C18" i="76"/>
  <c r="B18" i="76"/>
  <c r="A18" i="76"/>
  <c r="J17" i="76"/>
  <c r="L17" i="76" s="1"/>
  <c r="C17" i="76"/>
  <c r="B17" i="76"/>
  <c r="A17" i="76"/>
  <c r="J16" i="76"/>
  <c r="C16" i="76"/>
  <c r="B16" i="76"/>
  <c r="A16" i="76"/>
  <c r="J15" i="76"/>
  <c r="L15" i="76" s="1"/>
  <c r="C15" i="76"/>
  <c r="B15" i="76"/>
  <c r="A15" i="76"/>
  <c r="J14" i="76"/>
  <c r="K14" i="76" s="1"/>
  <c r="C14" i="76"/>
  <c r="B14" i="76"/>
  <c r="A14" i="76"/>
  <c r="J13" i="76"/>
  <c r="L13" i="76" s="1"/>
  <c r="C13" i="76"/>
  <c r="B13" i="76"/>
  <c r="A13" i="76"/>
  <c r="J12" i="76"/>
  <c r="K12" i="76" s="1"/>
  <c r="C12" i="76"/>
  <c r="B12" i="76"/>
  <c r="A12" i="76"/>
  <c r="J11" i="76"/>
  <c r="L11" i="76" s="1"/>
  <c r="C11" i="76"/>
  <c r="B11" i="76"/>
  <c r="A11" i="76"/>
  <c r="J10" i="76"/>
  <c r="K10" i="76" s="1"/>
  <c r="C10" i="76"/>
  <c r="B10" i="76"/>
  <c r="A10" i="76"/>
  <c r="J9" i="76"/>
  <c r="L9" i="76" s="1"/>
  <c r="C9" i="76"/>
  <c r="B9" i="76"/>
  <c r="A9" i="76"/>
  <c r="J8" i="76"/>
  <c r="K8" i="76" s="1"/>
  <c r="C8" i="76"/>
  <c r="B8" i="76"/>
  <c r="A8" i="76"/>
  <c r="J7" i="76"/>
  <c r="L7" i="76" s="1"/>
  <c r="C7" i="76"/>
  <c r="B7" i="76"/>
  <c r="A7" i="76"/>
  <c r="J6" i="76"/>
  <c r="C6" i="76"/>
  <c r="B6" i="76"/>
  <c r="A6" i="76"/>
  <c r="J5" i="76"/>
  <c r="L5" i="76" s="1"/>
  <c r="C5" i="76"/>
  <c r="B5" i="76"/>
  <c r="A5" i="76"/>
  <c r="J100" i="75"/>
  <c r="L100" i="75" s="1"/>
  <c r="B100" i="75"/>
  <c r="A100" i="75"/>
  <c r="J99" i="75"/>
  <c r="L99" i="75" s="1"/>
  <c r="B99" i="75"/>
  <c r="A99" i="75"/>
  <c r="J98" i="75"/>
  <c r="L98" i="75" s="1"/>
  <c r="B98" i="75"/>
  <c r="A98" i="75"/>
  <c r="J97" i="75"/>
  <c r="K97" i="75" s="1"/>
  <c r="B97" i="75"/>
  <c r="A97" i="75"/>
  <c r="J96" i="75"/>
  <c r="B96" i="75"/>
  <c r="A96" i="75"/>
  <c r="J95" i="75"/>
  <c r="L95" i="75" s="1"/>
  <c r="B95" i="75"/>
  <c r="A95" i="75"/>
  <c r="J94" i="75"/>
  <c r="L94" i="75" s="1"/>
  <c r="B94" i="75"/>
  <c r="A94" i="75"/>
  <c r="J93" i="75"/>
  <c r="B93" i="75"/>
  <c r="A93" i="75"/>
  <c r="J92" i="75"/>
  <c r="L92" i="75" s="1"/>
  <c r="B92" i="75"/>
  <c r="A92" i="75"/>
  <c r="J91" i="75"/>
  <c r="L91" i="75" s="1"/>
  <c r="B91" i="75"/>
  <c r="A91" i="75"/>
  <c r="J90" i="75"/>
  <c r="B90" i="75"/>
  <c r="A90" i="75"/>
  <c r="J89" i="75"/>
  <c r="B89" i="75"/>
  <c r="A89" i="75"/>
  <c r="J88" i="75"/>
  <c r="K88" i="75" s="1"/>
  <c r="B88" i="75"/>
  <c r="A88" i="75"/>
  <c r="J87" i="75"/>
  <c r="L87" i="75" s="1"/>
  <c r="B87" i="75"/>
  <c r="A87" i="75"/>
  <c r="J86" i="75"/>
  <c r="B86" i="75"/>
  <c r="A86" i="75"/>
  <c r="J85" i="75"/>
  <c r="B85" i="75"/>
  <c r="A85" i="75"/>
  <c r="J84" i="75"/>
  <c r="L84" i="75" s="1"/>
  <c r="B84" i="75"/>
  <c r="A84" i="75"/>
  <c r="J83" i="75"/>
  <c r="L83" i="75" s="1"/>
  <c r="B83" i="75"/>
  <c r="A83" i="75"/>
  <c r="J82" i="75"/>
  <c r="B82" i="75"/>
  <c r="A82" i="75"/>
  <c r="J81" i="75"/>
  <c r="B81" i="75"/>
  <c r="A81" i="75"/>
  <c r="J80" i="75"/>
  <c r="K80" i="75" s="1"/>
  <c r="C80" i="75"/>
  <c r="B80" i="75"/>
  <c r="A80" i="75"/>
  <c r="J79" i="75"/>
  <c r="C79" i="75"/>
  <c r="B79" i="75"/>
  <c r="A79" i="75"/>
  <c r="J78" i="75"/>
  <c r="L78" i="75" s="1"/>
  <c r="C78" i="75"/>
  <c r="B78" i="75"/>
  <c r="A78" i="75"/>
  <c r="J77" i="75"/>
  <c r="L77" i="75" s="1"/>
  <c r="C77" i="75"/>
  <c r="B77" i="75"/>
  <c r="A77" i="75"/>
  <c r="J76" i="75"/>
  <c r="L76" i="75" s="1"/>
  <c r="C76" i="75"/>
  <c r="B76" i="75"/>
  <c r="A76" i="75"/>
  <c r="J75" i="75"/>
  <c r="L75" i="75" s="1"/>
  <c r="C75" i="75"/>
  <c r="B75" i="75"/>
  <c r="A75" i="75"/>
  <c r="J74" i="75"/>
  <c r="K74" i="75" s="1"/>
  <c r="C74" i="75"/>
  <c r="B74" i="75"/>
  <c r="A74" i="75"/>
  <c r="J73" i="75"/>
  <c r="C73" i="75"/>
  <c r="B73" i="75"/>
  <c r="A73" i="75"/>
  <c r="J72" i="75"/>
  <c r="K72" i="75" s="1"/>
  <c r="C72" i="75"/>
  <c r="B72" i="75"/>
  <c r="A72" i="75"/>
  <c r="J71" i="75"/>
  <c r="C71" i="75"/>
  <c r="B71" i="75"/>
  <c r="A71" i="75"/>
  <c r="J70" i="75"/>
  <c r="C70" i="75"/>
  <c r="B70" i="75"/>
  <c r="A70" i="75"/>
  <c r="J69" i="75"/>
  <c r="L69" i="75" s="1"/>
  <c r="C69" i="75"/>
  <c r="B69" i="75"/>
  <c r="A69" i="75"/>
  <c r="J68" i="75"/>
  <c r="L68" i="75" s="1"/>
  <c r="C68" i="75"/>
  <c r="B68" i="75"/>
  <c r="A68" i="75"/>
  <c r="J67" i="75"/>
  <c r="L67" i="75" s="1"/>
  <c r="C67" i="75"/>
  <c r="B67" i="75"/>
  <c r="A67" i="75"/>
  <c r="J66" i="75"/>
  <c r="C66" i="75"/>
  <c r="B66" i="75"/>
  <c r="A66" i="75"/>
  <c r="J65" i="75"/>
  <c r="L65" i="75" s="1"/>
  <c r="C65" i="75"/>
  <c r="B65" i="75"/>
  <c r="A65" i="75"/>
  <c r="J64" i="75"/>
  <c r="L64" i="75" s="1"/>
  <c r="C64" i="75"/>
  <c r="B64" i="75"/>
  <c r="A64" i="75"/>
  <c r="J63" i="75"/>
  <c r="C63" i="75"/>
  <c r="B63" i="75"/>
  <c r="A63" i="75"/>
  <c r="J62" i="75"/>
  <c r="K62" i="75" s="1"/>
  <c r="C62" i="75"/>
  <c r="B62" i="75"/>
  <c r="A62" i="75"/>
  <c r="J61" i="75"/>
  <c r="L61" i="75" s="1"/>
  <c r="C61" i="75"/>
  <c r="B61" i="75"/>
  <c r="A61" i="75"/>
  <c r="J60" i="75"/>
  <c r="L60" i="75" s="1"/>
  <c r="C60" i="75"/>
  <c r="B60" i="75"/>
  <c r="A60" i="75"/>
  <c r="J59" i="75"/>
  <c r="C59" i="75"/>
  <c r="B59" i="75"/>
  <c r="A59" i="75"/>
  <c r="J58" i="75"/>
  <c r="K58" i="75" s="1"/>
  <c r="C58" i="75"/>
  <c r="B58" i="75"/>
  <c r="A58" i="75"/>
  <c r="J57" i="75"/>
  <c r="L57" i="75" s="1"/>
  <c r="C57" i="75"/>
  <c r="B57" i="75"/>
  <c r="A57" i="75"/>
  <c r="J56" i="75"/>
  <c r="L56" i="75" s="1"/>
  <c r="C56" i="75"/>
  <c r="B56" i="75"/>
  <c r="A56" i="75"/>
  <c r="J55" i="75"/>
  <c r="C55" i="75"/>
  <c r="B55" i="75"/>
  <c r="A55" i="75"/>
  <c r="J54" i="75"/>
  <c r="K54" i="75" s="1"/>
  <c r="C54" i="75"/>
  <c r="B54" i="75"/>
  <c r="A54" i="75"/>
  <c r="J53" i="75"/>
  <c r="L53" i="75" s="1"/>
  <c r="B53" i="75"/>
  <c r="A53" i="75"/>
  <c r="J52" i="75"/>
  <c r="K52" i="75" s="1"/>
  <c r="C52" i="75"/>
  <c r="B52" i="75"/>
  <c r="A52" i="75"/>
  <c r="J51" i="75"/>
  <c r="L51" i="75" s="1"/>
  <c r="C51" i="75"/>
  <c r="B51" i="75"/>
  <c r="A51" i="75"/>
  <c r="J50" i="75"/>
  <c r="C50" i="75"/>
  <c r="B50" i="75"/>
  <c r="A50" i="75"/>
  <c r="J49" i="75"/>
  <c r="L49" i="75" s="1"/>
  <c r="C49" i="75"/>
  <c r="B49" i="75"/>
  <c r="A49" i="75"/>
  <c r="J48" i="75"/>
  <c r="C48" i="75"/>
  <c r="B48" i="75"/>
  <c r="A48" i="75"/>
  <c r="J47" i="75"/>
  <c r="L47" i="75" s="1"/>
  <c r="C47" i="75"/>
  <c r="B47" i="75"/>
  <c r="A47" i="75"/>
  <c r="J46" i="75"/>
  <c r="K46" i="75" s="1"/>
  <c r="C46" i="75"/>
  <c r="B46" i="75"/>
  <c r="A46" i="75"/>
  <c r="J45" i="75"/>
  <c r="L45" i="75" s="1"/>
  <c r="B45" i="75"/>
  <c r="A45" i="75"/>
  <c r="J44" i="75"/>
  <c r="L44" i="75" s="1"/>
  <c r="C44" i="75"/>
  <c r="B44" i="75"/>
  <c r="A44" i="75"/>
  <c r="J43" i="75"/>
  <c r="K43" i="75" s="1"/>
  <c r="C43" i="75"/>
  <c r="B43" i="75"/>
  <c r="A43" i="75"/>
  <c r="J42" i="75"/>
  <c r="L42" i="75" s="1"/>
  <c r="C42" i="75"/>
  <c r="B42" i="75"/>
  <c r="A42" i="75"/>
  <c r="J41" i="75"/>
  <c r="K41" i="75" s="1"/>
  <c r="C41" i="75"/>
  <c r="B41" i="75"/>
  <c r="A41" i="75"/>
  <c r="J40" i="75"/>
  <c r="L40" i="75" s="1"/>
  <c r="C40" i="75"/>
  <c r="B40" i="75"/>
  <c r="A40" i="75"/>
  <c r="J39" i="75"/>
  <c r="C39" i="75"/>
  <c r="B39" i="75"/>
  <c r="A39" i="75"/>
  <c r="J38" i="75"/>
  <c r="L38" i="75" s="1"/>
  <c r="C38" i="75"/>
  <c r="B38" i="75"/>
  <c r="A38" i="75"/>
  <c r="J37" i="75"/>
  <c r="L37" i="75" s="1"/>
  <c r="C37" i="75"/>
  <c r="B37" i="75"/>
  <c r="A37" i="75"/>
  <c r="J36" i="75"/>
  <c r="C36" i="75"/>
  <c r="B36" i="75"/>
  <c r="A36" i="75"/>
  <c r="J35" i="75"/>
  <c r="K35" i="75" s="1"/>
  <c r="C35" i="75"/>
  <c r="B35" i="75"/>
  <c r="A35" i="75"/>
  <c r="J34" i="75"/>
  <c r="L34" i="75" s="1"/>
  <c r="C34" i="75"/>
  <c r="B34" i="75"/>
  <c r="A34" i="75"/>
  <c r="J33" i="75"/>
  <c r="K33" i="75" s="1"/>
  <c r="C33" i="75"/>
  <c r="B33" i="75"/>
  <c r="A33" i="75"/>
  <c r="J32" i="75"/>
  <c r="L32" i="75" s="1"/>
  <c r="C32" i="75"/>
  <c r="B32" i="75"/>
  <c r="A32" i="75"/>
  <c r="J31" i="75"/>
  <c r="C31" i="75"/>
  <c r="B31" i="75"/>
  <c r="A31" i="75"/>
  <c r="J30" i="75"/>
  <c r="L30" i="75" s="1"/>
  <c r="C30" i="75"/>
  <c r="B30" i="75"/>
  <c r="A30" i="75"/>
  <c r="J29" i="75"/>
  <c r="L29" i="75" s="1"/>
  <c r="C29" i="75"/>
  <c r="B29" i="75"/>
  <c r="A29" i="75"/>
  <c r="J28" i="75"/>
  <c r="C28" i="75"/>
  <c r="B28" i="75"/>
  <c r="A28" i="75"/>
  <c r="J27" i="75"/>
  <c r="K27" i="75" s="1"/>
  <c r="C27" i="75"/>
  <c r="B27" i="75"/>
  <c r="A27" i="75"/>
  <c r="J26" i="75"/>
  <c r="L26" i="75" s="1"/>
  <c r="C26" i="75"/>
  <c r="B26" i="75"/>
  <c r="A26" i="75"/>
  <c r="J25" i="75"/>
  <c r="K25" i="75" s="1"/>
  <c r="C25" i="75"/>
  <c r="B25" i="75"/>
  <c r="A25" i="75"/>
  <c r="J24" i="75"/>
  <c r="L24" i="75" s="1"/>
  <c r="C24" i="75"/>
  <c r="B24" i="75"/>
  <c r="A24" i="75"/>
  <c r="J23" i="75"/>
  <c r="C23" i="75"/>
  <c r="B23" i="75"/>
  <c r="A23" i="75"/>
  <c r="J22" i="75"/>
  <c r="L22" i="75" s="1"/>
  <c r="C22" i="75"/>
  <c r="B22" i="75"/>
  <c r="A22" i="75"/>
  <c r="J21" i="75"/>
  <c r="L21" i="75" s="1"/>
  <c r="C21" i="75"/>
  <c r="B21" i="75"/>
  <c r="A21" i="75"/>
  <c r="J20" i="75"/>
  <c r="C20" i="75"/>
  <c r="B20" i="75"/>
  <c r="A20" i="75"/>
  <c r="J19" i="75"/>
  <c r="K19" i="75" s="1"/>
  <c r="C19" i="75"/>
  <c r="B19" i="75"/>
  <c r="A19" i="75"/>
  <c r="J18" i="75"/>
  <c r="L18" i="75" s="1"/>
  <c r="C18" i="75"/>
  <c r="B18" i="75"/>
  <c r="A18" i="75"/>
  <c r="J17" i="75"/>
  <c r="K17" i="75" s="1"/>
  <c r="C17" i="75"/>
  <c r="B17" i="75"/>
  <c r="A17" i="75"/>
  <c r="J16" i="75"/>
  <c r="L16" i="75" s="1"/>
  <c r="C16" i="75"/>
  <c r="B16" i="75"/>
  <c r="A16" i="75"/>
  <c r="J15" i="75"/>
  <c r="C15" i="75"/>
  <c r="B15" i="75"/>
  <c r="A15" i="75"/>
  <c r="J14" i="75"/>
  <c r="L14" i="75" s="1"/>
  <c r="C14" i="75"/>
  <c r="B14" i="75"/>
  <c r="A14" i="75"/>
  <c r="J13" i="75"/>
  <c r="L13" i="75" s="1"/>
  <c r="C13" i="75"/>
  <c r="B13" i="75"/>
  <c r="A13" i="75"/>
  <c r="J12" i="75"/>
  <c r="C12" i="75"/>
  <c r="B12" i="75"/>
  <c r="A12" i="75"/>
  <c r="J11" i="75"/>
  <c r="K11" i="75" s="1"/>
  <c r="C11" i="75"/>
  <c r="B11" i="75"/>
  <c r="A11" i="75"/>
  <c r="J10" i="75"/>
  <c r="L10" i="75" s="1"/>
  <c r="C10" i="75"/>
  <c r="B10" i="75"/>
  <c r="A10" i="75"/>
  <c r="J9" i="75"/>
  <c r="K9" i="75" s="1"/>
  <c r="C9" i="75"/>
  <c r="B9" i="75"/>
  <c r="A9" i="75"/>
  <c r="J8" i="75"/>
  <c r="L8" i="75" s="1"/>
  <c r="C8" i="75"/>
  <c r="B8" i="75"/>
  <c r="A8" i="75"/>
  <c r="J7" i="75"/>
  <c r="C7" i="75"/>
  <c r="B7" i="75"/>
  <c r="A7" i="75"/>
  <c r="J6" i="75"/>
  <c r="L6" i="75" s="1"/>
  <c r="C6" i="75"/>
  <c r="B6" i="75"/>
  <c r="A6" i="75"/>
  <c r="J5" i="75"/>
  <c r="L5" i="75" s="1"/>
  <c r="C5" i="75"/>
  <c r="B5" i="75"/>
  <c r="A5" i="75"/>
  <c r="J100" i="74"/>
  <c r="L100" i="74" s="1"/>
  <c r="B100" i="74"/>
  <c r="A100" i="74"/>
  <c r="J99" i="74"/>
  <c r="L99" i="74" s="1"/>
  <c r="B99" i="74"/>
  <c r="A99" i="74"/>
  <c r="J98" i="74"/>
  <c r="L98" i="74" s="1"/>
  <c r="B98" i="74"/>
  <c r="A98" i="74"/>
  <c r="J97" i="74"/>
  <c r="B97" i="74"/>
  <c r="A97" i="74"/>
  <c r="J96" i="74"/>
  <c r="L96" i="74" s="1"/>
  <c r="B96" i="74"/>
  <c r="A96" i="74"/>
  <c r="J95" i="74"/>
  <c r="L95" i="74" s="1"/>
  <c r="B95" i="74"/>
  <c r="A95" i="74"/>
  <c r="J94" i="74"/>
  <c r="L94" i="74" s="1"/>
  <c r="B94" i="74"/>
  <c r="A94" i="74"/>
  <c r="J93" i="74"/>
  <c r="B93" i="74"/>
  <c r="A93" i="74"/>
  <c r="J92" i="74"/>
  <c r="L92" i="74" s="1"/>
  <c r="B92" i="74"/>
  <c r="A92" i="74"/>
  <c r="J91" i="74"/>
  <c r="L91" i="74" s="1"/>
  <c r="B91" i="74"/>
  <c r="A91" i="74"/>
  <c r="J90" i="74"/>
  <c r="L90" i="74" s="1"/>
  <c r="B90" i="74"/>
  <c r="A90" i="74"/>
  <c r="J89" i="74"/>
  <c r="L89" i="74" s="1"/>
  <c r="B89" i="74"/>
  <c r="A89" i="74"/>
  <c r="J88" i="74"/>
  <c r="L88" i="74" s="1"/>
  <c r="B88" i="74"/>
  <c r="A88" i="74"/>
  <c r="J87" i="74"/>
  <c r="K87" i="74" s="1"/>
  <c r="B87" i="74"/>
  <c r="A87" i="74"/>
  <c r="J86" i="74"/>
  <c r="B86" i="74"/>
  <c r="A86" i="74"/>
  <c r="J85" i="74"/>
  <c r="L85" i="74" s="1"/>
  <c r="B85" i="74"/>
  <c r="A85" i="74"/>
  <c r="J84" i="74"/>
  <c r="L84" i="74" s="1"/>
  <c r="B84" i="74"/>
  <c r="A84" i="74"/>
  <c r="J83" i="74"/>
  <c r="K83" i="74" s="1"/>
  <c r="B83" i="74"/>
  <c r="A83" i="74"/>
  <c r="J82" i="74"/>
  <c r="B82" i="74"/>
  <c r="A82" i="74"/>
  <c r="J81" i="74"/>
  <c r="L81" i="74" s="1"/>
  <c r="B81" i="74"/>
  <c r="A81" i="74"/>
  <c r="J80" i="74"/>
  <c r="L80" i="74" s="1"/>
  <c r="C80" i="74"/>
  <c r="B80" i="74"/>
  <c r="A80" i="74"/>
  <c r="J79" i="74"/>
  <c r="K79" i="74" s="1"/>
  <c r="C79" i="74"/>
  <c r="B79" i="74"/>
  <c r="A79" i="74"/>
  <c r="J78" i="74"/>
  <c r="L78" i="74" s="1"/>
  <c r="C78" i="74"/>
  <c r="B78" i="74"/>
  <c r="A78" i="74"/>
  <c r="J77" i="74"/>
  <c r="C77" i="74"/>
  <c r="B77" i="74"/>
  <c r="A77" i="74"/>
  <c r="J76" i="74"/>
  <c r="L76" i="74" s="1"/>
  <c r="C76" i="74"/>
  <c r="B76" i="74"/>
  <c r="A76" i="74"/>
  <c r="J75" i="74"/>
  <c r="L75" i="74" s="1"/>
  <c r="C75" i="74"/>
  <c r="B75" i="74"/>
  <c r="A75" i="74"/>
  <c r="J74" i="74"/>
  <c r="L74" i="74" s="1"/>
  <c r="C74" i="74"/>
  <c r="B74" i="74"/>
  <c r="A74" i="74"/>
  <c r="J73" i="74"/>
  <c r="C73" i="74"/>
  <c r="B73" i="74"/>
  <c r="A73" i="74"/>
  <c r="J72" i="74"/>
  <c r="L72" i="74" s="1"/>
  <c r="C72" i="74"/>
  <c r="B72" i="74"/>
  <c r="A72" i="74"/>
  <c r="J71" i="74"/>
  <c r="K71" i="74" s="1"/>
  <c r="C71" i="74"/>
  <c r="B71" i="74"/>
  <c r="A71" i="74"/>
  <c r="J70" i="74"/>
  <c r="L70" i="74" s="1"/>
  <c r="C70" i="74"/>
  <c r="B70" i="74"/>
  <c r="A70" i="74"/>
  <c r="J69" i="74"/>
  <c r="C69" i="74"/>
  <c r="B69" i="74"/>
  <c r="A69" i="74"/>
  <c r="J68" i="74"/>
  <c r="L68" i="74" s="1"/>
  <c r="C68" i="74"/>
  <c r="B68" i="74"/>
  <c r="A68" i="74"/>
  <c r="J67" i="74"/>
  <c r="L67" i="74" s="1"/>
  <c r="C67" i="74"/>
  <c r="B67" i="74"/>
  <c r="A67" i="74"/>
  <c r="J66" i="74"/>
  <c r="L66" i="74" s="1"/>
  <c r="C66" i="74"/>
  <c r="B66" i="74"/>
  <c r="A66" i="74"/>
  <c r="J65" i="74"/>
  <c r="C65" i="74"/>
  <c r="B65" i="74"/>
  <c r="A65" i="74"/>
  <c r="J64" i="74"/>
  <c r="L64" i="74" s="1"/>
  <c r="C64" i="74"/>
  <c r="B64" i="74"/>
  <c r="A64" i="74"/>
  <c r="J63" i="74"/>
  <c r="L63" i="74" s="1"/>
  <c r="C63" i="74"/>
  <c r="B63" i="74"/>
  <c r="A63" i="74"/>
  <c r="J62" i="74"/>
  <c r="L62" i="74" s="1"/>
  <c r="C62" i="74"/>
  <c r="B62" i="74"/>
  <c r="A62" i="74"/>
  <c r="J61" i="74"/>
  <c r="C61" i="74"/>
  <c r="B61" i="74"/>
  <c r="A61" i="74"/>
  <c r="J60" i="74"/>
  <c r="L60" i="74" s="1"/>
  <c r="C60" i="74"/>
  <c r="B60" i="74"/>
  <c r="A60" i="74"/>
  <c r="J59" i="74"/>
  <c r="K59" i="74" s="1"/>
  <c r="C59" i="74"/>
  <c r="B59" i="74"/>
  <c r="A59" i="74"/>
  <c r="J58" i="74"/>
  <c r="L58" i="74" s="1"/>
  <c r="C58" i="74"/>
  <c r="B58" i="74"/>
  <c r="A58" i="74"/>
  <c r="J57" i="74"/>
  <c r="C57" i="74"/>
  <c r="B57" i="74"/>
  <c r="A57" i="74"/>
  <c r="J56" i="74"/>
  <c r="L56" i="74" s="1"/>
  <c r="C56" i="74"/>
  <c r="B56" i="74"/>
  <c r="A56" i="74"/>
  <c r="J55" i="74"/>
  <c r="L55" i="74" s="1"/>
  <c r="C55" i="74"/>
  <c r="B55" i="74"/>
  <c r="A55" i="74"/>
  <c r="J54" i="74"/>
  <c r="L54" i="74" s="1"/>
  <c r="C54" i="74"/>
  <c r="B54" i="74"/>
  <c r="A54" i="74"/>
  <c r="J53" i="74"/>
  <c r="B53" i="74"/>
  <c r="A53" i="74"/>
  <c r="J52" i="74"/>
  <c r="L52" i="74" s="1"/>
  <c r="C52" i="74"/>
  <c r="B52" i="74"/>
  <c r="A52" i="74"/>
  <c r="J51" i="74"/>
  <c r="K51" i="74" s="1"/>
  <c r="C51" i="74"/>
  <c r="B51" i="74"/>
  <c r="A51" i="74"/>
  <c r="J50" i="74"/>
  <c r="K50" i="74" s="1"/>
  <c r="C50" i="74"/>
  <c r="B50" i="74"/>
  <c r="A50" i="74"/>
  <c r="J49" i="74"/>
  <c r="K49" i="74" s="1"/>
  <c r="C49" i="74"/>
  <c r="B49" i="74"/>
  <c r="A49" i="74"/>
  <c r="J48" i="74"/>
  <c r="L48" i="74" s="1"/>
  <c r="C48" i="74"/>
  <c r="B48" i="74"/>
  <c r="A48" i="74"/>
  <c r="J47" i="74"/>
  <c r="K47" i="74" s="1"/>
  <c r="C47" i="74"/>
  <c r="B47" i="74"/>
  <c r="A47" i="74"/>
  <c r="J46" i="74"/>
  <c r="K46" i="74" s="1"/>
  <c r="C46" i="74"/>
  <c r="B46" i="74"/>
  <c r="A46" i="74"/>
  <c r="J45" i="74"/>
  <c r="K45" i="74" s="1"/>
  <c r="B45" i="74"/>
  <c r="A45" i="74"/>
  <c r="J44" i="74"/>
  <c r="C44" i="74"/>
  <c r="B44" i="74"/>
  <c r="A44" i="74"/>
  <c r="J43" i="74"/>
  <c r="L43" i="74" s="1"/>
  <c r="C43" i="74"/>
  <c r="B43" i="74"/>
  <c r="A43" i="74"/>
  <c r="J42" i="74"/>
  <c r="L42" i="74" s="1"/>
  <c r="C42" i="74"/>
  <c r="B42" i="74"/>
  <c r="A42" i="74"/>
  <c r="J41" i="74"/>
  <c r="L41" i="74" s="1"/>
  <c r="C41" i="74"/>
  <c r="B41" i="74"/>
  <c r="A41" i="74"/>
  <c r="J40" i="74"/>
  <c r="C40" i="74"/>
  <c r="B40" i="74"/>
  <c r="A40" i="74"/>
  <c r="J39" i="74"/>
  <c r="L39" i="74" s="1"/>
  <c r="C39" i="74"/>
  <c r="B39" i="74"/>
  <c r="A39" i="74"/>
  <c r="J38" i="74"/>
  <c r="L38" i="74" s="1"/>
  <c r="C38" i="74"/>
  <c r="B38" i="74"/>
  <c r="A38" i="74"/>
  <c r="J37" i="74"/>
  <c r="L37" i="74" s="1"/>
  <c r="C37" i="74"/>
  <c r="B37" i="74"/>
  <c r="A37" i="74"/>
  <c r="J36" i="74"/>
  <c r="C36" i="74"/>
  <c r="B36" i="74"/>
  <c r="A36" i="74"/>
  <c r="J35" i="74"/>
  <c r="L35" i="74" s="1"/>
  <c r="C35" i="74"/>
  <c r="B35" i="74"/>
  <c r="A35" i="74"/>
  <c r="J34" i="74"/>
  <c r="L34" i="74" s="1"/>
  <c r="C34" i="74"/>
  <c r="B34" i="74"/>
  <c r="A34" i="74"/>
  <c r="J33" i="74"/>
  <c r="L33" i="74" s="1"/>
  <c r="C33" i="74"/>
  <c r="B33" i="74"/>
  <c r="A33" i="74"/>
  <c r="J32" i="74"/>
  <c r="C32" i="74"/>
  <c r="B32" i="74"/>
  <c r="A32" i="74"/>
  <c r="J31" i="74"/>
  <c r="L31" i="74" s="1"/>
  <c r="C31" i="74"/>
  <c r="B31" i="74"/>
  <c r="A31" i="74"/>
  <c r="J30" i="74"/>
  <c r="K30" i="74" s="1"/>
  <c r="C30" i="74"/>
  <c r="B30" i="74"/>
  <c r="A30" i="74"/>
  <c r="J29" i="74"/>
  <c r="L29" i="74" s="1"/>
  <c r="C29" i="74"/>
  <c r="B29" i="74"/>
  <c r="A29" i="74"/>
  <c r="J28" i="74"/>
  <c r="C28" i="74"/>
  <c r="B28" i="74"/>
  <c r="A28" i="74"/>
  <c r="J27" i="74"/>
  <c r="L27" i="74" s="1"/>
  <c r="C27" i="74"/>
  <c r="B27" i="74"/>
  <c r="A27" i="74"/>
  <c r="J26" i="74"/>
  <c r="L26" i="74" s="1"/>
  <c r="C26" i="74"/>
  <c r="B26" i="74"/>
  <c r="A26" i="74"/>
  <c r="J25" i="74"/>
  <c r="L25" i="74" s="1"/>
  <c r="C25" i="74"/>
  <c r="B25" i="74"/>
  <c r="A25" i="74"/>
  <c r="J24" i="74"/>
  <c r="C24" i="74"/>
  <c r="B24" i="74"/>
  <c r="A24" i="74"/>
  <c r="J23" i="74"/>
  <c r="L23" i="74" s="1"/>
  <c r="C23" i="74"/>
  <c r="B23" i="74"/>
  <c r="A23" i="74"/>
  <c r="J22" i="74"/>
  <c r="L22" i="74" s="1"/>
  <c r="C22" i="74"/>
  <c r="B22" i="74"/>
  <c r="A22" i="74"/>
  <c r="J21" i="74"/>
  <c r="L21" i="74" s="1"/>
  <c r="C21" i="74"/>
  <c r="B21" i="74"/>
  <c r="A21" i="74"/>
  <c r="J20" i="74"/>
  <c r="C20" i="74"/>
  <c r="B20" i="74"/>
  <c r="A20" i="74"/>
  <c r="J19" i="74"/>
  <c r="L19" i="74" s="1"/>
  <c r="C19" i="74"/>
  <c r="B19" i="74"/>
  <c r="A19" i="74"/>
  <c r="J18" i="74"/>
  <c r="L18" i="74" s="1"/>
  <c r="C18" i="74"/>
  <c r="B18" i="74"/>
  <c r="A18" i="74"/>
  <c r="J17" i="74"/>
  <c r="L17" i="74" s="1"/>
  <c r="C17" i="74"/>
  <c r="B17" i="74"/>
  <c r="A17" i="74"/>
  <c r="J16" i="74"/>
  <c r="C16" i="74"/>
  <c r="B16" i="74"/>
  <c r="A16" i="74"/>
  <c r="J15" i="74"/>
  <c r="L15" i="74" s="1"/>
  <c r="C15" i="74"/>
  <c r="B15" i="74"/>
  <c r="A15" i="74"/>
  <c r="J14" i="74"/>
  <c r="L14" i="74" s="1"/>
  <c r="C14" i="74"/>
  <c r="B14" i="74"/>
  <c r="A14" i="74"/>
  <c r="J13" i="74"/>
  <c r="L13" i="74" s="1"/>
  <c r="C13" i="74"/>
  <c r="B13" i="74"/>
  <c r="A13" i="74"/>
  <c r="J12" i="74"/>
  <c r="C12" i="74"/>
  <c r="B12" i="74"/>
  <c r="A12" i="74"/>
  <c r="J11" i="74"/>
  <c r="L11" i="74" s="1"/>
  <c r="C11" i="74"/>
  <c r="B11" i="74"/>
  <c r="A11" i="74"/>
  <c r="J10" i="74"/>
  <c r="L10" i="74" s="1"/>
  <c r="C10" i="74"/>
  <c r="B10" i="74"/>
  <c r="A10" i="74"/>
  <c r="J9" i="74"/>
  <c r="L9" i="74" s="1"/>
  <c r="C9" i="74"/>
  <c r="B9" i="74"/>
  <c r="A9" i="74"/>
  <c r="J8" i="74"/>
  <c r="C8" i="74"/>
  <c r="B8" i="74"/>
  <c r="A8" i="74"/>
  <c r="J7" i="74"/>
  <c r="L7" i="74" s="1"/>
  <c r="C7" i="74"/>
  <c r="B7" i="74"/>
  <c r="A7" i="74"/>
  <c r="J6" i="74"/>
  <c r="L6" i="74" s="1"/>
  <c r="C6" i="74"/>
  <c r="B6" i="74"/>
  <c r="A6" i="74"/>
  <c r="J5" i="74"/>
  <c r="L5" i="74" s="1"/>
  <c r="C5" i="74"/>
  <c r="B5" i="74"/>
  <c r="A5" i="74"/>
  <c r="J100" i="73"/>
  <c r="L100" i="73" s="1"/>
  <c r="B100" i="73"/>
  <c r="A100" i="73"/>
  <c r="J99" i="73"/>
  <c r="L99" i="73" s="1"/>
  <c r="B99" i="73"/>
  <c r="A99" i="73"/>
  <c r="J98" i="73"/>
  <c r="K98" i="73" s="1"/>
  <c r="B98" i="73"/>
  <c r="A98" i="73"/>
  <c r="J97" i="73"/>
  <c r="K97" i="73" s="1"/>
  <c r="B97" i="73"/>
  <c r="A97" i="73"/>
  <c r="J96" i="73"/>
  <c r="L96" i="73" s="1"/>
  <c r="B96" i="73"/>
  <c r="A96" i="73"/>
  <c r="J95" i="73"/>
  <c r="L95" i="73" s="1"/>
  <c r="B95" i="73"/>
  <c r="A95" i="73"/>
  <c r="J94" i="73"/>
  <c r="L94" i="73" s="1"/>
  <c r="B94" i="73"/>
  <c r="A94" i="73"/>
  <c r="J93" i="73"/>
  <c r="K93" i="73" s="1"/>
  <c r="B93" i="73"/>
  <c r="A93" i="73"/>
  <c r="J92" i="73"/>
  <c r="L92" i="73" s="1"/>
  <c r="B92" i="73"/>
  <c r="A92" i="73"/>
  <c r="J91" i="73"/>
  <c r="K91" i="73" s="1"/>
  <c r="B91" i="73"/>
  <c r="A91" i="73"/>
  <c r="J90" i="73"/>
  <c r="K90" i="73" s="1"/>
  <c r="B90" i="73"/>
  <c r="A90" i="73"/>
  <c r="J89" i="73"/>
  <c r="K89" i="73" s="1"/>
  <c r="B89" i="73"/>
  <c r="A89" i="73"/>
  <c r="J88" i="73"/>
  <c r="L88" i="73" s="1"/>
  <c r="B88" i="73"/>
  <c r="A88" i="73"/>
  <c r="J87" i="73"/>
  <c r="K87" i="73" s="1"/>
  <c r="B87" i="73"/>
  <c r="A87" i="73"/>
  <c r="J86" i="73"/>
  <c r="L86" i="73" s="1"/>
  <c r="B86" i="73"/>
  <c r="A86" i="73"/>
  <c r="J85" i="73"/>
  <c r="K85" i="73" s="1"/>
  <c r="B85" i="73"/>
  <c r="A85" i="73"/>
  <c r="J84" i="73"/>
  <c r="L84" i="73" s="1"/>
  <c r="B84" i="73"/>
  <c r="A84" i="73"/>
  <c r="J83" i="73"/>
  <c r="K83" i="73" s="1"/>
  <c r="B83" i="73"/>
  <c r="A83" i="73"/>
  <c r="J82" i="73"/>
  <c r="L82" i="73" s="1"/>
  <c r="B82" i="73"/>
  <c r="A82" i="73"/>
  <c r="J81" i="73"/>
  <c r="K81" i="73" s="1"/>
  <c r="B81" i="73"/>
  <c r="A81" i="73"/>
  <c r="J80" i="73"/>
  <c r="L80" i="73" s="1"/>
  <c r="C80" i="73"/>
  <c r="B80" i="73"/>
  <c r="A80" i="73"/>
  <c r="J79" i="73"/>
  <c r="L79" i="73" s="1"/>
  <c r="C79" i="73"/>
  <c r="B79" i="73"/>
  <c r="A79" i="73"/>
  <c r="J78" i="73"/>
  <c r="C78" i="73"/>
  <c r="B78" i="73"/>
  <c r="A78" i="73"/>
  <c r="J77" i="73"/>
  <c r="L77" i="73" s="1"/>
  <c r="C77" i="73"/>
  <c r="B77" i="73"/>
  <c r="A77" i="73"/>
  <c r="J76" i="73"/>
  <c r="L76" i="73" s="1"/>
  <c r="C76" i="73"/>
  <c r="B76" i="73"/>
  <c r="A76" i="73"/>
  <c r="J75" i="73"/>
  <c r="L75" i="73" s="1"/>
  <c r="C75" i="73"/>
  <c r="B75" i="73"/>
  <c r="A75" i="73"/>
  <c r="J74" i="73"/>
  <c r="L74" i="73" s="1"/>
  <c r="C74" i="73"/>
  <c r="B74" i="73"/>
  <c r="A74" i="73"/>
  <c r="J73" i="73"/>
  <c r="K73" i="73" s="1"/>
  <c r="C73" i="73"/>
  <c r="B73" i="73"/>
  <c r="A73" i="73"/>
  <c r="J72" i="73"/>
  <c r="L72" i="73" s="1"/>
  <c r="C72" i="73"/>
  <c r="B72" i="73"/>
  <c r="A72" i="73"/>
  <c r="J71" i="73"/>
  <c r="K71" i="73" s="1"/>
  <c r="C71" i="73"/>
  <c r="B71" i="73"/>
  <c r="A71" i="73"/>
  <c r="J70" i="73"/>
  <c r="C70" i="73"/>
  <c r="B70" i="73"/>
  <c r="A70" i="73"/>
  <c r="J69" i="73"/>
  <c r="K69" i="73" s="1"/>
  <c r="C69" i="73"/>
  <c r="B69" i="73"/>
  <c r="A69" i="73"/>
  <c r="J68" i="73"/>
  <c r="L68" i="73" s="1"/>
  <c r="C68" i="73"/>
  <c r="B68" i="73"/>
  <c r="A68" i="73"/>
  <c r="J67" i="73"/>
  <c r="L67" i="73" s="1"/>
  <c r="C67" i="73"/>
  <c r="B67" i="73"/>
  <c r="A67" i="73"/>
  <c r="J66" i="73"/>
  <c r="L66" i="73" s="1"/>
  <c r="C66" i="73"/>
  <c r="B66" i="73"/>
  <c r="A66" i="73"/>
  <c r="J65" i="73"/>
  <c r="K65" i="73" s="1"/>
  <c r="C65" i="73"/>
  <c r="B65" i="73"/>
  <c r="A65" i="73"/>
  <c r="J64" i="73"/>
  <c r="L64" i="73" s="1"/>
  <c r="C64" i="73"/>
  <c r="B64" i="73"/>
  <c r="A64" i="73"/>
  <c r="J63" i="73"/>
  <c r="K63" i="73" s="1"/>
  <c r="C63" i="73"/>
  <c r="B63" i="73"/>
  <c r="A63" i="73"/>
  <c r="J62" i="73"/>
  <c r="C62" i="73"/>
  <c r="B62" i="73"/>
  <c r="A62" i="73"/>
  <c r="J61" i="73"/>
  <c r="L61" i="73" s="1"/>
  <c r="C61" i="73"/>
  <c r="B61" i="73"/>
  <c r="A61" i="73"/>
  <c r="J60" i="73"/>
  <c r="L60" i="73" s="1"/>
  <c r="C60" i="73"/>
  <c r="B60" i="73"/>
  <c r="A60" i="73"/>
  <c r="J59" i="73"/>
  <c r="K59" i="73" s="1"/>
  <c r="C59" i="73"/>
  <c r="B59" i="73"/>
  <c r="A59" i="73"/>
  <c r="J58" i="73"/>
  <c r="L58" i="73" s="1"/>
  <c r="C58" i="73"/>
  <c r="B58" i="73"/>
  <c r="A58" i="73"/>
  <c r="J57" i="73"/>
  <c r="K57" i="73" s="1"/>
  <c r="C57" i="73"/>
  <c r="B57" i="73"/>
  <c r="A57" i="73"/>
  <c r="J56" i="73"/>
  <c r="L56" i="73" s="1"/>
  <c r="C56" i="73"/>
  <c r="B56" i="73"/>
  <c r="A56" i="73"/>
  <c r="J55" i="73"/>
  <c r="L55" i="73" s="1"/>
  <c r="C55" i="73"/>
  <c r="B55" i="73"/>
  <c r="A55" i="73"/>
  <c r="J54" i="73"/>
  <c r="L54" i="73" s="1"/>
  <c r="C54" i="73"/>
  <c r="B54" i="73"/>
  <c r="A54" i="73"/>
  <c r="J53" i="73"/>
  <c r="L53" i="73" s="1"/>
  <c r="B53" i="73"/>
  <c r="A53" i="73"/>
  <c r="J52" i="73"/>
  <c r="K52" i="73" s="1"/>
  <c r="C52" i="73"/>
  <c r="B52" i="73"/>
  <c r="A52" i="73"/>
  <c r="J51" i="73"/>
  <c r="K51" i="73" s="1"/>
  <c r="C51" i="73"/>
  <c r="B51" i="73"/>
  <c r="A51" i="73"/>
  <c r="J50" i="73"/>
  <c r="K50" i="73" s="1"/>
  <c r="C50" i="73"/>
  <c r="B50" i="73"/>
  <c r="A50" i="73"/>
  <c r="J49" i="73"/>
  <c r="K49" i="73" s="1"/>
  <c r="C49" i="73"/>
  <c r="B49" i="73"/>
  <c r="A49" i="73"/>
  <c r="J48" i="73"/>
  <c r="K48" i="73" s="1"/>
  <c r="C48" i="73"/>
  <c r="B48" i="73"/>
  <c r="A48" i="73"/>
  <c r="J47" i="73"/>
  <c r="K47" i="73" s="1"/>
  <c r="C47" i="73"/>
  <c r="B47" i="73"/>
  <c r="A47" i="73"/>
  <c r="J46" i="73"/>
  <c r="K46" i="73" s="1"/>
  <c r="C46" i="73"/>
  <c r="B46" i="73"/>
  <c r="A46" i="73"/>
  <c r="J45" i="73"/>
  <c r="K45" i="73" s="1"/>
  <c r="B45" i="73"/>
  <c r="A45" i="73"/>
  <c r="J44" i="73"/>
  <c r="L44" i="73" s="1"/>
  <c r="C44" i="73"/>
  <c r="B44" i="73"/>
  <c r="A44" i="73"/>
  <c r="J43" i="73"/>
  <c r="L43" i="73" s="1"/>
  <c r="C43" i="73"/>
  <c r="B43" i="73"/>
  <c r="A43" i="73"/>
  <c r="J42" i="73"/>
  <c r="K42" i="73" s="1"/>
  <c r="C42" i="73"/>
  <c r="B42" i="73"/>
  <c r="A42" i="73"/>
  <c r="J41" i="73"/>
  <c r="L41" i="73" s="1"/>
  <c r="C41" i="73"/>
  <c r="B41" i="73"/>
  <c r="A41" i="73"/>
  <c r="J40" i="73"/>
  <c r="L40" i="73" s="1"/>
  <c r="C40" i="73"/>
  <c r="B40" i="73"/>
  <c r="A40" i="73"/>
  <c r="J39" i="73"/>
  <c r="L39" i="73" s="1"/>
  <c r="C39" i="73"/>
  <c r="B39" i="73"/>
  <c r="A39" i="73"/>
  <c r="J38" i="73"/>
  <c r="L38" i="73" s="1"/>
  <c r="C38" i="73"/>
  <c r="B38" i="73"/>
  <c r="A38" i="73"/>
  <c r="J37" i="73"/>
  <c r="L37" i="73" s="1"/>
  <c r="C37" i="73"/>
  <c r="B37" i="73"/>
  <c r="A37" i="73"/>
  <c r="J36" i="73"/>
  <c r="L36" i="73" s="1"/>
  <c r="C36" i="73"/>
  <c r="B36" i="73"/>
  <c r="A36" i="73"/>
  <c r="J35" i="73"/>
  <c r="L35" i="73" s="1"/>
  <c r="C35" i="73"/>
  <c r="B35" i="73"/>
  <c r="A35" i="73"/>
  <c r="J34" i="73"/>
  <c r="K34" i="73" s="1"/>
  <c r="C34" i="73"/>
  <c r="B34" i="73"/>
  <c r="A34" i="73"/>
  <c r="J33" i="73"/>
  <c r="L33" i="73" s="1"/>
  <c r="C33" i="73"/>
  <c r="B33" i="73"/>
  <c r="A33" i="73"/>
  <c r="J32" i="73"/>
  <c r="K32" i="73" s="1"/>
  <c r="C32" i="73"/>
  <c r="B32" i="73"/>
  <c r="A32" i="73"/>
  <c r="J31" i="73"/>
  <c r="L31" i="73" s="1"/>
  <c r="C31" i="73"/>
  <c r="B31" i="73"/>
  <c r="A31" i="73"/>
  <c r="J30" i="73"/>
  <c r="L30" i="73" s="1"/>
  <c r="C30" i="73"/>
  <c r="B30" i="73"/>
  <c r="A30" i="73"/>
  <c r="J29" i="73"/>
  <c r="L29" i="73" s="1"/>
  <c r="C29" i="73"/>
  <c r="B29" i="73"/>
  <c r="A29" i="73"/>
  <c r="J28" i="73"/>
  <c r="L28" i="73" s="1"/>
  <c r="C28" i="73"/>
  <c r="B28" i="73"/>
  <c r="A28" i="73"/>
  <c r="J27" i="73"/>
  <c r="L27" i="73" s="1"/>
  <c r="C27" i="73"/>
  <c r="B27" i="73"/>
  <c r="A27" i="73"/>
  <c r="J26" i="73"/>
  <c r="K26" i="73" s="1"/>
  <c r="C26" i="73"/>
  <c r="B26" i="73"/>
  <c r="A26" i="73"/>
  <c r="J25" i="73"/>
  <c r="L25" i="73" s="1"/>
  <c r="C25" i="73"/>
  <c r="B25" i="73"/>
  <c r="A25" i="73"/>
  <c r="J24" i="73"/>
  <c r="L24" i="73" s="1"/>
  <c r="C24" i="73"/>
  <c r="B24" i="73"/>
  <c r="A24" i="73"/>
  <c r="J23" i="73"/>
  <c r="L23" i="73" s="1"/>
  <c r="C23" i="73"/>
  <c r="B23" i="73"/>
  <c r="A23" i="73"/>
  <c r="J22" i="73"/>
  <c r="L22" i="73" s="1"/>
  <c r="C22" i="73"/>
  <c r="B22" i="73"/>
  <c r="A22" i="73"/>
  <c r="J21" i="73"/>
  <c r="L21" i="73" s="1"/>
  <c r="C21" i="73"/>
  <c r="B21" i="73"/>
  <c r="A21" i="73"/>
  <c r="J20" i="73"/>
  <c r="L20" i="73" s="1"/>
  <c r="C20" i="73"/>
  <c r="B20" i="73"/>
  <c r="A20" i="73"/>
  <c r="J19" i="73"/>
  <c r="L19" i="73" s="1"/>
  <c r="C19" i="73"/>
  <c r="B19" i="73"/>
  <c r="A19" i="73"/>
  <c r="J18" i="73"/>
  <c r="K18" i="73" s="1"/>
  <c r="C18" i="73"/>
  <c r="B18" i="73"/>
  <c r="A18" i="73"/>
  <c r="J17" i="73"/>
  <c r="L17" i="73" s="1"/>
  <c r="C17" i="73"/>
  <c r="B17" i="73"/>
  <c r="A17" i="73"/>
  <c r="J16" i="73"/>
  <c r="L16" i="73" s="1"/>
  <c r="C16" i="73"/>
  <c r="B16" i="73"/>
  <c r="A16" i="73"/>
  <c r="J15" i="73"/>
  <c r="L15" i="73" s="1"/>
  <c r="C15" i="73"/>
  <c r="B15" i="73"/>
  <c r="A15" i="73"/>
  <c r="J14" i="73"/>
  <c r="L14" i="73" s="1"/>
  <c r="C14" i="73"/>
  <c r="B14" i="73"/>
  <c r="A14" i="73"/>
  <c r="J13" i="73"/>
  <c r="L13" i="73" s="1"/>
  <c r="C13" i="73"/>
  <c r="B13" i="73"/>
  <c r="A13" i="73"/>
  <c r="J12" i="73"/>
  <c r="L12" i="73" s="1"/>
  <c r="C12" i="73"/>
  <c r="B12" i="73"/>
  <c r="A12" i="73"/>
  <c r="J11" i="73"/>
  <c r="L11" i="73" s="1"/>
  <c r="C11" i="73"/>
  <c r="B11" i="73"/>
  <c r="A11" i="73"/>
  <c r="J10" i="73"/>
  <c r="K10" i="73" s="1"/>
  <c r="C10" i="73"/>
  <c r="B10" i="73"/>
  <c r="A10" i="73"/>
  <c r="J9" i="73"/>
  <c r="L9" i="73" s="1"/>
  <c r="C9" i="73"/>
  <c r="B9" i="73"/>
  <c r="A9" i="73"/>
  <c r="J8" i="73"/>
  <c r="L8" i="73" s="1"/>
  <c r="C8" i="73"/>
  <c r="B8" i="73"/>
  <c r="A8" i="73"/>
  <c r="J7" i="73"/>
  <c r="L7" i="73" s="1"/>
  <c r="C7" i="73"/>
  <c r="B7" i="73"/>
  <c r="A7" i="73"/>
  <c r="J6" i="73"/>
  <c r="L6" i="73" s="1"/>
  <c r="C6" i="73"/>
  <c r="B6" i="73"/>
  <c r="A6" i="73"/>
  <c r="J5" i="73"/>
  <c r="L5" i="73" s="1"/>
  <c r="C5" i="73"/>
  <c r="B5" i="73"/>
  <c r="A5" i="73"/>
  <c r="J100" i="72"/>
  <c r="L100" i="72" s="1"/>
  <c r="B100" i="72"/>
  <c r="A100" i="72"/>
  <c r="J99" i="72"/>
  <c r="L99" i="72" s="1"/>
  <c r="B99" i="72"/>
  <c r="A99" i="72"/>
  <c r="J98" i="72"/>
  <c r="L98" i="72" s="1"/>
  <c r="B98" i="72"/>
  <c r="A98" i="72"/>
  <c r="J97" i="72"/>
  <c r="K97" i="72" s="1"/>
  <c r="B97" i="72"/>
  <c r="A97" i="72"/>
  <c r="J96" i="72"/>
  <c r="L96" i="72" s="1"/>
  <c r="B96" i="72"/>
  <c r="A96" i="72"/>
  <c r="J95" i="72"/>
  <c r="L95" i="72" s="1"/>
  <c r="B95" i="72"/>
  <c r="A95" i="72"/>
  <c r="J94" i="72"/>
  <c r="L94" i="72" s="1"/>
  <c r="B94" i="72"/>
  <c r="A94" i="72"/>
  <c r="J93" i="72"/>
  <c r="K93" i="72" s="1"/>
  <c r="B93" i="72"/>
  <c r="A93" i="72"/>
  <c r="J92" i="72"/>
  <c r="L92" i="72" s="1"/>
  <c r="B92" i="72"/>
  <c r="A92" i="72"/>
  <c r="J91" i="72"/>
  <c r="L91" i="72" s="1"/>
  <c r="B91" i="72"/>
  <c r="A91" i="72"/>
  <c r="J90" i="72"/>
  <c r="L90" i="72" s="1"/>
  <c r="B90" i="72"/>
  <c r="A90" i="72"/>
  <c r="J89" i="72"/>
  <c r="K89" i="72" s="1"/>
  <c r="B89" i="72"/>
  <c r="A89" i="72"/>
  <c r="J88" i="72"/>
  <c r="L88" i="72" s="1"/>
  <c r="B88" i="72"/>
  <c r="A88" i="72"/>
  <c r="J87" i="72"/>
  <c r="L87" i="72" s="1"/>
  <c r="B87" i="72"/>
  <c r="A87" i="72"/>
  <c r="J86" i="72"/>
  <c r="L86" i="72" s="1"/>
  <c r="B86" i="72"/>
  <c r="A86" i="72"/>
  <c r="J85" i="72"/>
  <c r="K85" i="72" s="1"/>
  <c r="B85" i="72"/>
  <c r="A85" i="72"/>
  <c r="J84" i="72"/>
  <c r="L84" i="72" s="1"/>
  <c r="B84" i="72"/>
  <c r="A84" i="72"/>
  <c r="J83" i="72"/>
  <c r="L83" i="72" s="1"/>
  <c r="B83" i="72"/>
  <c r="A83" i="72"/>
  <c r="J82" i="72"/>
  <c r="L82" i="72" s="1"/>
  <c r="B82" i="72"/>
  <c r="A82" i="72"/>
  <c r="J81" i="72"/>
  <c r="K81" i="72" s="1"/>
  <c r="B81" i="72"/>
  <c r="A81" i="72"/>
  <c r="J80" i="72"/>
  <c r="L80" i="72" s="1"/>
  <c r="C80" i="72"/>
  <c r="B80" i="72"/>
  <c r="A80" i="72"/>
  <c r="J79" i="72"/>
  <c r="L79" i="72" s="1"/>
  <c r="C79" i="72"/>
  <c r="B79" i="72"/>
  <c r="A79" i="72"/>
  <c r="J78" i="72"/>
  <c r="L78" i="72" s="1"/>
  <c r="C78" i="72"/>
  <c r="B78" i="72"/>
  <c r="A78" i="72"/>
  <c r="J77" i="72"/>
  <c r="L77" i="72" s="1"/>
  <c r="C77" i="72"/>
  <c r="B77" i="72"/>
  <c r="A77" i="72"/>
  <c r="J76" i="72"/>
  <c r="L76" i="72" s="1"/>
  <c r="C76" i="72"/>
  <c r="B76" i="72"/>
  <c r="A76" i="72"/>
  <c r="J75" i="72"/>
  <c r="L75" i="72" s="1"/>
  <c r="C75" i="72"/>
  <c r="B75" i="72"/>
  <c r="A75" i="72"/>
  <c r="J74" i="72"/>
  <c r="L74" i="72" s="1"/>
  <c r="C74" i="72"/>
  <c r="B74" i="72"/>
  <c r="A74" i="72"/>
  <c r="J73" i="72"/>
  <c r="L73" i="72" s="1"/>
  <c r="C73" i="72"/>
  <c r="B73" i="72"/>
  <c r="A73" i="72"/>
  <c r="J72" i="72"/>
  <c r="L72" i="72" s="1"/>
  <c r="C72" i="72"/>
  <c r="B72" i="72"/>
  <c r="A72" i="72"/>
  <c r="J71" i="72"/>
  <c r="L71" i="72" s="1"/>
  <c r="C71" i="72"/>
  <c r="B71" i="72"/>
  <c r="A71" i="72"/>
  <c r="J70" i="72"/>
  <c r="L70" i="72" s="1"/>
  <c r="C70" i="72"/>
  <c r="B70" i="72"/>
  <c r="A70" i="72"/>
  <c r="J69" i="72"/>
  <c r="L69" i="72" s="1"/>
  <c r="C69" i="72"/>
  <c r="B69" i="72"/>
  <c r="A69" i="72"/>
  <c r="J68" i="72"/>
  <c r="L68" i="72" s="1"/>
  <c r="C68" i="72"/>
  <c r="B68" i="72"/>
  <c r="A68" i="72"/>
  <c r="J67" i="72"/>
  <c r="L67" i="72" s="1"/>
  <c r="C67" i="72"/>
  <c r="B67" i="72"/>
  <c r="A67" i="72"/>
  <c r="J66" i="72"/>
  <c r="L66" i="72" s="1"/>
  <c r="C66" i="72"/>
  <c r="B66" i="72"/>
  <c r="A66" i="72"/>
  <c r="J65" i="72"/>
  <c r="L65" i="72" s="1"/>
  <c r="C65" i="72"/>
  <c r="B65" i="72"/>
  <c r="A65" i="72"/>
  <c r="J64" i="72"/>
  <c r="L64" i="72" s="1"/>
  <c r="C64" i="72"/>
  <c r="B64" i="72"/>
  <c r="A64" i="72"/>
  <c r="J63" i="72"/>
  <c r="L63" i="72" s="1"/>
  <c r="C63" i="72"/>
  <c r="B63" i="72"/>
  <c r="A63" i="72"/>
  <c r="J62" i="72"/>
  <c r="L62" i="72" s="1"/>
  <c r="C62" i="72"/>
  <c r="B62" i="72"/>
  <c r="A62" i="72"/>
  <c r="J61" i="72"/>
  <c r="L61" i="72" s="1"/>
  <c r="C61" i="72"/>
  <c r="B61" i="72"/>
  <c r="A61" i="72"/>
  <c r="J60" i="72"/>
  <c r="L60" i="72" s="1"/>
  <c r="C60" i="72"/>
  <c r="B60" i="72"/>
  <c r="A60" i="72"/>
  <c r="J59" i="72"/>
  <c r="L59" i="72" s="1"/>
  <c r="C59" i="72"/>
  <c r="B59" i="72"/>
  <c r="A59" i="72"/>
  <c r="J58" i="72"/>
  <c r="L58" i="72" s="1"/>
  <c r="C58" i="72"/>
  <c r="B58" i="72"/>
  <c r="A58" i="72"/>
  <c r="J57" i="72"/>
  <c r="L57" i="72" s="1"/>
  <c r="C57" i="72"/>
  <c r="B57" i="72"/>
  <c r="A57" i="72"/>
  <c r="J56" i="72"/>
  <c r="L56" i="72" s="1"/>
  <c r="C56" i="72"/>
  <c r="B56" i="72"/>
  <c r="A56" i="72"/>
  <c r="J55" i="72"/>
  <c r="L55" i="72" s="1"/>
  <c r="C55" i="72"/>
  <c r="B55" i="72"/>
  <c r="A55" i="72"/>
  <c r="J54" i="72"/>
  <c r="L54" i="72" s="1"/>
  <c r="C54" i="72"/>
  <c r="B54" i="72"/>
  <c r="A54" i="72"/>
  <c r="J53" i="72"/>
  <c r="L53" i="72" s="1"/>
  <c r="B53" i="72"/>
  <c r="A53" i="72"/>
  <c r="J52" i="72"/>
  <c r="K52" i="72" s="1"/>
  <c r="C52" i="72"/>
  <c r="B52" i="72"/>
  <c r="A52" i="72"/>
  <c r="J51" i="72"/>
  <c r="L51" i="72" s="1"/>
  <c r="C51" i="72"/>
  <c r="B51" i="72"/>
  <c r="A51" i="72"/>
  <c r="J50" i="72"/>
  <c r="K50" i="72" s="1"/>
  <c r="C50" i="72"/>
  <c r="B50" i="72"/>
  <c r="A50" i="72"/>
  <c r="J49" i="72"/>
  <c r="L49" i="72" s="1"/>
  <c r="C49" i="72"/>
  <c r="B49" i="72"/>
  <c r="A49" i="72"/>
  <c r="J48" i="72"/>
  <c r="K48" i="72" s="1"/>
  <c r="C48" i="72"/>
  <c r="B48" i="72"/>
  <c r="A48" i="72"/>
  <c r="J47" i="72"/>
  <c r="L47" i="72" s="1"/>
  <c r="C47" i="72"/>
  <c r="B47" i="72"/>
  <c r="A47" i="72"/>
  <c r="J46" i="72"/>
  <c r="K46" i="72" s="1"/>
  <c r="C46" i="72"/>
  <c r="B46" i="72"/>
  <c r="A46" i="72"/>
  <c r="J45" i="72"/>
  <c r="L45" i="72" s="1"/>
  <c r="B45" i="72"/>
  <c r="A45" i="72"/>
  <c r="J44" i="72"/>
  <c r="L44" i="72" s="1"/>
  <c r="C44" i="72"/>
  <c r="B44" i="72"/>
  <c r="A44" i="72"/>
  <c r="J43" i="72"/>
  <c r="L43" i="72" s="1"/>
  <c r="C43" i="72"/>
  <c r="B43" i="72"/>
  <c r="A43" i="72"/>
  <c r="J42" i="72"/>
  <c r="L42" i="72" s="1"/>
  <c r="C42" i="72"/>
  <c r="B42" i="72"/>
  <c r="A42" i="72"/>
  <c r="J41" i="72"/>
  <c r="L41" i="72" s="1"/>
  <c r="C41" i="72"/>
  <c r="B41" i="72"/>
  <c r="A41" i="72"/>
  <c r="J40" i="72"/>
  <c r="L40" i="72" s="1"/>
  <c r="C40" i="72"/>
  <c r="B40" i="72"/>
  <c r="A40" i="72"/>
  <c r="J39" i="72"/>
  <c r="L39" i="72" s="1"/>
  <c r="C39" i="72"/>
  <c r="B39" i="72"/>
  <c r="A39" i="72"/>
  <c r="J38" i="72"/>
  <c r="L38" i="72" s="1"/>
  <c r="C38" i="72"/>
  <c r="B38" i="72"/>
  <c r="A38" i="72"/>
  <c r="J37" i="72"/>
  <c r="L37" i="72" s="1"/>
  <c r="C37" i="72"/>
  <c r="B37" i="72"/>
  <c r="A37" i="72"/>
  <c r="J36" i="72"/>
  <c r="L36" i="72" s="1"/>
  <c r="C36" i="72"/>
  <c r="B36" i="72"/>
  <c r="A36" i="72"/>
  <c r="J35" i="72"/>
  <c r="L35" i="72" s="1"/>
  <c r="C35" i="72"/>
  <c r="B35" i="72"/>
  <c r="A35" i="72"/>
  <c r="J34" i="72"/>
  <c r="L34" i="72" s="1"/>
  <c r="C34" i="72"/>
  <c r="B34" i="72"/>
  <c r="A34" i="72"/>
  <c r="J33" i="72"/>
  <c r="L33" i="72" s="1"/>
  <c r="C33" i="72"/>
  <c r="B33" i="72"/>
  <c r="A33" i="72"/>
  <c r="J32" i="72"/>
  <c r="L32" i="72" s="1"/>
  <c r="C32" i="72"/>
  <c r="B32" i="72"/>
  <c r="A32" i="72"/>
  <c r="J31" i="72"/>
  <c r="L31" i="72" s="1"/>
  <c r="C31" i="72"/>
  <c r="B31" i="72"/>
  <c r="A31" i="72"/>
  <c r="J30" i="72"/>
  <c r="L30" i="72" s="1"/>
  <c r="C30" i="72"/>
  <c r="B30" i="72"/>
  <c r="A30" i="72"/>
  <c r="J29" i="72"/>
  <c r="L29" i="72" s="1"/>
  <c r="C29" i="72"/>
  <c r="B29" i="72"/>
  <c r="A29" i="72"/>
  <c r="J28" i="72"/>
  <c r="L28" i="72" s="1"/>
  <c r="C28" i="72"/>
  <c r="B28" i="72"/>
  <c r="A28" i="72"/>
  <c r="J27" i="72"/>
  <c r="L27" i="72" s="1"/>
  <c r="C27" i="72"/>
  <c r="B27" i="72"/>
  <c r="A27" i="72"/>
  <c r="J26" i="72"/>
  <c r="L26" i="72" s="1"/>
  <c r="C26" i="72"/>
  <c r="B26" i="72"/>
  <c r="A26" i="72"/>
  <c r="J25" i="72"/>
  <c r="L25" i="72" s="1"/>
  <c r="C25" i="72"/>
  <c r="B25" i="72"/>
  <c r="A25" i="72"/>
  <c r="J24" i="72"/>
  <c r="L24" i="72" s="1"/>
  <c r="C24" i="72"/>
  <c r="B24" i="72"/>
  <c r="A24" i="72"/>
  <c r="J23" i="72"/>
  <c r="L23" i="72" s="1"/>
  <c r="C23" i="72"/>
  <c r="B23" i="72"/>
  <c r="A23" i="72"/>
  <c r="J22" i="72"/>
  <c r="L22" i="72" s="1"/>
  <c r="C22" i="72"/>
  <c r="B22" i="72"/>
  <c r="A22" i="72"/>
  <c r="J21" i="72"/>
  <c r="L21" i="72" s="1"/>
  <c r="C21" i="72"/>
  <c r="B21" i="72"/>
  <c r="A21" i="72"/>
  <c r="J20" i="72"/>
  <c r="L20" i="72" s="1"/>
  <c r="C20" i="72"/>
  <c r="B20" i="72"/>
  <c r="A20" i="72"/>
  <c r="J19" i="72"/>
  <c r="L19" i="72" s="1"/>
  <c r="C19" i="72"/>
  <c r="B19" i="72"/>
  <c r="A19" i="72"/>
  <c r="J18" i="72"/>
  <c r="L18" i="72" s="1"/>
  <c r="C18" i="72"/>
  <c r="B18" i="72"/>
  <c r="A18" i="72"/>
  <c r="J17" i="72"/>
  <c r="L17" i="72" s="1"/>
  <c r="C17" i="72"/>
  <c r="B17" i="72"/>
  <c r="A17" i="72"/>
  <c r="J16" i="72"/>
  <c r="L16" i="72" s="1"/>
  <c r="C16" i="72"/>
  <c r="B16" i="72"/>
  <c r="A16" i="72"/>
  <c r="J15" i="72"/>
  <c r="L15" i="72" s="1"/>
  <c r="C15" i="72"/>
  <c r="B15" i="72"/>
  <c r="A15" i="72"/>
  <c r="J14" i="72"/>
  <c r="L14" i="72" s="1"/>
  <c r="C14" i="72"/>
  <c r="B14" i="72"/>
  <c r="A14" i="72"/>
  <c r="J13" i="72"/>
  <c r="L13" i="72" s="1"/>
  <c r="C13" i="72"/>
  <c r="B13" i="72"/>
  <c r="A13" i="72"/>
  <c r="J12" i="72"/>
  <c r="L12" i="72" s="1"/>
  <c r="C12" i="72"/>
  <c r="B12" i="72"/>
  <c r="A12" i="72"/>
  <c r="J11" i="72"/>
  <c r="L11" i="72" s="1"/>
  <c r="C11" i="72"/>
  <c r="B11" i="72"/>
  <c r="A11" i="72"/>
  <c r="J10" i="72"/>
  <c r="L10" i="72" s="1"/>
  <c r="C10" i="72"/>
  <c r="B10" i="72"/>
  <c r="A10" i="72"/>
  <c r="J9" i="72"/>
  <c r="L9" i="72" s="1"/>
  <c r="C9" i="72"/>
  <c r="B9" i="72"/>
  <c r="A9" i="72"/>
  <c r="J8" i="72"/>
  <c r="L8" i="72" s="1"/>
  <c r="C8" i="72"/>
  <c r="B8" i="72"/>
  <c r="A8" i="72"/>
  <c r="J7" i="72"/>
  <c r="L7" i="72" s="1"/>
  <c r="C7" i="72"/>
  <c r="B7" i="72"/>
  <c r="A7" i="72"/>
  <c r="J6" i="72"/>
  <c r="L6" i="72" s="1"/>
  <c r="C6" i="72"/>
  <c r="B6" i="72"/>
  <c r="A6" i="72"/>
  <c r="J5" i="72"/>
  <c r="L5" i="72" s="1"/>
  <c r="C5" i="72"/>
  <c r="B5" i="72"/>
  <c r="A5" i="72"/>
  <c r="J100" i="71"/>
  <c r="L100" i="71" s="1"/>
  <c r="B100" i="71"/>
  <c r="A100" i="71"/>
  <c r="J99" i="71"/>
  <c r="K99" i="71" s="1"/>
  <c r="B99" i="71"/>
  <c r="A99" i="71"/>
  <c r="J98" i="71"/>
  <c r="L98" i="71" s="1"/>
  <c r="B98" i="71"/>
  <c r="A98" i="71"/>
  <c r="J97" i="71"/>
  <c r="K97" i="71" s="1"/>
  <c r="B97" i="71"/>
  <c r="A97" i="71"/>
  <c r="J96" i="71"/>
  <c r="L96" i="71" s="1"/>
  <c r="B96" i="71"/>
  <c r="A96" i="71"/>
  <c r="J95" i="71"/>
  <c r="L95" i="71" s="1"/>
  <c r="B95" i="71"/>
  <c r="A95" i="71"/>
  <c r="J94" i="71"/>
  <c r="L94" i="71" s="1"/>
  <c r="B94" i="71"/>
  <c r="A94" i="71"/>
  <c r="J93" i="71"/>
  <c r="K93" i="71" s="1"/>
  <c r="B93" i="71"/>
  <c r="A93" i="71"/>
  <c r="J92" i="71"/>
  <c r="L92" i="71" s="1"/>
  <c r="B92" i="71"/>
  <c r="A92" i="71"/>
  <c r="J91" i="71"/>
  <c r="L91" i="71" s="1"/>
  <c r="B91" i="71"/>
  <c r="A91" i="71"/>
  <c r="J90" i="71"/>
  <c r="L90" i="71" s="1"/>
  <c r="B90" i="71"/>
  <c r="A90" i="71"/>
  <c r="J89" i="71"/>
  <c r="K89" i="71" s="1"/>
  <c r="B89" i="71"/>
  <c r="A89" i="71"/>
  <c r="J88" i="71"/>
  <c r="L88" i="71" s="1"/>
  <c r="B88" i="71"/>
  <c r="A88" i="71"/>
  <c r="J87" i="71"/>
  <c r="K87" i="71" s="1"/>
  <c r="B87" i="71"/>
  <c r="A87" i="71"/>
  <c r="J86" i="71"/>
  <c r="L86" i="71" s="1"/>
  <c r="B86" i="71"/>
  <c r="A86" i="71"/>
  <c r="J85" i="71"/>
  <c r="K85" i="71" s="1"/>
  <c r="B85" i="71"/>
  <c r="A85" i="71"/>
  <c r="J84" i="71"/>
  <c r="L84" i="71" s="1"/>
  <c r="B84" i="71"/>
  <c r="A84" i="71"/>
  <c r="J83" i="71"/>
  <c r="L83" i="71" s="1"/>
  <c r="B83" i="71"/>
  <c r="A83" i="71"/>
  <c r="J82" i="71"/>
  <c r="L82" i="71" s="1"/>
  <c r="B82" i="71"/>
  <c r="A82" i="71"/>
  <c r="J81" i="71"/>
  <c r="K81" i="71" s="1"/>
  <c r="B81" i="71"/>
  <c r="A81" i="71"/>
  <c r="J80" i="71"/>
  <c r="L80" i="71" s="1"/>
  <c r="C80" i="71"/>
  <c r="B80" i="71"/>
  <c r="A80" i="71"/>
  <c r="J79" i="71"/>
  <c r="L79" i="71" s="1"/>
  <c r="C79" i="71"/>
  <c r="B79" i="71"/>
  <c r="A79" i="71"/>
  <c r="J78" i="71"/>
  <c r="L78" i="71" s="1"/>
  <c r="C78" i="71"/>
  <c r="B78" i="71"/>
  <c r="A78" i="71"/>
  <c r="J77" i="71"/>
  <c r="L77" i="71" s="1"/>
  <c r="C77" i="71"/>
  <c r="B77" i="71"/>
  <c r="A77" i="71"/>
  <c r="J76" i="71"/>
  <c r="L76" i="71" s="1"/>
  <c r="C76" i="71"/>
  <c r="B76" i="71"/>
  <c r="A76" i="71"/>
  <c r="J75" i="71"/>
  <c r="L75" i="71" s="1"/>
  <c r="C75" i="71"/>
  <c r="B75" i="71"/>
  <c r="A75" i="71"/>
  <c r="J74" i="71"/>
  <c r="L74" i="71" s="1"/>
  <c r="C74" i="71"/>
  <c r="B74" i="71"/>
  <c r="A74" i="71"/>
  <c r="J73" i="71"/>
  <c r="L73" i="71" s="1"/>
  <c r="C73" i="71"/>
  <c r="B73" i="71"/>
  <c r="A73" i="71"/>
  <c r="J72" i="71"/>
  <c r="L72" i="71" s="1"/>
  <c r="C72" i="71"/>
  <c r="B72" i="71"/>
  <c r="A72" i="71"/>
  <c r="J71" i="71"/>
  <c r="L71" i="71" s="1"/>
  <c r="C71" i="71"/>
  <c r="B71" i="71"/>
  <c r="A71" i="71"/>
  <c r="J70" i="71"/>
  <c r="L70" i="71" s="1"/>
  <c r="C70" i="71"/>
  <c r="B70" i="71"/>
  <c r="A70" i="71"/>
  <c r="J69" i="71"/>
  <c r="L69" i="71" s="1"/>
  <c r="C69" i="71"/>
  <c r="B69" i="71"/>
  <c r="A69" i="71"/>
  <c r="J68" i="71"/>
  <c r="L68" i="71" s="1"/>
  <c r="C68" i="71"/>
  <c r="B68" i="71"/>
  <c r="A68" i="71"/>
  <c r="J67" i="71"/>
  <c r="K67" i="71" s="1"/>
  <c r="C67" i="71"/>
  <c r="B67" i="71"/>
  <c r="A67" i="71"/>
  <c r="J66" i="71"/>
  <c r="L66" i="71" s="1"/>
  <c r="C66" i="71"/>
  <c r="B66" i="71"/>
  <c r="A66" i="71"/>
  <c r="J65" i="71"/>
  <c r="K65" i="71" s="1"/>
  <c r="C65" i="71"/>
  <c r="B65" i="71"/>
  <c r="A65" i="71"/>
  <c r="J64" i="71"/>
  <c r="L64" i="71" s="1"/>
  <c r="C64" i="71"/>
  <c r="B64" i="71"/>
  <c r="A64" i="71"/>
  <c r="J63" i="71"/>
  <c r="K63" i="71" s="1"/>
  <c r="C63" i="71"/>
  <c r="B63" i="71"/>
  <c r="A63" i="71"/>
  <c r="J62" i="71"/>
  <c r="L62" i="71" s="1"/>
  <c r="C62" i="71"/>
  <c r="B62" i="71"/>
  <c r="A62" i="71"/>
  <c r="J61" i="71"/>
  <c r="L61" i="71" s="1"/>
  <c r="C61" i="71"/>
  <c r="B61" i="71"/>
  <c r="A61" i="71"/>
  <c r="J60" i="71"/>
  <c r="L60" i="71" s="1"/>
  <c r="C60" i="71"/>
  <c r="B60" i="71"/>
  <c r="A60" i="71"/>
  <c r="J59" i="71"/>
  <c r="L59" i="71" s="1"/>
  <c r="C59" i="71"/>
  <c r="B59" i="71"/>
  <c r="A59" i="71"/>
  <c r="J58" i="71"/>
  <c r="L58" i="71" s="1"/>
  <c r="C58" i="71"/>
  <c r="B58" i="71"/>
  <c r="A58" i="71"/>
  <c r="J57" i="71"/>
  <c r="L57" i="71" s="1"/>
  <c r="C57" i="71"/>
  <c r="B57" i="71"/>
  <c r="A57" i="71"/>
  <c r="J56" i="71"/>
  <c r="L56" i="71" s="1"/>
  <c r="C56" i="71"/>
  <c r="B56" i="71"/>
  <c r="A56" i="71"/>
  <c r="J55" i="71"/>
  <c r="L55" i="71" s="1"/>
  <c r="C55" i="71"/>
  <c r="B55" i="71"/>
  <c r="A55" i="71"/>
  <c r="J54" i="71"/>
  <c r="L54" i="71" s="1"/>
  <c r="C54" i="71"/>
  <c r="B54" i="71"/>
  <c r="A54" i="71"/>
  <c r="J53" i="71"/>
  <c r="L53" i="71" s="1"/>
  <c r="B53" i="71"/>
  <c r="A53" i="71"/>
  <c r="J52" i="71"/>
  <c r="K52" i="71" s="1"/>
  <c r="C52" i="71"/>
  <c r="B52" i="71"/>
  <c r="A52" i="71"/>
  <c r="J51" i="71"/>
  <c r="L51" i="71" s="1"/>
  <c r="C51" i="71"/>
  <c r="B51" i="71"/>
  <c r="A51" i="71"/>
  <c r="J50" i="71"/>
  <c r="K50" i="71" s="1"/>
  <c r="C50" i="71"/>
  <c r="B50" i="71"/>
  <c r="A50" i="71"/>
  <c r="J49" i="71"/>
  <c r="L49" i="71" s="1"/>
  <c r="C49" i="71"/>
  <c r="B49" i="71"/>
  <c r="A49" i="71"/>
  <c r="J48" i="71"/>
  <c r="K48" i="71" s="1"/>
  <c r="C48" i="71"/>
  <c r="B48" i="71"/>
  <c r="A48" i="71"/>
  <c r="J47" i="71"/>
  <c r="K47" i="71" s="1"/>
  <c r="C47" i="71"/>
  <c r="B47" i="71"/>
  <c r="A47" i="71"/>
  <c r="J46" i="71"/>
  <c r="K46" i="71" s="1"/>
  <c r="C46" i="71"/>
  <c r="B46" i="71"/>
  <c r="A46" i="71"/>
  <c r="J45" i="71"/>
  <c r="K45" i="71" s="1"/>
  <c r="B45" i="71"/>
  <c r="A45" i="71"/>
  <c r="J44" i="71"/>
  <c r="L44" i="71" s="1"/>
  <c r="C44" i="71"/>
  <c r="B44" i="71"/>
  <c r="A44" i="71"/>
  <c r="J43" i="71"/>
  <c r="L43" i="71" s="1"/>
  <c r="C43" i="71"/>
  <c r="B43" i="71"/>
  <c r="A43" i="71"/>
  <c r="J42" i="71"/>
  <c r="L42" i="71" s="1"/>
  <c r="C42" i="71"/>
  <c r="B42" i="71"/>
  <c r="A42" i="71"/>
  <c r="J41" i="71"/>
  <c r="L41" i="71" s="1"/>
  <c r="C41" i="71"/>
  <c r="B41" i="71"/>
  <c r="A41" i="71"/>
  <c r="J40" i="71"/>
  <c r="L40" i="71" s="1"/>
  <c r="C40" i="71"/>
  <c r="B40" i="71"/>
  <c r="A40" i="71"/>
  <c r="J39" i="71"/>
  <c r="L39" i="71" s="1"/>
  <c r="C39" i="71"/>
  <c r="B39" i="71"/>
  <c r="A39" i="71"/>
  <c r="J38" i="71"/>
  <c r="L38" i="71" s="1"/>
  <c r="C38" i="71"/>
  <c r="B38" i="71"/>
  <c r="A38" i="71"/>
  <c r="J37" i="71"/>
  <c r="L37" i="71" s="1"/>
  <c r="C37" i="71"/>
  <c r="B37" i="71"/>
  <c r="A37" i="71"/>
  <c r="J36" i="71"/>
  <c r="L36" i="71" s="1"/>
  <c r="C36" i="71"/>
  <c r="B36" i="71"/>
  <c r="A36" i="71"/>
  <c r="J35" i="71"/>
  <c r="L35" i="71" s="1"/>
  <c r="C35" i="71"/>
  <c r="B35" i="71"/>
  <c r="A35" i="71"/>
  <c r="J34" i="71"/>
  <c r="L34" i="71" s="1"/>
  <c r="C34" i="71"/>
  <c r="B34" i="71"/>
  <c r="A34" i="71"/>
  <c r="J33" i="71"/>
  <c r="L33" i="71" s="1"/>
  <c r="C33" i="71"/>
  <c r="B33" i="71"/>
  <c r="A33" i="71"/>
  <c r="J32" i="71"/>
  <c r="L32" i="71" s="1"/>
  <c r="C32" i="71"/>
  <c r="B32" i="71"/>
  <c r="A32" i="71"/>
  <c r="J31" i="71"/>
  <c r="L31" i="71" s="1"/>
  <c r="C31" i="71"/>
  <c r="B31" i="71"/>
  <c r="A31" i="71"/>
  <c r="J30" i="71"/>
  <c r="L30" i="71" s="1"/>
  <c r="C30" i="71"/>
  <c r="B30" i="71"/>
  <c r="A30" i="71"/>
  <c r="J29" i="71"/>
  <c r="L29" i="71" s="1"/>
  <c r="C29" i="71"/>
  <c r="B29" i="71"/>
  <c r="A29" i="71"/>
  <c r="J28" i="71"/>
  <c r="L28" i="71" s="1"/>
  <c r="C28" i="71"/>
  <c r="B28" i="71"/>
  <c r="A28" i="71"/>
  <c r="J27" i="71"/>
  <c r="L27" i="71" s="1"/>
  <c r="C27" i="71"/>
  <c r="B27" i="71"/>
  <c r="A27" i="71"/>
  <c r="J26" i="71"/>
  <c r="K26" i="71" s="1"/>
  <c r="C26" i="71"/>
  <c r="B26" i="71"/>
  <c r="A26" i="71"/>
  <c r="J25" i="71"/>
  <c r="L25" i="71" s="1"/>
  <c r="C25" i="71"/>
  <c r="B25" i="71"/>
  <c r="A25" i="71"/>
  <c r="J24" i="71"/>
  <c r="L24" i="71" s="1"/>
  <c r="C24" i="71"/>
  <c r="B24" i="71"/>
  <c r="A24" i="71"/>
  <c r="J23" i="71"/>
  <c r="L23" i="71" s="1"/>
  <c r="C23" i="71"/>
  <c r="B23" i="71"/>
  <c r="A23" i="71"/>
  <c r="J22" i="71"/>
  <c r="K22" i="71" s="1"/>
  <c r="C22" i="71"/>
  <c r="B22" i="71"/>
  <c r="A22" i="71"/>
  <c r="J21" i="71"/>
  <c r="L21" i="71" s="1"/>
  <c r="C21" i="71"/>
  <c r="B21" i="71"/>
  <c r="A21" i="71"/>
  <c r="J20" i="71"/>
  <c r="L20" i="71" s="1"/>
  <c r="C20" i="71"/>
  <c r="B20" i="71"/>
  <c r="A20" i="71"/>
  <c r="J19" i="71"/>
  <c r="L19" i="71" s="1"/>
  <c r="C19" i="71"/>
  <c r="B19" i="71"/>
  <c r="A19" i="71"/>
  <c r="J18" i="71"/>
  <c r="K18" i="71" s="1"/>
  <c r="C18" i="71"/>
  <c r="B18" i="71"/>
  <c r="A18" i="71"/>
  <c r="J17" i="71"/>
  <c r="L17" i="71" s="1"/>
  <c r="C17" i="71"/>
  <c r="B17" i="71"/>
  <c r="A17" i="71"/>
  <c r="J16" i="71"/>
  <c r="L16" i="71" s="1"/>
  <c r="C16" i="71"/>
  <c r="B16" i="71"/>
  <c r="A16" i="71"/>
  <c r="J15" i="71"/>
  <c r="L15" i="71" s="1"/>
  <c r="C15" i="71"/>
  <c r="B15" i="71"/>
  <c r="A15" i="71"/>
  <c r="J14" i="71"/>
  <c r="K14" i="71" s="1"/>
  <c r="C14" i="71"/>
  <c r="B14" i="71"/>
  <c r="A14" i="71"/>
  <c r="J13" i="71"/>
  <c r="L13" i="71" s="1"/>
  <c r="C13" i="71"/>
  <c r="B13" i="71"/>
  <c r="A13" i="71"/>
  <c r="J12" i="71"/>
  <c r="L12" i="71" s="1"/>
  <c r="C12" i="71"/>
  <c r="B12" i="71"/>
  <c r="A12" i="71"/>
  <c r="J11" i="71"/>
  <c r="L11" i="71" s="1"/>
  <c r="C11" i="71"/>
  <c r="B11" i="71"/>
  <c r="A11" i="71"/>
  <c r="J10" i="71"/>
  <c r="K10" i="71" s="1"/>
  <c r="C10" i="71"/>
  <c r="B10" i="71"/>
  <c r="A10" i="71"/>
  <c r="J9" i="71"/>
  <c r="L9" i="71" s="1"/>
  <c r="C9" i="71"/>
  <c r="B9" i="71"/>
  <c r="A9" i="71"/>
  <c r="J8" i="71"/>
  <c r="L8" i="71" s="1"/>
  <c r="C8" i="71"/>
  <c r="B8" i="71"/>
  <c r="A8" i="71"/>
  <c r="J7" i="71"/>
  <c r="L7" i="71" s="1"/>
  <c r="C7" i="71"/>
  <c r="B7" i="71"/>
  <c r="A7" i="71"/>
  <c r="J6" i="71"/>
  <c r="K6" i="71" s="1"/>
  <c r="C6" i="71"/>
  <c r="B6" i="71"/>
  <c r="A6" i="71"/>
  <c r="J5" i="71"/>
  <c r="L5" i="71" s="1"/>
  <c r="C5" i="71"/>
  <c r="B5" i="71"/>
  <c r="A5" i="71"/>
  <c r="J100" i="70"/>
  <c r="L100" i="70" s="1"/>
  <c r="B100" i="70"/>
  <c r="A100" i="70"/>
  <c r="J99" i="70"/>
  <c r="K99" i="70" s="1"/>
  <c r="B99" i="70"/>
  <c r="A99" i="70"/>
  <c r="J98" i="70"/>
  <c r="K98" i="70" s="1"/>
  <c r="B98" i="70"/>
  <c r="A98" i="70"/>
  <c r="J97" i="70"/>
  <c r="K97" i="70" s="1"/>
  <c r="B97" i="70"/>
  <c r="A97" i="70"/>
  <c r="J96" i="70"/>
  <c r="L96" i="70" s="1"/>
  <c r="B96" i="70"/>
  <c r="A96" i="70"/>
  <c r="J95" i="70"/>
  <c r="K95" i="70" s="1"/>
  <c r="B95" i="70"/>
  <c r="A95" i="70"/>
  <c r="J94" i="70"/>
  <c r="L94" i="70" s="1"/>
  <c r="B94" i="70"/>
  <c r="A94" i="70"/>
  <c r="J93" i="70"/>
  <c r="K93" i="70" s="1"/>
  <c r="B93" i="70"/>
  <c r="A93" i="70"/>
  <c r="J92" i="70"/>
  <c r="L92" i="70" s="1"/>
  <c r="B92" i="70"/>
  <c r="A92" i="70"/>
  <c r="J91" i="70"/>
  <c r="K91" i="70" s="1"/>
  <c r="B91" i="70"/>
  <c r="A91" i="70"/>
  <c r="J90" i="70"/>
  <c r="L90" i="70" s="1"/>
  <c r="B90" i="70"/>
  <c r="A90" i="70"/>
  <c r="J89" i="70"/>
  <c r="K89" i="70" s="1"/>
  <c r="B89" i="70"/>
  <c r="A89" i="70"/>
  <c r="J88" i="70"/>
  <c r="L88" i="70" s="1"/>
  <c r="B88" i="70"/>
  <c r="A88" i="70"/>
  <c r="J87" i="70"/>
  <c r="L87" i="70" s="1"/>
  <c r="B87" i="70"/>
  <c r="A87" i="70"/>
  <c r="J86" i="70"/>
  <c r="K86" i="70" s="1"/>
  <c r="B86" i="70"/>
  <c r="A86" i="70"/>
  <c r="J85" i="70"/>
  <c r="K85" i="70" s="1"/>
  <c r="B85" i="70"/>
  <c r="A85" i="70"/>
  <c r="J84" i="70"/>
  <c r="L84" i="70" s="1"/>
  <c r="B84" i="70"/>
  <c r="A84" i="70"/>
  <c r="J83" i="70"/>
  <c r="L83" i="70" s="1"/>
  <c r="B83" i="70"/>
  <c r="A83" i="70"/>
  <c r="J82" i="70"/>
  <c r="K82" i="70" s="1"/>
  <c r="B82" i="70"/>
  <c r="A82" i="70"/>
  <c r="J81" i="70"/>
  <c r="K81" i="70" s="1"/>
  <c r="B81" i="70"/>
  <c r="A81" i="70"/>
  <c r="J80" i="70"/>
  <c r="L80" i="70" s="1"/>
  <c r="C80" i="70"/>
  <c r="B80" i="70"/>
  <c r="A80" i="70"/>
  <c r="J79" i="70"/>
  <c r="K79" i="70" s="1"/>
  <c r="C79" i="70"/>
  <c r="B79" i="70"/>
  <c r="A79" i="70"/>
  <c r="J78" i="70"/>
  <c r="L78" i="70" s="1"/>
  <c r="C78" i="70"/>
  <c r="B78" i="70"/>
  <c r="A78" i="70"/>
  <c r="J77" i="70"/>
  <c r="L77" i="70" s="1"/>
  <c r="C77" i="70"/>
  <c r="B77" i="70"/>
  <c r="A77" i="70"/>
  <c r="J76" i="70"/>
  <c r="L76" i="70" s="1"/>
  <c r="C76" i="70"/>
  <c r="B76" i="70"/>
  <c r="A76" i="70"/>
  <c r="J75" i="70"/>
  <c r="K75" i="70" s="1"/>
  <c r="C75" i="70"/>
  <c r="B75" i="70"/>
  <c r="A75" i="70"/>
  <c r="J74" i="70"/>
  <c r="L74" i="70" s="1"/>
  <c r="C74" i="70"/>
  <c r="B74" i="70"/>
  <c r="A74" i="70"/>
  <c r="J73" i="70"/>
  <c r="L73" i="70" s="1"/>
  <c r="C73" i="70"/>
  <c r="B73" i="70"/>
  <c r="A73" i="70"/>
  <c r="J72" i="70"/>
  <c r="L72" i="70" s="1"/>
  <c r="C72" i="70"/>
  <c r="B72" i="70"/>
  <c r="A72" i="70"/>
  <c r="J71" i="70"/>
  <c r="K71" i="70" s="1"/>
  <c r="C71" i="70"/>
  <c r="B71" i="70"/>
  <c r="A71" i="70"/>
  <c r="J70" i="70"/>
  <c r="L70" i="70" s="1"/>
  <c r="C70" i="70"/>
  <c r="B70" i="70"/>
  <c r="A70" i="70"/>
  <c r="J69" i="70"/>
  <c r="L69" i="70" s="1"/>
  <c r="C69" i="70"/>
  <c r="B69" i="70"/>
  <c r="A69" i="70"/>
  <c r="J68" i="70"/>
  <c r="L68" i="70" s="1"/>
  <c r="C68" i="70"/>
  <c r="B68" i="70"/>
  <c r="A68" i="70"/>
  <c r="J67" i="70"/>
  <c r="K67" i="70" s="1"/>
  <c r="C67" i="70"/>
  <c r="B67" i="70"/>
  <c r="A67" i="70"/>
  <c r="J66" i="70"/>
  <c r="L66" i="70" s="1"/>
  <c r="C66" i="70"/>
  <c r="B66" i="70"/>
  <c r="A66" i="70"/>
  <c r="J65" i="70"/>
  <c r="L65" i="70" s="1"/>
  <c r="C65" i="70"/>
  <c r="B65" i="70"/>
  <c r="A65" i="70"/>
  <c r="J64" i="70"/>
  <c r="L64" i="70" s="1"/>
  <c r="C64" i="70"/>
  <c r="B64" i="70"/>
  <c r="A64" i="70"/>
  <c r="J63" i="70"/>
  <c r="K63" i="70" s="1"/>
  <c r="C63" i="70"/>
  <c r="B63" i="70"/>
  <c r="A63" i="70"/>
  <c r="J62" i="70"/>
  <c r="L62" i="70" s="1"/>
  <c r="C62" i="70"/>
  <c r="B62" i="70"/>
  <c r="A62" i="70"/>
  <c r="J61" i="70"/>
  <c r="K61" i="70" s="1"/>
  <c r="C61" i="70"/>
  <c r="B61" i="70"/>
  <c r="A61" i="70"/>
  <c r="J60" i="70"/>
  <c r="L60" i="70" s="1"/>
  <c r="C60" i="70"/>
  <c r="B60" i="70"/>
  <c r="A60" i="70"/>
  <c r="J59" i="70"/>
  <c r="K59" i="70" s="1"/>
  <c r="C59" i="70"/>
  <c r="B59" i="70"/>
  <c r="A59" i="70"/>
  <c r="J58" i="70"/>
  <c r="L58" i="70" s="1"/>
  <c r="C58" i="70"/>
  <c r="B58" i="70"/>
  <c r="A58" i="70"/>
  <c r="J57" i="70"/>
  <c r="K57" i="70" s="1"/>
  <c r="C57" i="70"/>
  <c r="B57" i="70"/>
  <c r="A57" i="70"/>
  <c r="J56" i="70"/>
  <c r="L56" i="70" s="1"/>
  <c r="C56" i="70"/>
  <c r="B56" i="70"/>
  <c r="A56" i="70"/>
  <c r="J55" i="70"/>
  <c r="K55" i="70" s="1"/>
  <c r="C55" i="70"/>
  <c r="B55" i="70"/>
  <c r="A55" i="70"/>
  <c r="J54" i="70"/>
  <c r="L54" i="70" s="1"/>
  <c r="C54" i="70"/>
  <c r="B54" i="70"/>
  <c r="A54" i="70"/>
  <c r="J53" i="70"/>
  <c r="L53" i="70" s="1"/>
  <c r="B53" i="70"/>
  <c r="A53" i="70"/>
  <c r="J52" i="70"/>
  <c r="L52" i="70" s="1"/>
  <c r="C52" i="70"/>
  <c r="B52" i="70"/>
  <c r="A52" i="70"/>
  <c r="J51" i="70"/>
  <c r="K51" i="70" s="1"/>
  <c r="C51" i="70"/>
  <c r="B51" i="70"/>
  <c r="A51" i="70"/>
  <c r="J50" i="70"/>
  <c r="L50" i="70" s="1"/>
  <c r="C50" i="70"/>
  <c r="B50" i="70"/>
  <c r="A50" i="70"/>
  <c r="J49" i="70"/>
  <c r="K49" i="70" s="1"/>
  <c r="C49" i="70"/>
  <c r="B49" i="70"/>
  <c r="A49" i="70"/>
  <c r="J48" i="70"/>
  <c r="L48" i="70" s="1"/>
  <c r="C48" i="70"/>
  <c r="B48" i="70"/>
  <c r="A48" i="70"/>
  <c r="J47" i="70"/>
  <c r="K47" i="70" s="1"/>
  <c r="C47" i="70"/>
  <c r="B47" i="70"/>
  <c r="A47" i="70"/>
  <c r="J46" i="70"/>
  <c r="L46" i="70" s="1"/>
  <c r="C46" i="70"/>
  <c r="B46" i="70"/>
  <c r="A46" i="70"/>
  <c r="J45" i="70"/>
  <c r="K45" i="70" s="1"/>
  <c r="B45" i="70"/>
  <c r="A45" i="70"/>
  <c r="J44" i="70"/>
  <c r="K44" i="70" s="1"/>
  <c r="C44" i="70"/>
  <c r="B44" i="70"/>
  <c r="A44" i="70"/>
  <c r="J43" i="70"/>
  <c r="L43" i="70" s="1"/>
  <c r="C43" i="70"/>
  <c r="B43" i="70"/>
  <c r="A43" i="70"/>
  <c r="J42" i="70"/>
  <c r="L42" i="70" s="1"/>
  <c r="C42" i="70"/>
  <c r="B42" i="70"/>
  <c r="A42" i="70"/>
  <c r="J41" i="70"/>
  <c r="L41" i="70" s="1"/>
  <c r="C41" i="70"/>
  <c r="B41" i="70"/>
  <c r="A41" i="70"/>
  <c r="J40" i="70"/>
  <c r="K40" i="70" s="1"/>
  <c r="C40" i="70"/>
  <c r="B40" i="70"/>
  <c r="A40" i="70"/>
  <c r="J39" i="70"/>
  <c r="L39" i="70" s="1"/>
  <c r="C39" i="70"/>
  <c r="B39" i="70"/>
  <c r="A39" i="70"/>
  <c r="J38" i="70"/>
  <c r="K38" i="70" s="1"/>
  <c r="C38" i="70"/>
  <c r="B38" i="70"/>
  <c r="A38" i="70"/>
  <c r="J37" i="70"/>
  <c r="L37" i="70" s="1"/>
  <c r="C37" i="70"/>
  <c r="B37" i="70"/>
  <c r="A37" i="70"/>
  <c r="J36" i="70"/>
  <c r="K36" i="70" s="1"/>
  <c r="C36" i="70"/>
  <c r="B36" i="70"/>
  <c r="A36" i="70"/>
  <c r="J35" i="70"/>
  <c r="L35" i="70" s="1"/>
  <c r="C35" i="70"/>
  <c r="B35" i="70"/>
  <c r="A35" i="70"/>
  <c r="J34" i="70"/>
  <c r="L34" i="70" s="1"/>
  <c r="C34" i="70"/>
  <c r="B34" i="70"/>
  <c r="A34" i="70"/>
  <c r="J33" i="70"/>
  <c r="L33" i="70" s="1"/>
  <c r="C33" i="70"/>
  <c r="B33" i="70"/>
  <c r="A33" i="70"/>
  <c r="J32" i="70"/>
  <c r="K32" i="70" s="1"/>
  <c r="C32" i="70"/>
  <c r="B32" i="70"/>
  <c r="A32" i="70"/>
  <c r="J31" i="70"/>
  <c r="L31" i="70" s="1"/>
  <c r="C31" i="70"/>
  <c r="B31" i="70"/>
  <c r="A31" i="70"/>
  <c r="J30" i="70"/>
  <c r="K30" i="70" s="1"/>
  <c r="C30" i="70"/>
  <c r="B30" i="70"/>
  <c r="A30" i="70"/>
  <c r="J29" i="70"/>
  <c r="L29" i="70" s="1"/>
  <c r="C29" i="70"/>
  <c r="B29" i="70"/>
  <c r="A29" i="70"/>
  <c r="J28" i="70"/>
  <c r="L28" i="70" s="1"/>
  <c r="C28" i="70"/>
  <c r="B28" i="70"/>
  <c r="A28" i="70"/>
  <c r="J27" i="70"/>
  <c r="L27" i="70" s="1"/>
  <c r="C27" i="70"/>
  <c r="B27" i="70"/>
  <c r="A27" i="70"/>
  <c r="J26" i="70"/>
  <c r="L26" i="70" s="1"/>
  <c r="C26" i="70"/>
  <c r="B26" i="70"/>
  <c r="A26" i="70"/>
  <c r="J25" i="70"/>
  <c r="L25" i="70" s="1"/>
  <c r="C25" i="70"/>
  <c r="B25" i="70"/>
  <c r="A25" i="70"/>
  <c r="J24" i="70"/>
  <c r="K24" i="70" s="1"/>
  <c r="C24" i="70"/>
  <c r="B24" i="70"/>
  <c r="A24" i="70"/>
  <c r="J23" i="70"/>
  <c r="L23" i="70" s="1"/>
  <c r="C23" i="70"/>
  <c r="B23" i="70"/>
  <c r="A23" i="70"/>
  <c r="J22" i="70"/>
  <c r="K22" i="70" s="1"/>
  <c r="C22" i="70"/>
  <c r="B22" i="70"/>
  <c r="A22" i="70"/>
  <c r="J21" i="70"/>
  <c r="L21" i="70" s="1"/>
  <c r="C21" i="70"/>
  <c r="B21" i="70"/>
  <c r="A21" i="70"/>
  <c r="J20" i="70"/>
  <c r="L20" i="70" s="1"/>
  <c r="C20" i="70"/>
  <c r="B20" i="70"/>
  <c r="A20" i="70"/>
  <c r="J19" i="70"/>
  <c r="L19" i="70" s="1"/>
  <c r="C19" i="70"/>
  <c r="B19" i="70"/>
  <c r="A19" i="70"/>
  <c r="J18" i="70"/>
  <c r="L18" i="70" s="1"/>
  <c r="C18" i="70"/>
  <c r="B18" i="70"/>
  <c r="A18" i="70"/>
  <c r="J17" i="70"/>
  <c r="L17" i="70" s="1"/>
  <c r="C17" i="70"/>
  <c r="B17" i="70"/>
  <c r="A17" i="70"/>
  <c r="J16" i="70"/>
  <c r="K16" i="70" s="1"/>
  <c r="C16" i="70"/>
  <c r="B16" i="70"/>
  <c r="A16" i="70"/>
  <c r="J15" i="70"/>
  <c r="L15" i="70" s="1"/>
  <c r="C15" i="70"/>
  <c r="B15" i="70"/>
  <c r="A15" i="70"/>
  <c r="J14" i="70"/>
  <c r="K14" i="70" s="1"/>
  <c r="C14" i="70"/>
  <c r="B14" i="70"/>
  <c r="A14" i="70"/>
  <c r="J13" i="70"/>
  <c r="L13" i="70" s="1"/>
  <c r="C13" i="70"/>
  <c r="B13" i="70"/>
  <c r="A13" i="70"/>
  <c r="J12" i="70"/>
  <c r="L12" i="70" s="1"/>
  <c r="C12" i="70"/>
  <c r="B12" i="70"/>
  <c r="A12" i="70"/>
  <c r="J11" i="70"/>
  <c r="L11" i="70" s="1"/>
  <c r="C11" i="70"/>
  <c r="B11" i="70"/>
  <c r="A11" i="70"/>
  <c r="J10" i="70"/>
  <c r="L10" i="70" s="1"/>
  <c r="C10" i="70"/>
  <c r="B10" i="70"/>
  <c r="A10" i="70"/>
  <c r="J9" i="70"/>
  <c r="L9" i="70" s="1"/>
  <c r="C9" i="70"/>
  <c r="B9" i="70"/>
  <c r="A9" i="70"/>
  <c r="J8" i="70"/>
  <c r="K8" i="70" s="1"/>
  <c r="C8" i="70"/>
  <c r="B8" i="70"/>
  <c r="A8" i="70"/>
  <c r="J7" i="70"/>
  <c r="L7" i="70" s="1"/>
  <c r="C7" i="70"/>
  <c r="B7" i="70"/>
  <c r="A7" i="70"/>
  <c r="J6" i="70"/>
  <c r="K6" i="70" s="1"/>
  <c r="C6" i="70"/>
  <c r="B6" i="70"/>
  <c r="A6" i="70"/>
  <c r="J5" i="70"/>
  <c r="L5" i="70" s="1"/>
  <c r="C5" i="70"/>
  <c r="B5" i="70"/>
  <c r="A5" i="70"/>
  <c r="J100" i="68"/>
  <c r="L100" i="68" s="1"/>
  <c r="B100" i="68"/>
  <c r="A100" i="68"/>
  <c r="J99" i="68"/>
  <c r="L99" i="68" s="1"/>
  <c r="B99" i="68"/>
  <c r="A99" i="68"/>
  <c r="J98" i="68"/>
  <c r="L98" i="68" s="1"/>
  <c r="B98" i="68"/>
  <c r="A98" i="68"/>
  <c r="J97" i="68"/>
  <c r="L97" i="68" s="1"/>
  <c r="B97" i="68"/>
  <c r="A97" i="68"/>
  <c r="J96" i="68"/>
  <c r="L96" i="68" s="1"/>
  <c r="B96" i="68"/>
  <c r="A96" i="68"/>
  <c r="J95" i="68"/>
  <c r="L95" i="68" s="1"/>
  <c r="B95" i="68"/>
  <c r="A95" i="68"/>
  <c r="J94" i="68"/>
  <c r="L94" i="68" s="1"/>
  <c r="B94" i="68"/>
  <c r="A94" i="68"/>
  <c r="J93" i="68"/>
  <c r="K93" i="68" s="1"/>
  <c r="B93" i="68"/>
  <c r="A93" i="68"/>
  <c r="J92" i="68"/>
  <c r="L92" i="68" s="1"/>
  <c r="B92" i="68"/>
  <c r="A92" i="68"/>
  <c r="J91" i="68"/>
  <c r="L91" i="68" s="1"/>
  <c r="B91" i="68"/>
  <c r="A91" i="68"/>
  <c r="J90" i="68"/>
  <c r="L90" i="68" s="1"/>
  <c r="B90" i="68"/>
  <c r="A90" i="68"/>
  <c r="J89" i="68"/>
  <c r="L89" i="68" s="1"/>
  <c r="B89" i="68"/>
  <c r="A89" i="68"/>
  <c r="J88" i="68"/>
  <c r="L88" i="68" s="1"/>
  <c r="B88" i="68"/>
  <c r="A88" i="68"/>
  <c r="J87" i="68"/>
  <c r="L87" i="68" s="1"/>
  <c r="B87" i="68"/>
  <c r="A87" i="68"/>
  <c r="J86" i="68"/>
  <c r="L86" i="68" s="1"/>
  <c r="B86" i="68"/>
  <c r="A86" i="68"/>
  <c r="J85" i="68"/>
  <c r="L85" i="68" s="1"/>
  <c r="B85" i="68"/>
  <c r="A85" i="68"/>
  <c r="J84" i="68"/>
  <c r="K84" i="68" s="1"/>
  <c r="B84" i="68"/>
  <c r="A84" i="68"/>
  <c r="J83" i="68"/>
  <c r="L83" i="68" s="1"/>
  <c r="B83" i="68"/>
  <c r="A83" i="68"/>
  <c r="J82" i="68"/>
  <c r="K82" i="68" s="1"/>
  <c r="B82" i="68"/>
  <c r="A82" i="68"/>
  <c r="J81" i="68"/>
  <c r="K81" i="68" s="1"/>
  <c r="B81" i="68"/>
  <c r="A81" i="68"/>
  <c r="J80" i="68"/>
  <c r="L80" i="68" s="1"/>
  <c r="C80" i="68"/>
  <c r="B80" i="68"/>
  <c r="A80" i="68"/>
  <c r="J79" i="68"/>
  <c r="L79" i="68" s="1"/>
  <c r="C79" i="68"/>
  <c r="B79" i="68"/>
  <c r="A79" i="68"/>
  <c r="J78" i="68"/>
  <c r="L78" i="68" s="1"/>
  <c r="C78" i="68"/>
  <c r="B78" i="68"/>
  <c r="A78" i="68"/>
  <c r="J77" i="68"/>
  <c r="K77" i="68" s="1"/>
  <c r="C77" i="68"/>
  <c r="B77" i="68"/>
  <c r="A77" i="68"/>
  <c r="J76" i="68"/>
  <c r="L76" i="68" s="1"/>
  <c r="C76" i="68"/>
  <c r="B76" i="68"/>
  <c r="A76" i="68"/>
  <c r="J75" i="68"/>
  <c r="L75" i="68" s="1"/>
  <c r="C75" i="68"/>
  <c r="B75" i="68"/>
  <c r="A75" i="68"/>
  <c r="J74" i="68"/>
  <c r="L74" i="68" s="1"/>
  <c r="C74" i="68"/>
  <c r="B74" i="68"/>
  <c r="A74" i="68"/>
  <c r="J73" i="68"/>
  <c r="L73" i="68" s="1"/>
  <c r="C73" i="68"/>
  <c r="B73" i="68"/>
  <c r="A73" i="68"/>
  <c r="J72" i="68"/>
  <c r="L72" i="68" s="1"/>
  <c r="C72" i="68"/>
  <c r="B72" i="68"/>
  <c r="A72" i="68"/>
  <c r="J71" i="68"/>
  <c r="L71" i="68" s="1"/>
  <c r="C71" i="68"/>
  <c r="B71" i="68"/>
  <c r="A71" i="68"/>
  <c r="J70" i="68"/>
  <c r="L70" i="68" s="1"/>
  <c r="C70" i="68"/>
  <c r="B70" i="68"/>
  <c r="A70" i="68"/>
  <c r="J69" i="68"/>
  <c r="L69" i="68" s="1"/>
  <c r="C69" i="68"/>
  <c r="B69" i="68"/>
  <c r="A69" i="68"/>
  <c r="J68" i="68"/>
  <c r="L68" i="68" s="1"/>
  <c r="C68" i="68"/>
  <c r="B68" i="68"/>
  <c r="A68" i="68"/>
  <c r="J67" i="68"/>
  <c r="L67" i="68" s="1"/>
  <c r="C67" i="68"/>
  <c r="B67" i="68"/>
  <c r="A67" i="68"/>
  <c r="J66" i="68"/>
  <c r="L66" i="68" s="1"/>
  <c r="C66" i="68"/>
  <c r="B66" i="68"/>
  <c r="A66" i="68"/>
  <c r="J65" i="68"/>
  <c r="K65" i="68" s="1"/>
  <c r="C65" i="68"/>
  <c r="B65" i="68"/>
  <c r="A65" i="68"/>
  <c r="J64" i="68"/>
  <c r="L64" i="68" s="1"/>
  <c r="C64" i="68"/>
  <c r="B64" i="68"/>
  <c r="A64" i="68"/>
  <c r="J63" i="68"/>
  <c r="L63" i="68" s="1"/>
  <c r="C63" i="68"/>
  <c r="B63" i="68"/>
  <c r="A63" i="68"/>
  <c r="J62" i="68"/>
  <c r="L62" i="68" s="1"/>
  <c r="C62" i="68"/>
  <c r="B62" i="68"/>
  <c r="A62" i="68"/>
  <c r="J61" i="68"/>
  <c r="K61" i="68" s="1"/>
  <c r="C61" i="68"/>
  <c r="B61" i="68"/>
  <c r="A61" i="68"/>
  <c r="J60" i="68"/>
  <c r="L60" i="68" s="1"/>
  <c r="C60" i="68"/>
  <c r="B60" i="68"/>
  <c r="A60" i="68"/>
  <c r="J59" i="68"/>
  <c r="L59" i="68" s="1"/>
  <c r="C59" i="68"/>
  <c r="B59" i="68"/>
  <c r="A59" i="68"/>
  <c r="J58" i="68"/>
  <c r="L58" i="68" s="1"/>
  <c r="C58" i="68"/>
  <c r="B58" i="68"/>
  <c r="A58" i="68"/>
  <c r="J57" i="68"/>
  <c r="L57" i="68" s="1"/>
  <c r="C57" i="68"/>
  <c r="B57" i="68"/>
  <c r="A57" i="68"/>
  <c r="J56" i="68"/>
  <c r="L56" i="68" s="1"/>
  <c r="C56" i="68"/>
  <c r="B56" i="68"/>
  <c r="A56" i="68"/>
  <c r="J55" i="68"/>
  <c r="L55" i="68" s="1"/>
  <c r="C55" i="68"/>
  <c r="B55" i="68"/>
  <c r="A55" i="68"/>
  <c r="J54" i="68"/>
  <c r="L54" i="68" s="1"/>
  <c r="C54" i="68"/>
  <c r="B54" i="68"/>
  <c r="A54" i="68"/>
  <c r="J53" i="68"/>
  <c r="K53" i="68" s="1"/>
  <c r="B53" i="68"/>
  <c r="A53" i="68"/>
  <c r="J52" i="68"/>
  <c r="L52" i="68" s="1"/>
  <c r="C52" i="68"/>
  <c r="B52" i="68"/>
  <c r="A52" i="68"/>
  <c r="J51" i="68"/>
  <c r="K51" i="68" s="1"/>
  <c r="C51" i="68"/>
  <c r="B51" i="68"/>
  <c r="A51" i="68"/>
  <c r="J50" i="68"/>
  <c r="L50" i="68" s="1"/>
  <c r="C50" i="68"/>
  <c r="B50" i="68"/>
  <c r="A50" i="68"/>
  <c r="J49" i="68"/>
  <c r="L49" i="68" s="1"/>
  <c r="C49" i="68"/>
  <c r="B49" i="68"/>
  <c r="A49" i="68"/>
  <c r="J48" i="68"/>
  <c r="L48" i="68" s="1"/>
  <c r="C48" i="68"/>
  <c r="B48" i="68"/>
  <c r="A48" i="68"/>
  <c r="J47" i="68"/>
  <c r="L47" i="68" s="1"/>
  <c r="C47" i="68"/>
  <c r="B47" i="68"/>
  <c r="A47" i="68"/>
  <c r="J46" i="68"/>
  <c r="L46" i="68" s="1"/>
  <c r="C46" i="68"/>
  <c r="B46" i="68"/>
  <c r="A46" i="68"/>
  <c r="J45" i="68"/>
  <c r="L45" i="68" s="1"/>
  <c r="B45" i="68"/>
  <c r="A45" i="68"/>
  <c r="J44" i="68"/>
  <c r="L44" i="68" s="1"/>
  <c r="C44" i="68"/>
  <c r="B44" i="68"/>
  <c r="A44" i="68"/>
  <c r="J43" i="68"/>
  <c r="L43" i="68" s="1"/>
  <c r="C43" i="68"/>
  <c r="B43" i="68"/>
  <c r="A43" i="68"/>
  <c r="J42" i="68"/>
  <c r="L42" i="68" s="1"/>
  <c r="C42" i="68"/>
  <c r="B42" i="68"/>
  <c r="A42" i="68"/>
  <c r="J41" i="68"/>
  <c r="K41" i="68" s="1"/>
  <c r="C41" i="68"/>
  <c r="B41" i="68"/>
  <c r="A41" i="68"/>
  <c r="J40" i="68"/>
  <c r="K40" i="68" s="1"/>
  <c r="C40" i="68"/>
  <c r="B40" i="68"/>
  <c r="A40" i="68"/>
  <c r="J39" i="68"/>
  <c r="K39" i="68" s="1"/>
  <c r="C39" i="68"/>
  <c r="B39" i="68"/>
  <c r="A39" i="68"/>
  <c r="J38" i="68"/>
  <c r="L38" i="68" s="1"/>
  <c r="C38" i="68"/>
  <c r="B38" i="68"/>
  <c r="A38" i="68"/>
  <c r="J37" i="68"/>
  <c r="K37" i="68" s="1"/>
  <c r="C37" i="68"/>
  <c r="B37" i="68"/>
  <c r="A37" i="68"/>
  <c r="J36" i="68"/>
  <c r="K36" i="68" s="1"/>
  <c r="C36" i="68"/>
  <c r="B36" i="68"/>
  <c r="A36" i="68"/>
  <c r="J35" i="68"/>
  <c r="K35" i="68" s="1"/>
  <c r="C35" i="68"/>
  <c r="B35" i="68"/>
  <c r="A35" i="68"/>
  <c r="J34" i="68"/>
  <c r="K34" i="68" s="1"/>
  <c r="C34" i="68"/>
  <c r="B34" i="68"/>
  <c r="A34" i="68"/>
  <c r="J33" i="68"/>
  <c r="K33" i="68" s="1"/>
  <c r="C33" i="68"/>
  <c r="B33" i="68"/>
  <c r="A33" i="68"/>
  <c r="J32" i="68"/>
  <c r="K32" i="68" s="1"/>
  <c r="C32" i="68"/>
  <c r="B32" i="68"/>
  <c r="A32" i="68"/>
  <c r="J31" i="68"/>
  <c r="K31" i="68" s="1"/>
  <c r="C31" i="68"/>
  <c r="B31" i="68"/>
  <c r="A31" i="68"/>
  <c r="J30" i="68"/>
  <c r="K30" i="68" s="1"/>
  <c r="C30" i="68"/>
  <c r="B30" i="68"/>
  <c r="A30" i="68"/>
  <c r="J29" i="68"/>
  <c r="K29" i="68" s="1"/>
  <c r="C29" i="68"/>
  <c r="B29" i="68"/>
  <c r="A29" i="68"/>
  <c r="J28" i="68"/>
  <c r="K28" i="68" s="1"/>
  <c r="C28" i="68"/>
  <c r="B28" i="68"/>
  <c r="A28" i="68"/>
  <c r="J27" i="68"/>
  <c r="K27" i="68" s="1"/>
  <c r="C27" i="68"/>
  <c r="B27" i="68"/>
  <c r="A27" i="68"/>
  <c r="J26" i="68"/>
  <c r="K26" i="68" s="1"/>
  <c r="C26" i="68"/>
  <c r="B26" i="68"/>
  <c r="A26" i="68"/>
  <c r="J25" i="68"/>
  <c r="K25" i="68" s="1"/>
  <c r="C25" i="68"/>
  <c r="B25" i="68"/>
  <c r="A25" i="68"/>
  <c r="J24" i="68"/>
  <c r="K24" i="68" s="1"/>
  <c r="C24" i="68"/>
  <c r="B24" i="68"/>
  <c r="A24" i="68"/>
  <c r="J23" i="68"/>
  <c r="L23" i="68" s="1"/>
  <c r="C23" i="68"/>
  <c r="B23" i="68"/>
  <c r="A23" i="68"/>
  <c r="J22" i="68"/>
  <c r="K22" i="68" s="1"/>
  <c r="C22" i="68"/>
  <c r="B22" i="68"/>
  <c r="A22" i="68"/>
  <c r="J21" i="68"/>
  <c r="K21" i="68" s="1"/>
  <c r="C21" i="68"/>
  <c r="B21" i="68"/>
  <c r="A21" i="68"/>
  <c r="J20" i="68"/>
  <c r="K20" i="68" s="1"/>
  <c r="C20" i="68"/>
  <c r="B20" i="68"/>
  <c r="A20" i="68"/>
  <c r="J19" i="68"/>
  <c r="L19" i="68" s="1"/>
  <c r="C19" i="68"/>
  <c r="B19" i="68"/>
  <c r="A19" i="68"/>
  <c r="J18" i="68"/>
  <c r="K18" i="68" s="1"/>
  <c r="C18" i="68"/>
  <c r="B18" i="68"/>
  <c r="A18" i="68"/>
  <c r="J17" i="68"/>
  <c r="K17" i="68" s="1"/>
  <c r="C17" i="68"/>
  <c r="B17" i="68"/>
  <c r="A17" i="68"/>
  <c r="J16" i="68"/>
  <c r="K16" i="68" s="1"/>
  <c r="C16" i="68"/>
  <c r="B16" i="68"/>
  <c r="A16" i="68"/>
  <c r="J15" i="68"/>
  <c r="K15" i="68" s="1"/>
  <c r="C15" i="68"/>
  <c r="B15" i="68"/>
  <c r="A15" i="68"/>
  <c r="J14" i="68"/>
  <c r="K14" i="68" s="1"/>
  <c r="C14" i="68"/>
  <c r="B14" i="68"/>
  <c r="A14" i="68"/>
  <c r="J13" i="68"/>
  <c r="K13" i="68" s="1"/>
  <c r="C13" i="68"/>
  <c r="B13" i="68"/>
  <c r="A13" i="68"/>
  <c r="J12" i="68"/>
  <c r="K12" i="68" s="1"/>
  <c r="C12" i="68"/>
  <c r="B12" i="68"/>
  <c r="A12" i="68"/>
  <c r="J11" i="68"/>
  <c r="K11" i="68" s="1"/>
  <c r="C11" i="68"/>
  <c r="B11" i="68"/>
  <c r="A11" i="68"/>
  <c r="J10" i="68"/>
  <c r="K10" i="68" s="1"/>
  <c r="C10" i="68"/>
  <c r="B10" i="68"/>
  <c r="A10" i="68"/>
  <c r="J9" i="68"/>
  <c r="K9" i="68" s="1"/>
  <c r="C9" i="68"/>
  <c r="B9" i="68"/>
  <c r="A9" i="68"/>
  <c r="J8" i="68"/>
  <c r="K8" i="68" s="1"/>
  <c r="C8" i="68"/>
  <c r="B8" i="68"/>
  <c r="A8" i="68"/>
  <c r="J7" i="68"/>
  <c r="L7" i="68" s="1"/>
  <c r="C7" i="68"/>
  <c r="B7" i="68"/>
  <c r="A7" i="68"/>
  <c r="J6" i="68"/>
  <c r="K6" i="68" s="1"/>
  <c r="C6" i="68"/>
  <c r="B6" i="68"/>
  <c r="A6" i="68"/>
  <c r="J5" i="68"/>
  <c r="K5" i="68" s="1"/>
  <c r="C5" i="68"/>
  <c r="B5" i="68"/>
  <c r="A5" i="68"/>
  <c r="J54" i="30"/>
  <c r="K54" i="30" s="1"/>
  <c r="J55" i="30"/>
  <c r="K55" i="30" s="1"/>
  <c r="J56" i="30"/>
  <c r="K56" i="30" s="1"/>
  <c r="J57" i="30"/>
  <c r="K57" i="30" s="1"/>
  <c r="J58" i="30"/>
  <c r="K58" i="30" s="1"/>
  <c r="J59" i="30"/>
  <c r="K59" i="30" s="1"/>
  <c r="J60" i="30"/>
  <c r="K60" i="30" s="1"/>
  <c r="J61" i="30"/>
  <c r="K61" i="30" s="1"/>
  <c r="J62" i="30"/>
  <c r="K62" i="30" s="1"/>
  <c r="A61" i="58"/>
  <c r="B55" i="59"/>
  <c r="C55" i="59"/>
  <c r="B56" i="59"/>
  <c r="C56" i="59"/>
  <c r="B57" i="59"/>
  <c r="C57" i="59"/>
  <c r="B58" i="59"/>
  <c r="C58" i="59"/>
  <c r="B59" i="59"/>
  <c r="C59" i="59"/>
  <c r="B60" i="59"/>
  <c r="C60" i="59"/>
  <c r="B61" i="59"/>
  <c r="C61" i="59"/>
  <c r="B62" i="59"/>
  <c r="C62" i="59"/>
  <c r="B63" i="59"/>
  <c r="B64" i="59"/>
  <c r="C64" i="59"/>
  <c r="B65" i="59"/>
  <c r="C65" i="59"/>
  <c r="B66" i="59"/>
  <c r="C66" i="59"/>
  <c r="B67" i="59"/>
  <c r="C67" i="59"/>
  <c r="B68" i="59"/>
  <c r="C68" i="59"/>
  <c r="B69" i="59"/>
  <c r="C69" i="59"/>
  <c r="B70" i="59"/>
  <c r="C70" i="59"/>
  <c r="B71" i="59"/>
  <c r="C71" i="59"/>
  <c r="B72" i="59"/>
  <c r="C72" i="59"/>
  <c r="B73" i="59"/>
  <c r="C73" i="59"/>
  <c r="B74" i="59"/>
  <c r="C74" i="59"/>
  <c r="B75" i="59"/>
  <c r="C75" i="59"/>
  <c r="B76" i="59"/>
  <c r="C76" i="59"/>
  <c r="B77" i="59"/>
  <c r="C77" i="59"/>
  <c r="B78" i="59"/>
  <c r="C78" i="59"/>
  <c r="B79" i="59"/>
  <c r="C79" i="59"/>
  <c r="B80" i="59"/>
  <c r="C80" i="59"/>
  <c r="B81" i="59"/>
  <c r="C81" i="59"/>
  <c r="B82" i="59"/>
  <c r="C82" i="59"/>
  <c r="B83" i="59"/>
  <c r="C83" i="59"/>
  <c r="B84" i="59"/>
  <c r="C84" i="59"/>
  <c r="B85" i="59"/>
  <c r="C85" i="59"/>
  <c r="B86" i="59"/>
  <c r="C86" i="59"/>
  <c r="B87" i="59"/>
  <c r="C87" i="59"/>
  <c r="B88" i="59"/>
  <c r="C88" i="59"/>
  <c r="B89" i="59"/>
  <c r="C89" i="59"/>
  <c r="B90" i="59"/>
  <c r="C90" i="59"/>
  <c r="B91" i="59"/>
  <c r="C91" i="59"/>
  <c r="B92" i="59"/>
  <c r="C92" i="59"/>
  <c r="B93" i="59"/>
  <c r="C93" i="59"/>
  <c r="B94" i="59"/>
  <c r="C94" i="59"/>
  <c r="B95" i="59"/>
  <c r="C95" i="59"/>
  <c r="B96" i="59"/>
  <c r="C96" i="59"/>
  <c r="B97" i="59"/>
  <c r="C97" i="59"/>
  <c r="B98" i="59"/>
  <c r="C98" i="59"/>
  <c r="B99" i="59"/>
  <c r="C99" i="59"/>
  <c r="B100" i="59"/>
  <c r="C100" i="59"/>
  <c r="C54" i="59"/>
  <c r="B54" i="59"/>
  <c r="A69" i="59"/>
  <c r="A70" i="59"/>
  <c r="A71" i="59"/>
  <c r="A72" i="59"/>
  <c r="A73" i="59"/>
  <c r="A74" i="59"/>
  <c r="A75" i="59"/>
  <c r="A76" i="59"/>
  <c r="A77" i="59"/>
  <c r="A78" i="59"/>
  <c r="A79" i="59"/>
  <c r="A80" i="59"/>
  <c r="A81" i="59"/>
  <c r="A82" i="59"/>
  <c r="A83" i="59"/>
  <c r="A84" i="59"/>
  <c r="A85" i="59"/>
  <c r="A86" i="59"/>
  <c r="A87" i="59"/>
  <c r="A88" i="59"/>
  <c r="A89" i="59"/>
  <c r="A90" i="59"/>
  <c r="A91" i="59"/>
  <c r="A92" i="59"/>
  <c r="A93" i="59"/>
  <c r="A94" i="59"/>
  <c r="A95" i="59"/>
  <c r="A96" i="59"/>
  <c r="A97" i="59"/>
  <c r="A98" i="59"/>
  <c r="A99" i="59"/>
  <c r="A100" i="59"/>
  <c r="A55" i="59"/>
  <c r="A56" i="59"/>
  <c r="A57" i="59"/>
  <c r="A58" i="59"/>
  <c r="A59" i="59"/>
  <c r="A60" i="59"/>
  <c r="A61" i="59"/>
  <c r="A62" i="59"/>
  <c r="A63" i="59"/>
  <c r="A64" i="59"/>
  <c r="A65" i="59"/>
  <c r="A66" i="59"/>
  <c r="A67" i="59"/>
  <c r="A68" i="59"/>
  <c r="A54" i="59"/>
  <c r="J100" i="59"/>
  <c r="K100" i="59" s="1"/>
  <c r="J99" i="59"/>
  <c r="K99" i="59" s="1"/>
  <c r="J98" i="59"/>
  <c r="K98" i="59" s="1"/>
  <c r="J97" i="59"/>
  <c r="K97" i="59" s="1"/>
  <c r="J96" i="59"/>
  <c r="K96" i="59" s="1"/>
  <c r="J95" i="59"/>
  <c r="K95" i="59" s="1"/>
  <c r="J94" i="59"/>
  <c r="K94" i="59" s="1"/>
  <c r="J93" i="59"/>
  <c r="K93" i="59" s="1"/>
  <c r="J92" i="59"/>
  <c r="K92" i="59" s="1"/>
  <c r="J91" i="59"/>
  <c r="K91" i="59" s="1"/>
  <c r="J90" i="59"/>
  <c r="K90" i="59" s="1"/>
  <c r="J89" i="59"/>
  <c r="K89" i="59" s="1"/>
  <c r="J88" i="59"/>
  <c r="K88" i="59" s="1"/>
  <c r="J87" i="59"/>
  <c r="K87" i="59" s="1"/>
  <c r="J86" i="59"/>
  <c r="K86" i="59" s="1"/>
  <c r="J85" i="59"/>
  <c r="K85" i="59" s="1"/>
  <c r="J84" i="59"/>
  <c r="K84" i="59" s="1"/>
  <c r="J83" i="59"/>
  <c r="K83" i="59" s="1"/>
  <c r="J82" i="59"/>
  <c r="K82" i="59" s="1"/>
  <c r="J81" i="59"/>
  <c r="K81" i="59" s="1"/>
  <c r="J80" i="59"/>
  <c r="K80" i="59" s="1"/>
  <c r="J79" i="59"/>
  <c r="K79" i="59" s="1"/>
  <c r="J78" i="59"/>
  <c r="K78" i="59" s="1"/>
  <c r="J77" i="59"/>
  <c r="K77" i="59" s="1"/>
  <c r="J76" i="59"/>
  <c r="K76" i="59" s="1"/>
  <c r="J75" i="59"/>
  <c r="K75" i="59" s="1"/>
  <c r="J74" i="59"/>
  <c r="K74" i="59" s="1"/>
  <c r="J73" i="59"/>
  <c r="K73" i="59" s="1"/>
  <c r="J72" i="59"/>
  <c r="K72" i="59" s="1"/>
  <c r="J71" i="59"/>
  <c r="K71" i="59" s="1"/>
  <c r="J70" i="59"/>
  <c r="K70" i="59" s="1"/>
  <c r="J69" i="59"/>
  <c r="K69" i="59" s="1"/>
  <c r="J68" i="59"/>
  <c r="K68" i="59" s="1"/>
  <c r="J67" i="59"/>
  <c r="K67" i="59" s="1"/>
  <c r="J66" i="59"/>
  <c r="K66" i="59" s="1"/>
  <c r="J65" i="59"/>
  <c r="K65" i="59" s="1"/>
  <c r="J64" i="59"/>
  <c r="K64" i="59" s="1"/>
  <c r="J63" i="59"/>
  <c r="K63" i="59" s="1"/>
  <c r="J62" i="59"/>
  <c r="K62" i="59" s="1"/>
  <c r="J61" i="59"/>
  <c r="K61" i="59" s="1"/>
  <c r="L60" i="59"/>
  <c r="J60" i="59"/>
  <c r="K60" i="59" s="1"/>
  <c r="J59" i="59"/>
  <c r="K59" i="59" s="1"/>
  <c r="J58" i="59"/>
  <c r="K58" i="59" s="1"/>
  <c r="J57" i="59"/>
  <c r="K57" i="59" s="1"/>
  <c r="J56" i="59"/>
  <c r="K56" i="59" s="1"/>
  <c r="J55" i="59"/>
  <c r="K55" i="59" s="1"/>
  <c r="J54" i="59"/>
  <c r="K54" i="59" s="1"/>
  <c r="A53" i="59"/>
  <c r="A52" i="59"/>
  <c r="A51" i="59"/>
  <c r="A50" i="59"/>
  <c r="A48" i="59"/>
  <c r="A47" i="59"/>
  <c r="A46" i="59"/>
  <c r="A16" i="59"/>
  <c r="A15" i="59"/>
  <c r="A43" i="59"/>
  <c r="A42" i="59"/>
  <c r="A14" i="59"/>
  <c r="A41" i="59"/>
  <c r="A40" i="59"/>
  <c r="A35" i="59"/>
  <c r="A39" i="59"/>
  <c r="A37" i="59"/>
  <c r="A13" i="59"/>
  <c r="A11" i="59"/>
  <c r="A29" i="59"/>
  <c r="A36" i="59"/>
  <c r="A34" i="59"/>
  <c r="A33" i="59"/>
  <c r="A32" i="59"/>
  <c r="A31" i="59"/>
  <c r="A9" i="59"/>
  <c r="A21" i="59"/>
  <c r="A28" i="59"/>
  <c r="A26" i="59"/>
  <c r="A6" i="59"/>
  <c r="A25" i="59"/>
  <c r="A20" i="59"/>
  <c r="A23" i="59"/>
  <c r="A5" i="59"/>
  <c r="A22" i="59"/>
  <c r="B53" i="59"/>
  <c r="C52" i="59"/>
  <c r="B52" i="59"/>
  <c r="C51" i="59"/>
  <c r="B51" i="59"/>
  <c r="C50" i="59"/>
  <c r="B50" i="59"/>
  <c r="B49" i="59"/>
  <c r="A49" i="59"/>
  <c r="C48" i="59"/>
  <c r="B48" i="59"/>
  <c r="C47" i="59"/>
  <c r="B47" i="59"/>
  <c r="C46" i="59"/>
  <c r="B46" i="59"/>
  <c r="C44" i="59"/>
  <c r="B44" i="59"/>
  <c r="A44" i="59"/>
  <c r="C16" i="59"/>
  <c r="B16" i="59"/>
  <c r="C15" i="59"/>
  <c r="B15" i="59"/>
  <c r="C43" i="59"/>
  <c r="B43" i="59"/>
  <c r="C42" i="59"/>
  <c r="B42" i="59"/>
  <c r="C14" i="59"/>
  <c r="B14" i="59"/>
  <c r="C41" i="59"/>
  <c r="B41" i="59"/>
  <c r="C40" i="59"/>
  <c r="B40" i="59"/>
  <c r="C35" i="59"/>
  <c r="B35" i="59"/>
  <c r="C39" i="59"/>
  <c r="B39" i="59"/>
  <c r="C37" i="59"/>
  <c r="B37" i="59"/>
  <c r="C13" i="59"/>
  <c r="B13" i="59"/>
  <c r="C11" i="59"/>
  <c r="B11" i="59"/>
  <c r="C29" i="59"/>
  <c r="B29" i="59"/>
  <c r="C36" i="59"/>
  <c r="B36" i="59"/>
  <c r="C34" i="59"/>
  <c r="B34" i="59"/>
  <c r="C33" i="59"/>
  <c r="B33" i="59"/>
  <c r="C32" i="59"/>
  <c r="B32" i="59"/>
  <c r="C31" i="59"/>
  <c r="B31" i="59"/>
  <c r="C9" i="59"/>
  <c r="B9" i="59"/>
  <c r="C21" i="59"/>
  <c r="B21" i="59"/>
  <c r="C28" i="59"/>
  <c r="B28" i="59"/>
  <c r="C26" i="59"/>
  <c r="B26" i="59"/>
  <c r="C6" i="59"/>
  <c r="B6" i="59"/>
  <c r="C25" i="59"/>
  <c r="B25" i="59"/>
  <c r="C20" i="59"/>
  <c r="B20" i="59"/>
  <c r="C12" i="59"/>
  <c r="B12" i="59"/>
  <c r="A12" i="59"/>
  <c r="C23" i="59"/>
  <c r="B23" i="59"/>
  <c r="C10" i="59"/>
  <c r="B10" i="59"/>
  <c r="A10" i="59"/>
  <c r="C5" i="59"/>
  <c r="B5" i="59"/>
  <c r="C8" i="59"/>
  <c r="B8" i="59"/>
  <c r="A8" i="59"/>
  <c r="C22" i="59"/>
  <c r="B22" i="59"/>
  <c r="C19" i="59"/>
  <c r="B19" i="59"/>
  <c r="A19" i="59"/>
  <c r="B110" i="56"/>
  <c r="C110" i="56"/>
  <c r="B111" i="56"/>
  <c r="C111" i="56"/>
  <c r="B6" i="56"/>
  <c r="C6" i="56"/>
  <c r="B7" i="56"/>
  <c r="C7" i="56"/>
  <c r="B8" i="56"/>
  <c r="C8" i="56"/>
  <c r="B9" i="56"/>
  <c r="C9" i="56"/>
  <c r="B10" i="56"/>
  <c r="C10" i="56"/>
  <c r="B11" i="56"/>
  <c r="C11" i="56"/>
  <c r="B12" i="56"/>
  <c r="C12" i="56"/>
  <c r="B13" i="56"/>
  <c r="C13" i="56"/>
  <c r="B14" i="56"/>
  <c r="C14" i="56"/>
  <c r="B15" i="56"/>
  <c r="C15" i="56"/>
  <c r="B16" i="56"/>
  <c r="C16" i="56"/>
  <c r="B17" i="56"/>
  <c r="C17" i="56"/>
  <c r="B18" i="56"/>
  <c r="C18" i="56"/>
  <c r="B19" i="56"/>
  <c r="C19" i="56"/>
  <c r="B20" i="56"/>
  <c r="C20" i="56"/>
  <c r="B21" i="56"/>
  <c r="C21" i="56"/>
  <c r="B22" i="56"/>
  <c r="C22" i="56"/>
  <c r="B23" i="56"/>
  <c r="C23" i="56"/>
  <c r="B24" i="56"/>
  <c r="C24" i="56"/>
  <c r="B25" i="56"/>
  <c r="C25" i="56"/>
  <c r="B26" i="56"/>
  <c r="C26" i="56"/>
  <c r="B27" i="56"/>
  <c r="C27" i="56"/>
  <c r="B28" i="56"/>
  <c r="C28" i="56"/>
  <c r="B29" i="56"/>
  <c r="C29" i="56"/>
  <c r="B30" i="56"/>
  <c r="C30" i="56"/>
  <c r="B31" i="56"/>
  <c r="C31" i="56"/>
  <c r="B32" i="56"/>
  <c r="C32" i="56"/>
  <c r="B33" i="56"/>
  <c r="C33" i="56"/>
  <c r="B34" i="56"/>
  <c r="C34" i="56"/>
  <c r="B35" i="56"/>
  <c r="C35" i="56"/>
  <c r="B36" i="56"/>
  <c r="C36" i="56"/>
  <c r="B37" i="56"/>
  <c r="C37" i="56"/>
  <c r="B38" i="56"/>
  <c r="C38" i="56"/>
  <c r="B39" i="56"/>
  <c r="C39" i="56"/>
  <c r="B40" i="56"/>
  <c r="C40" i="56"/>
  <c r="B41" i="56"/>
  <c r="C41" i="56"/>
  <c r="B42" i="56"/>
  <c r="C42" i="56"/>
  <c r="B43" i="56"/>
  <c r="C43" i="56"/>
  <c r="B44" i="56"/>
  <c r="C44" i="56"/>
  <c r="B45" i="56"/>
  <c r="C45" i="56"/>
  <c r="B46" i="56"/>
  <c r="C46" i="56"/>
  <c r="B47" i="56"/>
  <c r="C47" i="56"/>
  <c r="B48" i="56"/>
  <c r="C48" i="56"/>
  <c r="B49" i="56"/>
  <c r="C49" i="56"/>
  <c r="B50" i="56"/>
  <c r="C50" i="56"/>
  <c r="B51" i="56"/>
  <c r="C51" i="56"/>
  <c r="B52" i="56"/>
  <c r="C52" i="56"/>
  <c r="B53" i="56"/>
  <c r="C53" i="56"/>
  <c r="B54" i="56"/>
  <c r="C54" i="56"/>
  <c r="B55" i="56"/>
  <c r="C55" i="56"/>
  <c r="B56" i="56"/>
  <c r="C56" i="56"/>
  <c r="B57" i="56"/>
  <c r="C57" i="56"/>
  <c r="B58" i="56"/>
  <c r="C58" i="56"/>
  <c r="B59" i="56"/>
  <c r="C59" i="56"/>
  <c r="B60" i="56"/>
  <c r="C60" i="56"/>
  <c r="B61" i="56"/>
  <c r="C61" i="56"/>
  <c r="B62" i="56"/>
  <c r="C62" i="56"/>
  <c r="B63" i="56"/>
  <c r="C63" i="56"/>
  <c r="B64" i="56"/>
  <c r="C64" i="56"/>
  <c r="B65" i="56"/>
  <c r="C65" i="56"/>
  <c r="B66" i="56"/>
  <c r="C66" i="56"/>
  <c r="B67" i="56"/>
  <c r="C67" i="56"/>
  <c r="B68" i="56"/>
  <c r="C68" i="56"/>
  <c r="B69" i="56"/>
  <c r="C69" i="56"/>
  <c r="B70" i="56"/>
  <c r="C70" i="56"/>
  <c r="B71" i="56"/>
  <c r="C71" i="56"/>
  <c r="B72" i="56"/>
  <c r="C72" i="56"/>
  <c r="B73" i="56"/>
  <c r="C73" i="56"/>
  <c r="B74" i="56"/>
  <c r="C74" i="56"/>
  <c r="B75" i="56"/>
  <c r="C75" i="56"/>
  <c r="B76" i="56"/>
  <c r="C76" i="56"/>
  <c r="B77" i="56"/>
  <c r="C77" i="56"/>
  <c r="B78" i="56"/>
  <c r="C78" i="56"/>
  <c r="B79" i="56"/>
  <c r="C79" i="56"/>
  <c r="B80" i="56"/>
  <c r="C80" i="56"/>
  <c r="B81" i="56"/>
  <c r="C81" i="56"/>
  <c r="B82" i="56"/>
  <c r="C82" i="56"/>
  <c r="B83" i="56"/>
  <c r="C83" i="56"/>
  <c r="B84" i="56"/>
  <c r="C84" i="56"/>
  <c r="B85" i="56"/>
  <c r="C85" i="56"/>
  <c r="B86" i="56"/>
  <c r="C86" i="56"/>
  <c r="B87" i="56"/>
  <c r="C87" i="56"/>
  <c r="B88" i="56"/>
  <c r="C88" i="56"/>
  <c r="B89" i="56"/>
  <c r="C89" i="56"/>
  <c r="B90" i="56"/>
  <c r="C90" i="56"/>
  <c r="B91" i="56"/>
  <c r="C91" i="56"/>
  <c r="B92" i="56"/>
  <c r="C92" i="56"/>
  <c r="B93" i="56"/>
  <c r="C93" i="56"/>
  <c r="B94" i="56"/>
  <c r="C94" i="56"/>
  <c r="B95" i="56"/>
  <c r="C95" i="56"/>
  <c r="B96" i="56"/>
  <c r="C96" i="56"/>
  <c r="B97" i="56"/>
  <c r="C97" i="56"/>
  <c r="B98" i="56"/>
  <c r="C98" i="56"/>
  <c r="B99" i="56"/>
  <c r="C99" i="56"/>
  <c r="B100" i="56"/>
  <c r="C100" i="56"/>
  <c r="B101" i="56"/>
  <c r="C101" i="56"/>
  <c r="B102" i="56"/>
  <c r="C102" i="56"/>
  <c r="B103" i="56"/>
  <c r="C103" i="56"/>
  <c r="B104" i="56"/>
  <c r="C104" i="56"/>
  <c r="B105" i="56"/>
  <c r="C105" i="56"/>
  <c r="B106" i="56"/>
  <c r="C106" i="56"/>
  <c r="B107" i="56"/>
  <c r="C107" i="56"/>
  <c r="B108" i="56"/>
  <c r="C108" i="56"/>
  <c r="B109" i="56"/>
  <c r="C109" i="56"/>
  <c r="C5" i="56"/>
  <c r="B5" i="56"/>
  <c r="A54" i="56"/>
  <c r="A55" i="56"/>
  <c r="A56" i="56"/>
  <c r="A57" i="56"/>
  <c r="A58" i="56"/>
  <c r="A59" i="56"/>
  <c r="A60" i="56"/>
  <c r="A61" i="56"/>
  <c r="A62" i="56"/>
  <c r="A63" i="56"/>
  <c r="A64" i="56"/>
  <c r="A65" i="56"/>
  <c r="A66" i="56"/>
  <c r="A67" i="56"/>
  <c r="A68" i="56"/>
  <c r="A69" i="56"/>
  <c r="A70" i="56"/>
  <c r="A71" i="56"/>
  <c r="A72" i="56"/>
  <c r="A73" i="56"/>
  <c r="A74" i="56"/>
  <c r="A75" i="56"/>
  <c r="A76" i="56"/>
  <c r="A77" i="56"/>
  <c r="A78" i="56"/>
  <c r="A79" i="56"/>
  <c r="A80" i="56"/>
  <c r="A81" i="56"/>
  <c r="A82" i="56"/>
  <c r="A83" i="56"/>
  <c r="A84" i="56"/>
  <c r="A85" i="56"/>
  <c r="A86" i="56"/>
  <c r="A87" i="56"/>
  <c r="A88" i="56"/>
  <c r="A89" i="56"/>
  <c r="A90" i="56"/>
  <c r="A91" i="56"/>
  <c r="A92" i="56"/>
  <c r="A93" i="56"/>
  <c r="A94" i="56"/>
  <c r="A95" i="56"/>
  <c r="A96" i="56"/>
  <c r="A97" i="56"/>
  <c r="A98" i="56"/>
  <c r="A99" i="56"/>
  <c r="A100" i="56"/>
  <c r="A101" i="56"/>
  <c r="A102" i="56"/>
  <c r="A103" i="56"/>
  <c r="A104" i="56"/>
  <c r="A105" i="56"/>
  <c r="A106" i="56"/>
  <c r="A107" i="56"/>
  <c r="A108" i="56"/>
  <c r="A109" i="56"/>
  <c r="A110" i="56"/>
  <c r="A111" i="56"/>
  <c r="A53" i="56"/>
  <c r="A6" i="56"/>
  <c r="A7" i="56"/>
  <c r="A8" i="56"/>
  <c r="A9" i="56"/>
  <c r="A10" i="56"/>
  <c r="A11" i="56"/>
  <c r="A12" i="56"/>
  <c r="A13" i="56"/>
  <c r="A14" i="56"/>
  <c r="A15" i="56"/>
  <c r="A16" i="56"/>
  <c r="A17" i="56"/>
  <c r="A18" i="56"/>
  <c r="A19" i="56"/>
  <c r="A20" i="56"/>
  <c r="A21" i="56"/>
  <c r="A22" i="56"/>
  <c r="A23" i="56"/>
  <c r="A24" i="56"/>
  <c r="A25" i="56"/>
  <c r="A26" i="56"/>
  <c r="A27" i="56"/>
  <c r="A28" i="56"/>
  <c r="A29" i="56"/>
  <c r="A30" i="56"/>
  <c r="A31" i="56"/>
  <c r="A32" i="56"/>
  <c r="A33" i="56"/>
  <c r="A34" i="56"/>
  <c r="A35" i="56"/>
  <c r="A36" i="56"/>
  <c r="A37" i="56"/>
  <c r="A38" i="56"/>
  <c r="A39" i="56"/>
  <c r="A40" i="56"/>
  <c r="A41" i="56"/>
  <c r="A42" i="56"/>
  <c r="A43" i="56"/>
  <c r="A44" i="56"/>
  <c r="A45" i="56"/>
  <c r="A46" i="56"/>
  <c r="A47" i="56"/>
  <c r="A48" i="56"/>
  <c r="A49" i="56"/>
  <c r="A50" i="56"/>
  <c r="A51" i="56"/>
  <c r="A52" i="56"/>
  <c r="A5" i="56"/>
  <c r="J53" i="56"/>
  <c r="L53" i="56" s="1"/>
  <c r="J54" i="56"/>
  <c r="L54" i="56" s="1"/>
  <c r="J55" i="56"/>
  <c r="L55" i="56" s="1"/>
  <c r="J56" i="56"/>
  <c r="L56" i="56" s="1"/>
  <c r="J57" i="56"/>
  <c r="L57" i="56" s="1"/>
  <c r="J58" i="56"/>
  <c r="L58" i="56" s="1"/>
  <c r="J59" i="56"/>
  <c r="L59" i="56" s="1"/>
  <c r="J60" i="56"/>
  <c r="L60" i="56" s="1"/>
  <c r="J61" i="56"/>
  <c r="L61" i="56" s="1"/>
  <c r="J62" i="56"/>
  <c r="L62" i="56" s="1"/>
  <c r="J63" i="56"/>
  <c r="L63" i="56" s="1"/>
  <c r="J64" i="56"/>
  <c r="L64" i="56" s="1"/>
  <c r="J65" i="56"/>
  <c r="L65" i="56" s="1"/>
  <c r="J66" i="56"/>
  <c r="L66" i="56" s="1"/>
  <c r="J67" i="56"/>
  <c r="L67" i="56" s="1"/>
  <c r="J68" i="56"/>
  <c r="L68" i="56" s="1"/>
  <c r="J69" i="56"/>
  <c r="L69" i="56" s="1"/>
  <c r="J70" i="56"/>
  <c r="L70" i="56" s="1"/>
  <c r="J71" i="56"/>
  <c r="L71" i="56" s="1"/>
  <c r="J72" i="56"/>
  <c r="L72" i="56" s="1"/>
  <c r="J73" i="56"/>
  <c r="K73" i="56" s="1"/>
  <c r="J74" i="56"/>
  <c r="K74" i="56" s="1"/>
  <c r="J75" i="56"/>
  <c r="L75" i="56" s="1"/>
  <c r="J76" i="56"/>
  <c r="L76" i="56" s="1"/>
  <c r="J77" i="56"/>
  <c r="L77" i="56" s="1"/>
  <c r="J78" i="56"/>
  <c r="L78" i="56" s="1"/>
  <c r="J79" i="56"/>
  <c r="L79" i="56" s="1"/>
  <c r="J80" i="56"/>
  <c r="L80" i="56" s="1"/>
  <c r="J81" i="56"/>
  <c r="L81" i="56" s="1"/>
  <c r="J82" i="56"/>
  <c r="L82" i="56" s="1"/>
  <c r="J83" i="56"/>
  <c r="L83" i="56" s="1"/>
  <c r="J84" i="56"/>
  <c r="L84" i="56" s="1"/>
  <c r="J85" i="56"/>
  <c r="L85" i="56" s="1"/>
  <c r="J86" i="56"/>
  <c r="K86" i="56" s="1"/>
  <c r="J87" i="56"/>
  <c r="K87" i="56" s="1"/>
  <c r="J88" i="56"/>
  <c r="L88" i="56" s="1"/>
  <c r="J89" i="56"/>
  <c r="L89" i="56" s="1"/>
  <c r="J90" i="56"/>
  <c r="L90" i="56" s="1"/>
  <c r="J91" i="56"/>
  <c r="L91" i="56" s="1"/>
  <c r="J92" i="56"/>
  <c r="L92" i="56" s="1"/>
  <c r="J93" i="56"/>
  <c r="L93" i="56" s="1"/>
  <c r="J94" i="56"/>
  <c r="L94" i="56" s="1"/>
  <c r="J95" i="56"/>
  <c r="L95" i="56" s="1"/>
  <c r="J96" i="56"/>
  <c r="L96" i="56" s="1"/>
  <c r="J97" i="56"/>
  <c r="K97" i="56" s="1"/>
  <c r="J98" i="56"/>
  <c r="K98" i="56" s="1"/>
  <c r="J99" i="56"/>
  <c r="K99" i="56" s="1"/>
  <c r="J100" i="56"/>
  <c r="L100" i="56" s="1"/>
  <c r="J101" i="56"/>
  <c r="L101" i="56" s="1"/>
  <c r="J102" i="56"/>
  <c r="L102" i="56" s="1"/>
  <c r="J103" i="56"/>
  <c r="L103" i="56" s="1"/>
  <c r="J104" i="56"/>
  <c r="K104" i="56" s="1"/>
  <c r="J105" i="56"/>
  <c r="L105" i="56" s="1"/>
  <c r="J106" i="56"/>
  <c r="L106" i="56" s="1"/>
  <c r="J107" i="56"/>
  <c r="K107" i="56" s="1"/>
  <c r="J108" i="56"/>
  <c r="L108" i="56" s="1"/>
  <c r="J109" i="56"/>
  <c r="K109" i="56" s="1"/>
  <c r="J110" i="56"/>
  <c r="K110" i="56" s="1"/>
  <c r="J111" i="56"/>
  <c r="K111" i="56" s="1"/>
  <c r="B54" i="55"/>
  <c r="C81" i="55"/>
  <c r="C82" i="55"/>
  <c r="C83" i="55"/>
  <c r="C84" i="55"/>
  <c r="C85" i="55"/>
  <c r="C86" i="55"/>
  <c r="C87" i="55"/>
  <c r="C88" i="55"/>
  <c r="C89" i="55"/>
  <c r="C90" i="55"/>
  <c r="C91" i="55"/>
  <c r="C92" i="55"/>
  <c r="C93" i="55"/>
  <c r="C94" i="55"/>
  <c r="C95" i="55"/>
  <c r="C96" i="55"/>
  <c r="C97" i="55"/>
  <c r="C98" i="55"/>
  <c r="C99" i="55"/>
  <c r="C100" i="55"/>
  <c r="A101" i="54"/>
  <c r="B101" i="54"/>
  <c r="J101" i="54"/>
  <c r="K101" i="54" s="1"/>
  <c r="J100" i="67"/>
  <c r="L100" i="67" s="1"/>
  <c r="C100" i="67"/>
  <c r="B100" i="67"/>
  <c r="A100" i="67"/>
  <c r="J99" i="67"/>
  <c r="L99" i="67" s="1"/>
  <c r="C99" i="67"/>
  <c r="B99" i="67"/>
  <c r="A99" i="67"/>
  <c r="J98" i="67"/>
  <c r="K98" i="67" s="1"/>
  <c r="C98" i="67"/>
  <c r="B98" i="67"/>
  <c r="A98" i="67"/>
  <c r="J97" i="67"/>
  <c r="L97" i="67" s="1"/>
  <c r="C97" i="67"/>
  <c r="B97" i="67"/>
  <c r="A97" i="67"/>
  <c r="J96" i="67"/>
  <c r="K96" i="67" s="1"/>
  <c r="C96" i="67"/>
  <c r="B96" i="67"/>
  <c r="A96" i="67"/>
  <c r="J95" i="67"/>
  <c r="L95" i="67" s="1"/>
  <c r="C95" i="67"/>
  <c r="B95" i="67"/>
  <c r="A95" i="67"/>
  <c r="J94" i="67"/>
  <c r="K94" i="67" s="1"/>
  <c r="C94" i="67"/>
  <c r="B94" i="67"/>
  <c r="A94" i="67"/>
  <c r="J93" i="67"/>
  <c r="L93" i="67" s="1"/>
  <c r="C93" i="67"/>
  <c r="B93" i="67"/>
  <c r="A93" i="67"/>
  <c r="J92" i="67"/>
  <c r="L92" i="67" s="1"/>
  <c r="C92" i="67"/>
  <c r="B92" i="67"/>
  <c r="A92" i="67"/>
  <c r="J91" i="67"/>
  <c r="L91" i="67" s="1"/>
  <c r="C91" i="67"/>
  <c r="B91" i="67"/>
  <c r="A91" i="67"/>
  <c r="J90" i="67"/>
  <c r="K90" i="67" s="1"/>
  <c r="C90" i="67"/>
  <c r="B90" i="67"/>
  <c r="A90" i="67"/>
  <c r="J89" i="67"/>
  <c r="L89" i="67" s="1"/>
  <c r="C89" i="67"/>
  <c r="B89" i="67"/>
  <c r="A89" i="67"/>
  <c r="J88" i="67"/>
  <c r="K88" i="67" s="1"/>
  <c r="C88" i="67"/>
  <c r="B88" i="67"/>
  <c r="A88" i="67"/>
  <c r="J87" i="67"/>
  <c r="L87" i="67" s="1"/>
  <c r="C87" i="67"/>
  <c r="B87" i="67"/>
  <c r="A87" i="67"/>
  <c r="J86" i="67"/>
  <c r="L86" i="67" s="1"/>
  <c r="C86" i="67"/>
  <c r="B86" i="67"/>
  <c r="A86" i="67"/>
  <c r="J85" i="67"/>
  <c r="L85" i="67" s="1"/>
  <c r="C85" i="67"/>
  <c r="B85" i="67"/>
  <c r="A85" i="67"/>
  <c r="J84" i="67"/>
  <c r="K84" i="67" s="1"/>
  <c r="C84" i="67"/>
  <c r="B84" i="67"/>
  <c r="A84" i="67"/>
  <c r="J83" i="67"/>
  <c r="L83" i="67" s="1"/>
  <c r="C83" i="67"/>
  <c r="B83" i="67"/>
  <c r="A83" i="67"/>
  <c r="J82" i="67"/>
  <c r="L82" i="67" s="1"/>
  <c r="C82" i="67"/>
  <c r="B82" i="67"/>
  <c r="A82" i="67"/>
  <c r="J81" i="67"/>
  <c r="L81" i="67" s="1"/>
  <c r="C81" i="67"/>
  <c r="B81" i="67"/>
  <c r="A81" i="67"/>
  <c r="J80" i="67"/>
  <c r="L80" i="67" s="1"/>
  <c r="C80" i="67"/>
  <c r="B80" i="67"/>
  <c r="A80" i="67"/>
  <c r="J79" i="67"/>
  <c r="L79" i="67" s="1"/>
  <c r="C79" i="67"/>
  <c r="B79" i="67"/>
  <c r="A79" i="67"/>
  <c r="J78" i="67"/>
  <c r="K78" i="67" s="1"/>
  <c r="C78" i="67"/>
  <c r="B78" i="67"/>
  <c r="A78" i="67"/>
  <c r="J77" i="67"/>
  <c r="L77" i="67" s="1"/>
  <c r="C77" i="67"/>
  <c r="B77" i="67"/>
  <c r="A77" i="67"/>
  <c r="J76" i="67"/>
  <c r="K76" i="67" s="1"/>
  <c r="C76" i="67"/>
  <c r="B76" i="67"/>
  <c r="A76" i="67"/>
  <c r="J75" i="67"/>
  <c r="L75" i="67" s="1"/>
  <c r="C75" i="67"/>
  <c r="B75" i="67"/>
  <c r="A75" i="67"/>
  <c r="J74" i="67"/>
  <c r="L74" i="67" s="1"/>
  <c r="C74" i="67"/>
  <c r="B74" i="67"/>
  <c r="A74" i="67"/>
  <c r="J73" i="67"/>
  <c r="L73" i="67" s="1"/>
  <c r="C73" i="67"/>
  <c r="B73" i="67"/>
  <c r="A73" i="67"/>
  <c r="J72" i="67"/>
  <c r="K72" i="67" s="1"/>
  <c r="C72" i="67"/>
  <c r="B72" i="67"/>
  <c r="A72" i="67"/>
  <c r="J71" i="67"/>
  <c r="L71" i="67" s="1"/>
  <c r="C71" i="67"/>
  <c r="B71" i="67"/>
  <c r="A71" i="67"/>
  <c r="J70" i="67"/>
  <c r="L70" i="67" s="1"/>
  <c r="C70" i="67"/>
  <c r="B70" i="67"/>
  <c r="A70" i="67"/>
  <c r="J69" i="67"/>
  <c r="L69" i="67" s="1"/>
  <c r="C69" i="67"/>
  <c r="B69" i="67"/>
  <c r="A69" i="67"/>
  <c r="J68" i="67"/>
  <c r="L68" i="67" s="1"/>
  <c r="C68" i="67"/>
  <c r="B68" i="67"/>
  <c r="A68" i="67"/>
  <c r="J67" i="67"/>
  <c r="L67" i="67" s="1"/>
  <c r="C67" i="67"/>
  <c r="B67" i="67"/>
  <c r="A67" i="67"/>
  <c r="J66" i="67"/>
  <c r="K66" i="67" s="1"/>
  <c r="C66" i="67"/>
  <c r="B66" i="67"/>
  <c r="A66" i="67"/>
  <c r="J65" i="67"/>
  <c r="L65" i="67" s="1"/>
  <c r="C65" i="67"/>
  <c r="B65" i="67"/>
  <c r="A65" i="67"/>
  <c r="J64" i="67"/>
  <c r="K64" i="67" s="1"/>
  <c r="C64" i="67"/>
  <c r="B64" i="67"/>
  <c r="A64" i="67"/>
  <c r="J63" i="67"/>
  <c r="L63" i="67" s="1"/>
  <c r="C63" i="67"/>
  <c r="B63" i="67"/>
  <c r="A63" i="67"/>
  <c r="J62" i="67"/>
  <c r="K62" i="67" s="1"/>
  <c r="C62" i="67"/>
  <c r="B62" i="67"/>
  <c r="A62" i="67"/>
  <c r="J61" i="67"/>
  <c r="L61" i="67" s="1"/>
  <c r="C61" i="67"/>
  <c r="B61" i="67"/>
  <c r="A61" i="67"/>
  <c r="J60" i="67"/>
  <c r="K60" i="67" s="1"/>
  <c r="C60" i="67"/>
  <c r="B60" i="67"/>
  <c r="A60" i="67"/>
  <c r="J59" i="67"/>
  <c r="L59" i="67" s="1"/>
  <c r="C59" i="67"/>
  <c r="B59" i="67"/>
  <c r="A59" i="67"/>
  <c r="J58" i="67"/>
  <c r="K58" i="67" s="1"/>
  <c r="C58" i="67"/>
  <c r="B58" i="67"/>
  <c r="A58" i="67"/>
  <c r="J57" i="67"/>
  <c r="L57" i="67" s="1"/>
  <c r="C57" i="67"/>
  <c r="B57" i="67"/>
  <c r="A57" i="67"/>
  <c r="J56" i="67"/>
  <c r="L56" i="67" s="1"/>
  <c r="C56" i="67"/>
  <c r="B56" i="67"/>
  <c r="A56" i="67"/>
  <c r="J55" i="67"/>
  <c r="L55" i="67" s="1"/>
  <c r="C55" i="67"/>
  <c r="B55" i="67"/>
  <c r="A55" i="67"/>
  <c r="J54" i="67"/>
  <c r="K54" i="67" s="1"/>
  <c r="C54" i="67"/>
  <c r="B54" i="67"/>
  <c r="A54" i="67"/>
  <c r="J53" i="67"/>
  <c r="K53" i="67" s="1"/>
  <c r="B53" i="67"/>
  <c r="A53" i="67"/>
  <c r="J52" i="67"/>
  <c r="L52" i="67" s="1"/>
  <c r="C52" i="67"/>
  <c r="B52" i="67"/>
  <c r="A52" i="67"/>
  <c r="J51" i="67"/>
  <c r="L51" i="67" s="1"/>
  <c r="C51" i="67"/>
  <c r="B51" i="67"/>
  <c r="A51" i="67"/>
  <c r="J50" i="67"/>
  <c r="L50" i="67" s="1"/>
  <c r="C50" i="67"/>
  <c r="B50" i="67"/>
  <c r="A50" i="67"/>
  <c r="J49" i="67"/>
  <c r="L49" i="67" s="1"/>
  <c r="B49" i="67"/>
  <c r="A49" i="67"/>
  <c r="J48" i="67"/>
  <c r="L48" i="67" s="1"/>
  <c r="C48" i="67"/>
  <c r="B48" i="67"/>
  <c r="A48" i="67"/>
  <c r="J47" i="67"/>
  <c r="L47" i="67" s="1"/>
  <c r="C47" i="67"/>
  <c r="B47" i="67"/>
  <c r="A47" i="67"/>
  <c r="J46" i="67"/>
  <c r="L46" i="67" s="1"/>
  <c r="C46" i="67"/>
  <c r="B46" i="67"/>
  <c r="A46" i="67"/>
  <c r="J45" i="67"/>
  <c r="L45" i="67" s="1"/>
  <c r="B45" i="67"/>
  <c r="A45" i="67"/>
  <c r="J44" i="67"/>
  <c r="L44" i="67" s="1"/>
  <c r="C44" i="67"/>
  <c r="B44" i="67"/>
  <c r="A44" i="67"/>
  <c r="J43" i="67"/>
  <c r="L43" i="67" s="1"/>
  <c r="C43" i="67"/>
  <c r="B43" i="67"/>
  <c r="A43" i="67"/>
  <c r="J42" i="67"/>
  <c r="L42" i="67" s="1"/>
  <c r="C42" i="67"/>
  <c r="B42" i="67"/>
  <c r="A42" i="67"/>
  <c r="J41" i="67"/>
  <c r="L41" i="67" s="1"/>
  <c r="C41" i="67"/>
  <c r="B41" i="67"/>
  <c r="A41" i="67"/>
  <c r="J40" i="67"/>
  <c r="L40" i="67" s="1"/>
  <c r="C40" i="67"/>
  <c r="B40" i="67"/>
  <c r="A40" i="67"/>
  <c r="J39" i="67"/>
  <c r="K39" i="67" s="1"/>
  <c r="C39" i="67"/>
  <c r="B39" i="67"/>
  <c r="A39" i="67"/>
  <c r="J38" i="67"/>
  <c r="L38" i="67" s="1"/>
  <c r="C38" i="67"/>
  <c r="B38" i="67"/>
  <c r="A38" i="67"/>
  <c r="J37" i="67"/>
  <c r="L37" i="67" s="1"/>
  <c r="C37" i="67"/>
  <c r="B37" i="67"/>
  <c r="A37" i="67"/>
  <c r="J36" i="67"/>
  <c r="L36" i="67" s="1"/>
  <c r="C36" i="67"/>
  <c r="B36" i="67"/>
  <c r="A36" i="67"/>
  <c r="J35" i="67"/>
  <c r="L35" i="67" s="1"/>
  <c r="C35" i="67"/>
  <c r="B35" i="67"/>
  <c r="A35" i="67"/>
  <c r="J34" i="67"/>
  <c r="L34" i="67" s="1"/>
  <c r="C34" i="67"/>
  <c r="B34" i="67"/>
  <c r="A34" i="67"/>
  <c r="J33" i="67"/>
  <c r="K33" i="67" s="1"/>
  <c r="C33" i="67"/>
  <c r="B33" i="67"/>
  <c r="A33" i="67"/>
  <c r="J32" i="67"/>
  <c r="L32" i="67" s="1"/>
  <c r="C32" i="67"/>
  <c r="B32" i="67"/>
  <c r="A32" i="67"/>
  <c r="J31" i="67"/>
  <c r="L31" i="67" s="1"/>
  <c r="C31" i="67"/>
  <c r="B31" i="67"/>
  <c r="A31" i="67"/>
  <c r="J30" i="67"/>
  <c r="L30" i="67" s="1"/>
  <c r="C30" i="67"/>
  <c r="B30" i="67"/>
  <c r="A30" i="67"/>
  <c r="J29" i="67"/>
  <c r="K29" i="67" s="1"/>
  <c r="C29" i="67"/>
  <c r="B29" i="67"/>
  <c r="A29" i="67"/>
  <c r="J28" i="67"/>
  <c r="L28" i="67" s="1"/>
  <c r="C28" i="67"/>
  <c r="B28" i="67"/>
  <c r="A28" i="67"/>
  <c r="J27" i="67"/>
  <c r="L27" i="67" s="1"/>
  <c r="C27" i="67"/>
  <c r="B27" i="67"/>
  <c r="A27" i="67"/>
  <c r="J26" i="67"/>
  <c r="L26" i="67" s="1"/>
  <c r="C26" i="67"/>
  <c r="B26" i="67"/>
  <c r="A26" i="67"/>
  <c r="J25" i="67"/>
  <c r="K25" i="67" s="1"/>
  <c r="C25" i="67"/>
  <c r="B25" i="67"/>
  <c r="A25" i="67"/>
  <c r="J24" i="67"/>
  <c r="L24" i="67" s="1"/>
  <c r="C24" i="67"/>
  <c r="B24" i="67"/>
  <c r="A24" i="67"/>
  <c r="J23" i="67"/>
  <c r="L23" i="67" s="1"/>
  <c r="C23" i="67"/>
  <c r="B23" i="67"/>
  <c r="A23" i="67"/>
  <c r="J22" i="67"/>
  <c r="L22" i="67" s="1"/>
  <c r="C22" i="67"/>
  <c r="B22" i="67"/>
  <c r="A22" i="67"/>
  <c r="J21" i="67"/>
  <c r="L21" i="67" s="1"/>
  <c r="C21" i="67"/>
  <c r="B21" i="67"/>
  <c r="A21" i="67"/>
  <c r="J20" i="67"/>
  <c r="L20" i="67" s="1"/>
  <c r="C20" i="67"/>
  <c r="B20" i="67"/>
  <c r="A20" i="67"/>
  <c r="J19" i="67"/>
  <c r="K19" i="67" s="1"/>
  <c r="C19" i="67"/>
  <c r="B19" i="67"/>
  <c r="A19" i="67"/>
  <c r="J18" i="67"/>
  <c r="L18" i="67" s="1"/>
  <c r="C18" i="67"/>
  <c r="B18" i="67"/>
  <c r="A18" i="67"/>
  <c r="J17" i="67"/>
  <c r="L17" i="67" s="1"/>
  <c r="C17" i="67"/>
  <c r="B17" i="67"/>
  <c r="A17" i="67"/>
  <c r="J16" i="67"/>
  <c r="L16" i="67" s="1"/>
  <c r="C16" i="67"/>
  <c r="B16" i="67"/>
  <c r="A16" i="67"/>
  <c r="J15" i="67"/>
  <c r="K15" i="67" s="1"/>
  <c r="C15" i="67"/>
  <c r="B15" i="67"/>
  <c r="A15" i="67"/>
  <c r="J14" i="67"/>
  <c r="L14" i="67" s="1"/>
  <c r="C14" i="67"/>
  <c r="B14" i="67"/>
  <c r="A14" i="67"/>
  <c r="J13" i="67"/>
  <c r="L13" i="67" s="1"/>
  <c r="C13" i="67"/>
  <c r="B13" i="67"/>
  <c r="A13" i="67"/>
  <c r="J12" i="67"/>
  <c r="L12" i="67" s="1"/>
  <c r="C12" i="67"/>
  <c r="B12" i="67"/>
  <c r="A12" i="67"/>
  <c r="J11" i="67"/>
  <c r="L11" i="67" s="1"/>
  <c r="C11" i="67"/>
  <c r="B11" i="67"/>
  <c r="A11" i="67"/>
  <c r="J10" i="67"/>
  <c r="L10" i="67" s="1"/>
  <c r="C10" i="67"/>
  <c r="B10" i="67"/>
  <c r="A10" i="67"/>
  <c r="J9" i="67"/>
  <c r="K9" i="67" s="1"/>
  <c r="C9" i="67"/>
  <c r="B9" i="67"/>
  <c r="A9" i="67"/>
  <c r="J8" i="67"/>
  <c r="L8" i="67" s="1"/>
  <c r="C8" i="67"/>
  <c r="B8" i="67"/>
  <c r="A8" i="67"/>
  <c r="J7" i="67"/>
  <c r="L7" i="67" s="1"/>
  <c r="C7" i="67"/>
  <c r="B7" i="67"/>
  <c r="A7" i="67"/>
  <c r="J6" i="67"/>
  <c r="L6" i="67" s="1"/>
  <c r="C6" i="67"/>
  <c r="B6" i="67"/>
  <c r="A6" i="67"/>
  <c r="J5" i="67"/>
  <c r="L5" i="67" s="1"/>
  <c r="C5" i="67"/>
  <c r="B5" i="67"/>
  <c r="A5" i="67"/>
  <c r="J51" i="30"/>
  <c r="K51" i="30" s="1"/>
  <c r="J52" i="30"/>
  <c r="K52" i="30" s="1"/>
  <c r="J53" i="30"/>
  <c r="K53" i="30" s="1"/>
  <c r="J53" i="59"/>
  <c r="K53" i="59" s="1"/>
  <c r="C53" i="59"/>
  <c r="A7" i="59"/>
  <c r="B7" i="59"/>
  <c r="C7" i="59"/>
  <c r="A17" i="59"/>
  <c r="B17" i="59"/>
  <c r="C17" i="59"/>
  <c r="A18" i="59"/>
  <c r="B18" i="59"/>
  <c r="C18" i="59"/>
  <c r="A24" i="59"/>
  <c r="B24" i="59"/>
  <c r="C24" i="59"/>
  <c r="A27" i="59"/>
  <c r="B27" i="59"/>
  <c r="C27" i="59"/>
  <c r="A30" i="59"/>
  <c r="B30" i="59"/>
  <c r="C30" i="59"/>
  <c r="A38" i="59"/>
  <c r="B38" i="59"/>
  <c r="A45" i="59"/>
  <c r="B45" i="59"/>
  <c r="C45" i="59"/>
  <c r="B25" i="65"/>
  <c r="L71" i="90" l="1"/>
  <c r="L71" i="92"/>
  <c r="K80" i="72"/>
  <c r="L44" i="83"/>
  <c r="K52" i="70"/>
  <c r="L61" i="81"/>
  <c r="K82" i="87"/>
  <c r="L8" i="94"/>
  <c r="K28" i="77"/>
  <c r="L75" i="82"/>
  <c r="L63" i="91"/>
  <c r="K67" i="94"/>
  <c r="L79" i="87"/>
  <c r="L30" i="90"/>
  <c r="L81" i="87"/>
  <c r="L63" i="94"/>
  <c r="K14" i="79"/>
  <c r="L38" i="70"/>
  <c r="L48" i="83"/>
  <c r="L36" i="87"/>
  <c r="L55" i="83"/>
  <c r="L16" i="84"/>
  <c r="K10" i="92"/>
  <c r="L63" i="89"/>
  <c r="L85" i="91"/>
  <c r="K34" i="92"/>
  <c r="L65" i="79"/>
  <c r="L22" i="83"/>
  <c r="L52" i="86"/>
  <c r="L55" i="86"/>
  <c r="K20" i="90"/>
  <c r="K65" i="90"/>
  <c r="K79" i="72"/>
  <c r="L93" i="87"/>
  <c r="K86" i="91"/>
  <c r="K93" i="79"/>
  <c r="L18" i="82"/>
  <c r="K94" i="87"/>
  <c r="L26" i="91"/>
  <c r="K84" i="91"/>
  <c r="L20" i="93"/>
  <c r="K40" i="94"/>
  <c r="L14" i="81"/>
  <c r="L30" i="86"/>
  <c r="L71" i="87"/>
  <c r="L8" i="89"/>
  <c r="K64" i="72"/>
  <c r="K96" i="72"/>
  <c r="K38" i="79"/>
  <c r="L30" i="82"/>
  <c r="K6" i="83"/>
  <c r="L63" i="83"/>
  <c r="L26" i="84"/>
  <c r="L63" i="84"/>
  <c r="L93" i="84"/>
  <c r="K94" i="84"/>
  <c r="K16" i="85"/>
  <c r="L73" i="85"/>
  <c r="L30" i="89"/>
  <c r="L79" i="89"/>
  <c r="K79" i="90"/>
  <c r="L82" i="90"/>
  <c r="L36" i="91"/>
  <c r="L77" i="91"/>
  <c r="K6" i="92"/>
  <c r="K20" i="94"/>
  <c r="K15" i="72"/>
  <c r="K67" i="72"/>
  <c r="K8" i="77"/>
  <c r="L62" i="77"/>
  <c r="L8" i="80"/>
  <c r="K50" i="80"/>
  <c r="L53" i="80"/>
  <c r="K89" i="80"/>
  <c r="L14" i="83"/>
  <c r="K12" i="84"/>
  <c r="L38" i="84"/>
  <c r="K24" i="85"/>
  <c r="L93" i="86"/>
  <c r="K26" i="92"/>
  <c r="K73" i="93"/>
  <c r="K55" i="85"/>
  <c r="K42" i="90"/>
  <c r="K57" i="90"/>
  <c r="K40" i="91"/>
  <c r="L65" i="91"/>
  <c r="K18" i="92"/>
  <c r="K44" i="92"/>
  <c r="L55" i="92"/>
  <c r="L28" i="93"/>
  <c r="L57" i="93"/>
  <c r="K12" i="94"/>
  <c r="L24" i="94"/>
  <c r="K71" i="94"/>
  <c r="L10" i="71"/>
  <c r="K22" i="72"/>
  <c r="K72" i="72"/>
  <c r="L97" i="79"/>
  <c r="L22" i="80"/>
  <c r="L63" i="80"/>
  <c r="L93" i="80"/>
  <c r="K19" i="81"/>
  <c r="L73" i="81"/>
  <c r="L50" i="82"/>
  <c r="L55" i="82"/>
  <c r="K10" i="83"/>
  <c r="K37" i="83"/>
  <c r="L75" i="83"/>
  <c r="K89" i="83"/>
  <c r="K30" i="85"/>
  <c r="L98" i="70"/>
  <c r="L26" i="71"/>
  <c r="K75" i="71"/>
  <c r="K30" i="72"/>
  <c r="K59" i="72"/>
  <c r="K77" i="72"/>
  <c r="K92" i="72"/>
  <c r="K42" i="74"/>
  <c r="L50" i="74"/>
  <c r="L59" i="74"/>
  <c r="K88" i="77"/>
  <c r="K30" i="79"/>
  <c r="L30" i="80"/>
  <c r="L77" i="80"/>
  <c r="L81" i="80"/>
  <c r="L86" i="80"/>
  <c r="L32" i="81"/>
  <c r="L6" i="82"/>
  <c r="L63" i="82"/>
  <c r="K41" i="83"/>
  <c r="K19" i="84"/>
  <c r="K38" i="85"/>
  <c r="K63" i="85"/>
  <c r="L85" i="86"/>
  <c r="L20" i="87"/>
  <c r="L63" i="87"/>
  <c r="L86" i="87"/>
  <c r="L97" i="87"/>
  <c r="K98" i="87"/>
  <c r="K87" i="89"/>
  <c r="L10" i="90"/>
  <c r="L59" i="90"/>
  <c r="L75" i="90"/>
  <c r="L18" i="91"/>
  <c r="K74" i="91"/>
  <c r="K22" i="92"/>
  <c r="L59" i="92"/>
  <c r="L36" i="93"/>
  <c r="L65" i="93"/>
  <c r="K32" i="94"/>
  <c r="K79" i="94"/>
  <c r="K88" i="72"/>
  <c r="K36" i="77"/>
  <c r="L78" i="77"/>
  <c r="K22" i="79"/>
  <c r="L75" i="79"/>
  <c r="L81" i="79"/>
  <c r="K82" i="79"/>
  <c r="L98" i="79"/>
  <c r="L38" i="82"/>
  <c r="L71" i="86"/>
  <c r="K42" i="71"/>
  <c r="K6" i="72"/>
  <c r="K41" i="72"/>
  <c r="K48" i="79"/>
  <c r="L55" i="79"/>
  <c r="K85" i="79"/>
  <c r="L40" i="80"/>
  <c r="K46" i="80"/>
  <c r="L6" i="81"/>
  <c r="L40" i="81"/>
  <c r="L50" i="81"/>
  <c r="L53" i="81"/>
  <c r="K89" i="86"/>
  <c r="L75" i="70"/>
  <c r="L6" i="70"/>
  <c r="L22" i="71"/>
  <c r="L48" i="71"/>
  <c r="K59" i="71"/>
  <c r="K20" i="72"/>
  <c r="K31" i="72"/>
  <c r="L52" i="72"/>
  <c r="K53" i="72"/>
  <c r="K84" i="72"/>
  <c r="K6" i="77"/>
  <c r="K20" i="77"/>
  <c r="L66" i="77"/>
  <c r="K92" i="77"/>
  <c r="K96" i="77"/>
  <c r="L96" i="77"/>
  <c r="K10" i="79"/>
  <c r="L10" i="79"/>
  <c r="L67" i="70"/>
  <c r="L82" i="70"/>
  <c r="L6" i="71"/>
  <c r="K34" i="71"/>
  <c r="K71" i="71"/>
  <c r="K14" i="72"/>
  <c r="K25" i="72"/>
  <c r="K38" i="72"/>
  <c r="K61" i="72"/>
  <c r="K71" i="72"/>
  <c r="L57" i="73"/>
  <c r="K17" i="77"/>
  <c r="K31" i="77"/>
  <c r="L58" i="77"/>
  <c r="K84" i="77"/>
  <c r="L18" i="79"/>
  <c r="L34" i="79"/>
  <c r="K59" i="79"/>
  <c r="K77" i="79"/>
  <c r="L86" i="79"/>
  <c r="L6" i="80"/>
  <c r="L24" i="80"/>
  <c r="K48" i="80"/>
  <c r="L61" i="80"/>
  <c r="L79" i="80"/>
  <c r="L24" i="81"/>
  <c r="L57" i="81"/>
  <c r="L77" i="81"/>
  <c r="L81" i="81"/>
  <c r="K82" i="81"/>
  <c r="L89" i="81"/>
  <c r="K90" i="81"/>
  <c r="L97" i="81"/>
  <c r="K98" i="81"/>
  <c r="L14" i="82"/>
  <c r="L34" i="82"/>
  <c r="L71" i="82"/>
  <c r="L89" i="82"/>
  <c r="K90" i="82"/>
  <c r="K8" i="83"/>
  <c r="L18" i="83"/>
  <c r="K33" i="83"/>
  <c r="L71" i="83"/>
  <c r="L85" i="83"/>
  <c r="K97" i="83"/>
  <c r="K14" i="84"/>
  <c r="L22" i="84"/>
  <c r="L42" i="84"/>
  <c r="L46" i="84"/>
  <c r="L59" i="84"/>
  <c r="K12" i="85"/>
  <c r="K26" i="85"/>
  <c r="K36" i="85"/>
  <c r="L44" i="85"/>
  <c r="L52" i="85"/>
  <c r="K53" i="85"/>
  <c r="L61" i="85"/>
  <c r="K71" i="85"/>
  <c r="K79" i="85"/>
  <c r="L22" i="86"/>
  <c r="K50" i="86"/>
  <c r="L79" i="86"/>
  <c r="K81" i="86"/>
  <c r="L12" i="87"/>
  <c r="L67" i="87"/>
  <c r="K11" i="89"/>
  <c r="L38" i="89"/>
  <c r="L46" i="89"/>
  <c r="L55" i="89"/>
  <c r="K12" i="90"/>
  <c r="K26" i="90"/>
  <c r="K34" i="90"/>
  <c r="K44" i="90"/>
  <c r="L48" i="90"/>
  <c r="K55" i="90"/>
  <c r="K63" i="90"/>
  <c r="K32" i="91"/>
  <c r="L42" i="91"/>
  <c r="L48" i="91"/>
  <c r="L53" i="91"/>
  <c r="L69" i="91"/>
  <c r="K14" i="92"/>
  <c r="K30" i="92"/>
  <c r="K52" i="92"/>
  <c r="K67" i="92"/>
  <c r="K79" i="92"/>
  <c r="L12" i="93"/>
  <c r="L44" i="93"/>
  <c r="L50" i="93"/>
  <c r="L28" i="94"/>
  <c r="L36" i="94"/>
  <c r="L14" i="89"/>
  <c r="L14" i="90"/>
  <c r="K36" i="90"/>
  <c r="K73" i="90"/>
  <c r="L85" i="90"/>
  <c r="K86" i="90"/>
  <c r="L10" i="91"/>
  <c r="L34" i="91"/>
  <c r="L85" i="92"/>
  <c r="K86" i="92"/>
  <c r="L26" i="79"/>
  <c r="L42" i="79"/>
  <c r="L46" i="79"/>
  <c r="L69" i="79"/>
  <c r="L89" i="79"/>
  <c r="L14" i="80"/>
  <c r="L38" i="80"/>
  <c r="K52" i="80"/>
  <c r="L69" i="80"/>
  <c r="K16" i="81"/>
  <c r="L36" i="81"/>
  <c r="L69" i="81"/>
  <c r="L85" i="81"/>
  <c r="K86" i="81"/>
  <c r="L93" i="81"/>
  <c r="K94" i="81"/>
  <c r="L22" i="82"/>
  <c r="L59" i="82"/>
  <c r="L79" i="82"/>
  <c r="L81" i="82"/>
  <c r="K82" i="82"/>
  <c r="L30" i="83"/>
  <c r="L38" i="83"/>
  <c r="L59" i="83"/>
  <c r="L79" i="83"/>
  <c r="K81" i="83"/>
  <c r="K93" i="83"/>
  <c r="L8" i="84"/>
  <c r="L34" i="84"/>
  <c r="L75" i="84"/>
  <c r="K8" i="85"/>
  <c r="K20" i="85"/>
  <c r="K32" i="85"/>
  <c r="L40" i="85"/>
  <c r="L57" i="85"/>
  <c r="L65" i="85"/>
  <c r="K77" i="85"/>
  <c r="L6" i="86"/>
  <c r="L38" i="86"/>
  <c r="K48" i="86"/>
  <c r="L63" i="86"/>
  <c r="K97" i="86"/>
  <c r="L30" i="87"/>
  <c r="L59" i="87"/>
  <c r="L75" i="87"/>
  <c r="L22" i="89"/>
  <c r="L71" i="89"/>
  <c r="K95" i="89"/>
  <c r="K18" i="90"/>
  <c r="K28" i="90"/>
  <c r="L98" i="90"/>
  <c r="L36" i="92"/>
  <c r="K69" i="92"/>
  <c r="L42" i="94"/>
  <c r="L46" i="94"/>
  <c r="K61" i="94"/>
  <c r="K32" i="83"/>
  <c r="L79" i="84"/>
  <c r="L81" i="84"/>
  <c r="K82" i="84"/>
  <c r="L98" i="84"/>
  <c r="K10" i="85"/>
  <c r="K69" i="85"/>
  <c r="L94" i="85"/>
  <c r="L14" i="86"/>
  <c r="L16" i="94"/>
  <c r="K75" i="94"/>
  <c r="K26" i="76"/>
  <c r="L42" i="76"/>
  <c r="L79" i="76"/>
  <c r="K81" i="76"/>
  <c r="L82" i="76"/>
  <c r="L20" i="76"/>
  <c r="L46" i="76"/>
  <c r="K59" i="76"/>
  <c r="K97" i="76"/>
  <c r="L98" i="76"/>
  <c r="L88" i="75"/>
  <c r="L17" i="75"/>
  <c r="K77" i="75"/>
  <c r="L62" i="75"/>
  <c r="L80" i="75"/>
  <c r="L9" i="75"/>
  <c r="K69" i="75"/>
  <c r="K56" i="75"/>
  <c r="L33" i="75"/>
  <c r="L41" i="75"/>
  <c r="K22" i="74"/>
  <c r="K14" i="74"/>
  <c r="L30" i="74"/>
  <c r="L71" i="74"/>
  <c r="K6" i="74"/>
  <c r="K34" i="74"/>
  <c r="K85" i="84"/>
  <c r="L85" i="84"/>
  <c r="L6" i="85"/>
  <c r="K6" i="85"/>
  <c r="K48" i="85"/>
  <c r="L48" i="85"/>
  <c r="K93" i="85"/>
  <c r="L93" i="85"/>
  <c r="K75" i="86"/>
  <c r="L75" i="86"/>
  <c r="K8" i="87"/>
  <c r="L8" i="87"/>
  <c r="L22" i="90"/>
  <c r="K22" i="90"/>
  <c r="L32" i="90"/>
  <c r="K32" i="90"/>
  <c r="L94" i="91"/>
  <c r="K94" i="91"/>
  <c r="L8" i="93"/>
  <c r="K8" i="93"/>
  <c r="L53" i="93"/>
  <c r="K53" i="93"/>
  <c r="L14" i="70"/>
  <c r="L18" i="71"/>
  <c r="L67" i="71"/>
  <c r="K79" i="71"/>
  <c r="L89" i="71"/>
  <c r="K90" i="71"/>
  <c r="K9" i="72"/>
  <c r="K36" i="72"/>
  <c r="K54" i="72"/>
  <c r="K63" i="72"/>
  <c r="K69" i="72"/>
  <c r="K75" i="72"/>
  <c r="L81" i="72"/>
  <c r="K82" i="72"/>
  <c r="L85" i="72"/>
  <c r="K86" i="72"/>
  <c r="L89" i="72"/>
  <c r="K90" i="72"/>
  <c r="L93" i="72"/>
  <c r="K94" i="72"/>
  <c r="L97" i="72"/>
  <c r="K98" i="72"/>
  <c r="K82" i="73"/>
  <c r="K38" i="74"/>
  <c r="L79" i="74"/>
  <c r="K89" i="74"/>
  <c r="L25" i="75"/>
  <c r="L58" i="75"/>
  <c r="L72" i="75"/>
  <c r="L10" i="76"/>
  <c r="L36" i="76"/>
  <c r="L69" i="76"/>
  <c r="K12" i="77"/>
  <c r="K24" i="77"/>
  <c r="K38" i="77"/>
  <c r="K50" i="77"/>
  <c r="L74" i="77"/>
  <c r="L6" i="79"/>
  <c r="L50" i="79"/>
  <c r="L71" i="79"/>
  <c r="L16" i="80"/>
  <c r="L32" i="80"/>
  <c r="L55" i="80"/>
  <c r="L71" i="80"/>
  <c r="K85" i="80"/>
  <c r="L90" i="80"/>
  <c r="K97" i="80"/>
  <c r="K12" i="81"/>
  <c r="K18" i="81"/>
  <c r="L28" i="81"/>
  <c r="L44" i="81"/>
  <c r="L46" i="81"/>
  <c r="L65" i="81"/>
  <c r="L10" i="82"/>
  <c r="L26" i="82"/>
  <c r="L42" i="82"/>
  <c r="L46" i="82"/>
  <c r="L67" i="82"/>
  <c r="L86" i="82"/>
  <c r="L97" i="82"/>
  <c r="K98" i="82"/>
  <c r="K12" i="83"/>
  <c r="L26" i="83"/>
  <c r="K36" i="83"/>
  <c r="K40" i="83"/>
  <c r="K52" i="83"/>
  <c r="L67" i="83"/>
  <c r="K18" i="84"/>
  <c r="L67" i="84"/>
  <c r="K71" i="84"/>
  <c r="L71" i="84"/>
  <c r="L89" i="84"/>
  <c r="K90" i="84"/>
  <c r="K18" i="85"/>
  <c r="K28" i="85"/>
  <c r="K26" i="86"/>
  <c r="L26" i="86"/>
  <c r="L42" i="89"/>
  <c r="K42" i="89"/>
  <c r="L59" i="89"/>
  <c r="K59" i="89"/>
  <c r="L33" i="91"/>
  <c r="K33" i="91"/>
  <c r="L44" i="91"/>
  <c r="K44" i="91"/>
  <c r="L57" i="91"/>
  <c r="K57" i="91"/>
  <c r="K71" i="91"/>
  <c r="L71" i="91"/>
  <c r="K93" i="91"/>
  <c r="L93" i="91"/>
  <c r="K16" i="92"/>
  <c r="L16" i="92"/>
  <c r="K32" i="92"/>
  <c r="L32" i="92"/>
  <c r="K81" i="92"/>
  <c r="L81" i="92"/>
  <c r="L16" i="93"/>
  <c r="K16" i="93"/>
  <c r="K52" i="93"/>
  <c r="L52" i="93"/>
  <c r="L61" i="93"/>
  <c r="K61" i="93"/>
  <c r="L34" i="89"/>
  <c r="K34" i="89"/>
  <c r="L28" i="91"/>
  <c r="K28" i="91"/>
  <c r="L75" i="92"/>
  <c r="K75" i="92"/>
  <c r="L40" i="93"/>
  <c r="K40" i="93"/>
  <c r="L78" i="94"/>
  <c r="K78" i="94"/>
  <c r="K53" i="75"/>
  <c r="K52" i="79"/>
  <c r="K55" i="84"/>
  <c r="L55" i="84"/>
  <c r="K97" i="84"/>
  <c r="L97" i="84"/>
  <c r="L22" i="85"/>
  <c r="K22" i="85"/>
  <c r="L75" i="85"/>
  <c r="K75" i="85"/>
  <c r="K34" i="86"/>
  <c r="L34" i="86"/>
  <c r="K59" i="86"/>
  <c r="L59" i="86"/>
  <c r="K24" i="87"/>
  <c r="L24" i="87"/>
  <c r="L57" i="87"/>
  <c r="K57" i="87"/>
  <c r="L73" i="87"/>
  <c r="K73" i="87"/>
  <c r="L18" i="89"/>
  <c r="K18" i="89"/>
  <c r="L67" i="89"/>
  <c r="K67" i="89"/>
  <c r="L6" i="90"/>
  <c r="K6" i="90"/>
  <c r="L16" i="90"/>
  <c r="K16" i="90"/>
  <c r="L38" i="90"/>
  <c r="K38" i="90"/>
  <c r="K14" i="91"/>
  <c r="L14" i="91"/>
  <c r="L92" i="91"/>
  <c r="K92" i="91"/>
  <c r="L57" i="92"/>
  <c r="K57" i="92"/>
  <c r="L24" i="93"/>
  <c r="K24" i="93"/>
  <c r="L69" i="93"/>
  <c r="K69" i="93"/>
  <c r="L55" i="94"/>
  <c r="K55" i="94"/>
  <c r="L70" i="94"/>
  <c r="K70" i="94"/>
  <c r="K30" i="84"/>
  <c r="L30" i="84"/>
  <c r="L34" i="85"/>
  <c r="K34" i="85"/>
  <c r="K85" i="85"/>
  <c r="L85" i="85"/>
  <c r="K98" i="85"/>
  <c r="L98" i="85"/>
  <c r="K18" i="86"/>
  <c r="L18" i="86"/>
  <c r="K40" i="87"/>
  <c r="L40" i="87"/>
  <c r="L65" i="87"/>
  <c r="K65" i="87"/>
  <c r="L61" i="90"/>
  <c r="K61" i="90"/>
  <c r="K46" i="92"/>
  <c r="L46" i="92"/>
  <c r="L82" i="92"/>
  <c r="K82" i="92"/>
  <c r="L77" i="93"/>
  <c r="K77" i="93"/>
  <c r="K50" i="84"/>
  <c r="L50" i="84"/>
  <c r="L86" i="84"/>
  <c r="K86" i="84"/>
  <c r="L14" i="85"/>
  <c r="K14" i="85"/>
  <c r="L42" i="85"/>
  <c r="K42" i="85"/>
  <c r="L59" i="85"/>
  <c r="K59" i="85"/>
  <c r="L67" i="85"/>
  <c r="K67" i="85"/>
  <c r="K82" i="85"/>
  <c r="L82" i="85"/>
  <c r="L86" i="85"/>
  <c r="K86" i="85"/>
  <c r="K10" i="86"/>
  <c r="L10" i="86"/>
  <c r="K50" i="87"/>
  <c r="L50" i="87"/>
  <c r="L26" i="89"/>
  <c r="K26" i="89"/>
  <c r="L75" i="89"/>
  <c r="K75" i="89"/>
  <c r="L99" i="89"/>
  <c r="K99" i="89"/>
  <c r="L67" i="90"/>
  <c r="K67" i="90"/>
  <c r="L77" i="90"/>
  <c r="K77" i="90"/>
  <c r="L37" i="91"/>
  <c r="K37" i="91"/>
  <c r="K79" i="91"/>
  <c r="L79" i="91"/>
  <c r="K8" i="92"/>
  <c r="L8" i="92"/>
  <c r="K24" i="92"/>
  <c r="L24" i="92"/>
  <c r="L40" i="92"/>
  <c r="K40" i="92"/>
  <c r="L32" i="93"/>
  <c r="K32" i="93"/>
  <c r="K48" i="94"/>
  <c r="L48" i="94"/>
  <c r="L81" i="93"/>
  <c r="K82" i="93"/>
  <c r="L42" i="86"/>
  <c r="K46" i="86"/>
  <c r="L67" i="86"/>
  <c r="L16" i="87"/>
  <c r="K61" i="87"/>
  <c r="K69" i="87"/>
  <c r="K77" i="87"/>
  <c r="L48" i="89"/>
  <c r="K91" i="89"/>
  <c r="K8" i="90"/>
  <c r="K24" i="90"/>
  <c r="K40" i="90"/>
  <c r="L52" i="90"/>
  <c r="K53" i="90"/>
  <c r="K69" i="90"/>
  <c r="L93" i="90"/>
  <c r="K94" i="90"/>
  <c r="L6" i="91"/>
  <c r="L22" i="91"/>
  <c r="K29" i="91"/>
  <c r="K41" i="91"/>
  <c r="L52" i="91"/>
  <c r="K60" i="91"/>
  <c r="L12" i="92"/>
  <c r="L20" i="92"/>
  <c r="L28" i="92"/>
  <c r="K42" i="92"/>
  <c r="K77" i="92"/>
  <c r="K93" i="92"/>
  <c r="K58" i="94"/>
  <c r="K66" i="94"/>
  <c r="K74" i="94"/>
  <c r="K84" i="94"/>
  <c r="L85" i="94"/>
  <c r="K86" i="94"/>
  <c r="L60" i="88"/>
  <c r="L97" i="88"/>
  <c r="K82" i="88"/>
  <c r="K18" i="88"/>
  <c r="L68" i="88"/>
  <c r="L31" i="88"/>
  <c r="K52" i="88"/>
  <c r="L76" i="88"/>
  <c r="L99" i="88"/>
  <c r="K100" i="88"/>
  <c r="K10" i="88"/>
  <c r="L62" i="88"/>
  <c r="L13" i="88"/>
  <c r="K14" i="88"/>
  <c r="L33" i="88"/>
  <c r="L54" i="88"/>
  <c r="L70" i="88"/>
  <c r="L92" i="88"/>
  <c r="K93" i="88"/>
  <c r="L9" i="88"/>
  <c r="L17" i="88"/>
  <c r="L39" i="88"/>
  <c r="K48" i="88"/>
  <c r="L78" i="88"/>
  <c r="L41" i="88"/>
  <c r="L25" i="88"/>
  <c r="L23" i="88"/>
  <c r="K6" i="88"/>
  <c r="L5" i="88"/>
  <c r="L32" i="73"/>
  <c r="K38" i="73"/>
  <c r="L63" i="73"/>
  <c r="L26" i="73"/>
  <c r="K11" i="73"/>
  <c r="K16" i="73"/>
  <c r="K76" i="73"/>
  <c r="L90" i="73"/>
  <c r="L71" i="73"/>
  <c r="K79" i="73"/>
  <c r="K22" i="73"/>
  <c r="L69" i="73"/>
  <c r="L97" i="73"/>
  <c r="K66" i="73"/>
  <c r="K74" i="73"/>
  <c r="K86" i="73"/>
  <c r="K94" i="73"/>
  <c r="L98" i="73"/>
  <c r="K27" i="73"/>
  <c r="L42" i="73"/>
  <c r="L10" i="73"/>
  <c r="K21" i="73"/>
  <c r="K6" i="73"/>
  <c r="L47" i="73"/>
  <c r="K43" i="73"/>
  <c r="K37" i="73"/>
  <c r="K5" i="73"/>
  <c r="K30" i="78"/>
  <c r="L67" i="78"/>
  <c r="K38" i="78"/>
  <c r="L93" i="78"/>
  <c r="K94" i="78"/>
  <c r="K42" i="78"/>
  <c r="K22" i="78"/>
  <c r="K26" i="78"/>
  <c r="K18" i="78"/>
  <c r="L75" i="78"/>
  <c r="L85" i="78"/>
  <c r="K86" i="78"/>
  <c r="L98" i="78"/>
  <c r="K34" i="78"/>
  <c r="L55" i="78"/>
  <c r="K14" i="78"/>
  <c r="L10" i="78"/>
  <c r="K6" i="78"/>
  <c r="L30" i="81"/>
  <c r="K30" i="81"/>
  <c r="K48" i="81"/>
  <c r="L48" i="81"/>
  <c r="L44" i="82"/>
  <c r="K44" i="82"/>
  <c r="L69" i="82"/>
  <c r="K69" i="82"/>
  <c r="L28" i="83"/>
  <c r="K28" i="83"/>
  <c r="K52" i="84"/>
  <c r="L52" i="84"/>
  <c r="L57" i="84"/>
  <c r="K57" i="84"/>
  <c r="L20" i="86"/>
  <c r="K20" i="86"/>
  <c r="L10" i="87"/>
  <c r="K10" i="87"/>
  <c r="K52" i="87"/>
  <c r="L52" i="87"/>
  <c r="K35" i="88"/>
  <c r="L35" i="88"/>
  <c r="K88" i="88"/>
  <c r="L88" i="88"/>
  <c r="L12" i="89"/>
  <c r="K12" i="89"/>
  <c r="L19" i="89"/>
  <c r="K19" i="89"/>
  <c r="K97" i="89"/>
  <c r="L97" i="89"/>
  <c r="L75" i="91"/>
  <c r="K75" i="91"/>
  <c r="K97" i="91"/>
  <c r="L97" i="91"/>
  <c r="L98" i="92"/>
  <c r="K98" i="92"/>
  <c r="L64" i="94"/>
  <c r="K64" i="94"/>
  <c r="L72" i="94"/>
  <c r="K72" i="94"/>
  <c r="L30" i="70"/>
  <c r="L14" i="71"/>
  <c r="K30" i="71"/>
  <c r="K38" i="71"/>
  <c r="L50" i="71"/>
  <c r="K55" i="71"/>
  <c r="L63" i="71"/>
  <c r="L85" i="71"/>
  <c r="K86" i="71"/>
  <c r="K7" i="72"/>
  <c r="K12" i="72"/>
  <c r="K17" i="72"/>
  <c r="K23" i="72"/>
  <c r="K28" i="72"/>
  <c r="K33" i="72"/>
  <c r="K39" i="72"/>
  <c r="K44" i="72"/>
  <c r="L46" i="72"/>
  <c r="K56" i="72"/>
  <c r="K62" i="72"/>
  <c r="K66" i="72"/>
  <c r="K70" i="72"/>
  <c r="K74" i="72"/>
  <c r="K78" i="72"/>
  <c r="K8" i="73"/>
  <c r="K13" i="73"/>
  <c r="L18" i="73"/>
  <c r="K24" i="73"/>
  <c r="K29" i="73"/>
  <c r="L34" i="73"/>
  <c r="K40" i="73"/>
  <c r="L49" i="73"/>
  <c r="K54" i="73"/>
  <c r="L59" i="73"/>
  <c r="K67" i="73"/>
  <c r="K77" i="73"/>
  <c r="K80" i="73"/>
  <c r="L83" i="73"/>
  <c r="K84" i="73"/>
  <c r="L87" i="73"/>
  <c r="K88" i="73"/>
  <c r="L91" i="73"/>
  <c r="K92" i="73"/>
  <c r="K52" i="74"/>
  <c r="K55" i="74"/>
  <c r="K67" i="74"/>
  <c r="K75" i="74"/>
  <c r="L11" i="75"/>
  <c r="L19" i="75"/>
  <c r="L27" i="75"/>
  <c r="L35" i="75"/>
  <c r="K44" i="75"/>
  <c r="L46" i="75"/>
  <c r="K76" i="75"/>
  <c r="K84" i="75"/>
  <c r="K92" i="75"/>
  <c r="L14" i="76"/>
  <c r="L30" i="76"/>
  <c r="L50" i="76"/>
  <c r="L53" i="76"/>
  <c r="K75" i="76"/>
  <c r="K89" i="76"/>
  <c r="L90" i="76"/>
  <c r="L9" i="77"/>
  <c r="L13" i="77"/>
  <c r="K19" i="77"/>
  <c r="K27" i="77"/>
  <c r="K32" i="77"/>
  <c r="K40" i="77"/>
  <c r="L54" i="77"/>
  <c r="L70" i="77"/>
  <c r="L80" i="77"/>
  <c r="K81" i="77"/>
  <c r="K59" i="78"/>
  <c r="K71" i="78"/>
  <c r="K79" i="78"/>
  <c r="L89" i="78"/>
  <c r="K90" i="78"/>
  <c r="K8" i="79"/>
  <c r="K12" i="79"/>
  <c r="K16" i="79"/>
  <c r="K20" i="79"/>
  <c r="K24" i="79"/>
  <c r="K28" i="79"/>
  <c r="K32" i="79"/>
  <c r="K36" i="79"/>
  <c r="K40" i="79"/>
  <c r="K44" i="79"/>
  <c r="K53" i="79"/>
  <c r="K57" i="79"/>
  <c r="K61" i="79"/>
  <c r="L67" i="79"/>
  <c r="K73" i="79"/>
  <c r="L94" i="79"/>
  <c r="L10" i="80"/>
  <c r="L18" i="80"/>
  <c r="L26" i="80"/>
  <c r="L34" i="80"/>
  <c r="L42" i="80"/>
  <c r="L57" i="80"/>
  <c r="L65" i="80"/>
  <c r="L73" i="80"/>
  <c r="L82" i="80"/>
  <c r="L98" i="80"/>
  <c r="L8" i="81"/>
  <c r="L34" i="81"/>
  <c r="K34" i="81"/>
  <c r="L55" i="81"/>
  <c r="K55" i="81"/>
  <c r="L71" i="81"/>
  <c r="K71" i="81"/>
  <c r="L16" i="82"/>
  <c r="K16" i="82"/>
  <c r="L32" i="82"/>
  <c r="K32" i="82"/>
  <c r="K52" i="82"/>
  <c r="L52" i="82"/>
  <c r="L57" i="82"/>
  <c r="K57" i="82"/>
  <c r="L73" i="82"/>
  <c r="K73" i="82"/>
  <c r="L16" i="83"/>
  <c r="K16" i="83"/>
  <c r="L31" i="83"/>
  <c r="K31" i="83"/>
  <c r="L42" i="83"/>
  <c r="K42" i="83"/>
  <c r="L57" i="83"/>
  <c r="K57" i="83"/>
  <c r="L73" i="83"/>
  <c r="K73" i="83"/>
  <c r="L86" i="83"/>
  <c r="K86" i="83"/>
  <c r="L94" i="83"/>
  <c r="K94" i="83"/>
  <c r="L6" i="84"/>
  <c r="K6" i="84"/>
  <c r="L20" i="84"/>
  <c r="K20" i="84"/>
  <c r="L36" i="84"/>
  <c r="K36" i="84"/>
  <c r="L61" i="84"/>
  <c r="K61" i="84"/>
  <c r="L77" i="84"/>
  <c r="K77" i="84"/>
  <c r="L83" i="84"/>
  <c r="K83" i="84"/>
  <c r="L95" i="84"/>
  <c r="K95" i="84"/>
  <c r="K9" i="85"/>
  <c r="L9" i="85"/>
  <c r="K17" i="85"/>
  <c r="L17" i="85"/>
  <c r="K25" i="85"/>
  <c r="L25" i="85"/>
  <c r="L8" i="86"/>
  <c r="K8" i="86"/>
  <c r="L24" i="86"/>
  <c r="K24" i="86"/>
  <c r="L40" i="86"/>
  <c r="K40" i="86"/>
  <c r="L65" i="86"/>
  <c r="K65" i="86"/>
  <c r="L82" i="86"/>
  <c r="K82" i="86"/>
  <c r="L90" i="86"/>
  <c r="K90" i="86"/>
  <c r="L98" i="86"/>
  <c r="K98" i="86"/>
  <c r="L14" i="87"/>
  <c r="K14" i="87"/>
  <c r="L32" i="87"/>
  <c r="K32" i="87"/>
  <c r="L53" i="83"/>
  <c r="K53" i="83"/>
  <c r="L69" i="83"/>
  <c r="K69" i="83"/>
  <c r="L32" i="84"/>
  <c r="K32" i="84"/>
  <c r="L77" i="86"/>
  <c r="K77" i="86"/>
  <c r="K19" i="88"/>
  <c r="L19" i="88"/>
  <c r="L82" i="89"/>
  <c r="K82" i="89"/>
  <c r="L35" i="91"/>
  <c r="K35" i="91"/>
  <c r="K50" i="91"/>
  <c r="L50" i="91"/>
  <c r="L53" i="92"/>
  <c r="K53" i="92"/>
  <c r="L10" i="93"/>
  <c r="K10" i="93"/>
  <c r="L18" i="93"/>
  <c r="K18" i="93"/>
  <c r="L26" i="93"/>
  <c r="K26" i="93"/>
  <c r="L80" i="94"/>
  <c r="K80" i="94"/>
  <c r="K14" i="73"/>
  <c r="K19" i="73"/>
  <c r="K30" i="73"/>
  <c r="K35" i="73"/>
  <c r="K55" i="73"/>
  <c r="K60" i="73"/>
  <c r="K68" i="73"/>
  <c r="L73" i="73"/>
  <c r="K10" i="74"/>
  <c r="K18" i="74"/>
  <c r="K26" i="74"/>
  <c r="K6" i="75"/>
  <c r="K14" i="75"/>
  <c r="K22" i="75"/>
  <c r="K30" i="75"/>
  <c r="K38" i="75"/>
  <c r="L52" i="75"/>
  <c r="L5" i="77"/>
  <c r="K11" i="77"/>
  <c r="K16" i="77"/>
  <c r="K34" i="77"/>
  <c r="K44" i="77"/>
  <c r="K46" i="77"/>
  <c r="L79" i="79"/>
  <c r="L90" i="79"/>
  <c r="L12" i="80"/>
  <c r="L20" i="80"/>
  <c r="L28" i="80"/>
  <c r="L36" i="80"/>
  <c r="L44" i="80"/>
  <c r="L59" i="80"/>
  <c r="L67" i="80"/>
  <c r="L75" i="80"/>
  <c r="L94" i="80"/>
  <c r="L10" i="81"/>
  <c r="L11" i="81"/>
  <c r="K11" i="81"/>
  <c r="L20" i="81"/>
  <c r="L22" i="81"/>
  <c r="K22" i="81"/>
  <c r="L38" i="81"/>
  <c r="K38" i="81"/>
  <c r="L59" i="81"/>
  <c r="K59" i="81"/>
  <c r="L75" i="81"/>
  <c r="K75" i="81"/>
  <c r="L20" i="82"/>
  <c r="K20" i="82"/>
  <c r="L36" i="82"/>
  <c r="K36" i="82"/>
  <c r="L61" i="82"/>
  <c r="K61" i="82"/>
  <c r="L77" i="82"/>
  <c r="K77" i="82"/>
  <c r="L94" i="82"/>
  <c r="K94" i="82"/>
  <c r="L20" i="83"/>
  <c r="K20" i="83"/>
  <c r="K46" i="83"/>
  <c r="L46" i="83"/>
  <c r="L61" i="83"/>
  <c r="K61" i="83"/>
  <c r="L77" i="83"/>
  <c r="K77" i="83"/>
  <c r="L10" i="84"/>
  <c r="K10" i="84"/>
  <c r="L24" i="84"/>
  <c r="K24" i="84"/>
  <c r="L40" i="84"/>
  <c r="K40" i="84"/>
  <c r="L65" i="84"/>
  <c r="K65" i="84"/>
  <c r="L91" i="84"/>
  <c r="K91" i="84"/>
  <c r="L90" i="85"/>
  <c r="K90" i="85"/>
  <c r="L12" i="86"/>
  <c r="K12" i="86"/>
  <c r="L28" i="86"/>
  <c r="K28" i="86"/>
  <c r="L44" i="86"/>
  <c r="K44" i="86"/>
  <c r="L53" i="86"/>
  <c r="K53" i="86"/>
  <c r="L69" i="86"/>
  <c r="K69" i="86"/>
  <c r="L18" i="87"/>
  <c r="K18" i="87"/>
  <c r="L67" i="81"/>
  <c r="K67" i="81"/>
  <c r="L12" i="82"/>
  <c r="K12" i="82"/>
  <c r="L28" i="82"/>
  <c r="K28" i="82"/>
  <c r="L53" i="82"/>
  <c r="K53" i="82"/>
  <c r="L73" i="84"/>
  <c r="K73" i="84"/>
  <c r="L99" i="84"/>
  <c r="K99" i="84"/>
  <c r="L50" i="85"/>
  <c r="K50" i="85"/>
  <c r="L36" i="86"/>
  <c r="K36" i="86"/>
  <c r="L61" i="86"/>
  <c r="K61" i="86"/>
  <c r="K26" i="87"/>
  <c r="L26" i="87"/>
  <c r="K42" i="87"/>
  <c r="L42" i="87"/>
  <c r="K11" i="88"/>
  <c r="L11" i="88"/>
  <c r="L86" i="89"/>
  <c r="K86" i="89"/>
  <c r="K89" i="90"/>
  <c r="L89" i="90"/>
  <c r="L20" i="91"/>
  <c r="K20" i="91"/>
  <c r="L46" i="74"/>
  <c r="L54" i="75"/>
  <c r="K61" i="75"/>
  <c r="L48" i="78"/>
  <c r="L97" i="78"/>
  <c r="L26" i="81"/>
  <c r="K26" i="81"/>
  <c r="L42" i="81"/>
  <c r="K42" i="81"/>
  <c r="L63" i="81"/>
  <c r="K63" i="81"/>
  <c r="L79" i="81"/>
  <c r="K79" i="81"/>
  <c r="L8" i="82"/>
  <c r="K8" i="82"/>
  <c r="L24" i="82"/>
  <c r="K24" i="82"/>
  <c r="L40" i="82"/>
  <c r="K40" i="82"/>
  <c r="L65" i="82"/>
  <c r="K65" i="82"/>
  <c r="K93" i="82"/>
  <c r="L93" i="82"/>
  <c r="L24" i="83"/>
  <c r="K24" i="83"/>
  <c r="L34" i="83"/>
  <c r="K34" i="83"/>
  <c r="L39" i="83"/>
  <c r="K39" i="83"/>
  <c r="L65" i="83"/>
  <c r="K65" i="83"/>
  <c r="L82" i="83"/>
  <c r="K82" i="83"/>
  <c r="L90" i="83"/>
  <c r="K90" i="83"/>
  <c r="L98" i="83"/>
  <c r="K98" i="83"/>
  <c r="L28" i="84"/>
  <c r="K28" i="84"/>
  <c r="L44" i="84"/>
  <c r="K44" i="84"/>
  <c r="L53" i="84"/>
  <c r="K53" i="84"/>
  <c r="L69" i="84"/>
  <c r="K69" i="84"/>
  <c r="L87" i="84"/>
  <c r="K87" i="84"/>
  <c r="K5" i="85"/>
  <c r="L5" i="85"/>
  <c r="K13" i="85"/>
  <c r="L13" i="85"/>
  <c r="K21" i="85"/>
  <c r="L21" i="85"/>
  <c r="L46" i="85"/>
  <c r="K46" i="85"/>
  <c r="K89" i="85"/>
  <c r="L89" i="85"/>
  <c r="L16" i="86"/>
  <c r="K16" i="86"/>
  <c r="L32" i="86"/>
  <c r="K32" i="86"/>
  <c r="L57" i="86"/>
  <c r="K57" i="86"/>
  <c r="L73" i="86"/>
  <c r="K73" i="86"/>
  <c r="L86" i="86"/>
  <c r="K86" i="86"/>
  <c r="L94" i="86"/>
  <c r="K94" i="86"/>
  <c r="L6" i="87"/>
  <c r="K6" i="87"/>
  <c r="L22" i="87"/>
  <c r="K22" i="87"/>
  <c r="L53" i="87"/>
  <c r="K53" i="87"/>
  <c r="L90" i="87"/>
  <c r="K90" i="87"/>
  <c r="L46" i="88"/>
  <c r="K46" i="88"/>
  <c r="K56" i="88"/>
  <c r="L56" i="88"/>
  <c r="K72" i="88"/>
  <c r="L72" i="88"/>
  <c r="L94" i="88"/>
  <c r="K94" i="88"/>
  <c r="K50" i="89"/>
  <c r="L50" i="89"/>
  <c r="K81" i="89"/>
  <c r="L81" i="89"/>
  <c r="K85" i="89"/>
  <c r="L85" i="89"/>
  <c r="L90" i="89"/>
  <c r="K90" i="89"/>
  <c r="L8" i="91"/>
  <c r="K8" i="91"/>
  <c r="L24" i="91"/>
  <c r="K24" i="91"/>
  <c r="L30" i="91"/>
  <c r="K30" i="91"/>
  <c r="L82" i="91"/>
  <c r="K82" i="91"/>
  <c r="L96" i="91"/>
  <c r="K96" i="91"/>
  <c r="L97" i="92"/>
  <c r="K97" i="92"/>
  <c r="K28" i="87"/>
  <c r="L38" i="87"/>
  <c r="K44" i="87"/>
  <c r="K89" i="87"/>
  <c r="L89" i="87"/>
  <c r="K7" i="88"/>
  <c r="L7" i="88"/>
  <c r="K15" i="88"/>
  <c r="L15" i="88"/>
  <c r="K27" i="88"/>
  <c r="L27" i="88"/>
  <c r="K43" i="88"/>
  <c r="L43" i="88"/>
  <c r="L16" i="89"/>
  <c r="K16" i="89"/>
  <c r="K89" i="89"/>
  <c r="L89" i="89"/>
  <c r="L94" i="89"/>
  <c r="K94" i="89"/>
  <c r="L12" i="91"/>
  <c r="K12" i="91"/>
  <c r="L27" i="91"/>
  <c r="K27" i="91"/>
  <c r="L43" i="91"/>
  <c r="K43" i="91"/>
  <c r="K81" i="91"/>
  <c r="L81" i="91"/>
  <c r="L38" i="92"/>
  <c r="K38" i="92"/>
  <c r="L73" i="92"/>
  <c r="K73" i="92"/>
  <c r="L52" i="81"/>
  <c r="K83" i="81"/>
  <c r="K87" i="81"/>
  <c r="K91" i="81"/>
  <c r="K95" i="81"/>
  <c r="K99" i="81"/>
  <c r="L48" i="82"/>
  <c r="L85" i="82"/>
  <c r="K35" i="83"/>
  <c r="K43" i="83"/>
  <c r="L50" i="83"/>
  <c r="K11" i="84"/>
  <c r="L48" i="84"/>
  <c r="L7" i="85"/>
  <c r="L11" i="85"/>
  <c r="L15" i="85"/>
  <c r="L19" i="85"/>
  <c r="L23" i="85"/>
  <c r="L27" i="85"/>
  <c r="L81" i="85"/>
  <c r="L97" i="85"/>
  <c r="L34" i="87"/>
  <c r="L46" i="87"/>
  <c r="K48" i="87"/>
  <c r="L48" i="87"/>
  <c r="L55" i="87"/>
  <c r="L50" i="88"/>
  <c r="K50" i="88"/>
  <c r="K64" i="88"/>
  <c r="L64" i="88"/>
  <c r="L79" i="88"/>
  <c r="K79" i="88"/>
  <c r="L89" i="88"/>
  <c r="K89" i="88"/>
  <c r="K93" i="89"/>
  <c r="L93" i="89"/>
  <c r="L98" i="89"/>
  <c r="K98" i="89"/>
  <c r="K46" i="90"/>
  <c r="L46" i="90"/>
  <c r="L90" i="90"/>
  <c r="K90" i="90"/>
  <c r="L16" i="91"/>
  <c r="K16" i="91"/>
  <c r="L38" i="91"/>
  <c r="K38" i="91"/>
  <c r="L80" i="91"/>
  <c r="K80" i="91"/>
  <c r="L98" i="91"/>
  <c r="K98" i="91"/>
  <c r="L59" i="91"/>
  <c r="K59" i="91"/>
  <c r="L64" i="91"/>
  <c r="K64" i="91"/>
  <c r="L70" i="91"/>
  <c r="K70" i="91"/>
  <c r="K46" i="93"/>
  <c r="L46" i="93"/>
  <c r="L59" i="94"/>
  <c r="K59" i="94"/>
  <c r="L98" i="94"/>
  <c r="K98" i="94"/>
  <c r="L85" i="87"/>
  <c r="K8" i="88"/>
  <c r="K12" i="88"/>
  <c r="K16" i="88"/>
  <c r="L21" i="88"/>
  <c r="L29" i="88"/>
  <c r="L37" i="88"/>
  <c r="L58" i="88"/>
  <c r="L66" i="88"/>
  <c r="L74" i="88"/>
  <c r="L80" i="88"/>
  <c r="K81" i="88"/>
  <c r="L84" i="88"/>
  <c r="K85" i="88"/>
  <c r="K6" i="89"/>
  <c r="K10" i="89"/>
  <c r="K20" i="89"/>
  <c r="K24" i="89"/>
  <c r="K28" i="89"/>
  <c r="K32" i="89"/>
  <c r="K36" i="89"/>
  <c r="K40" i="89"/>
  <c r="K44" i="89"/>
  <c r="L52" i="89"/>
  <c r="K53" i="89"/>
  <c r="K57" i="89"/>
  <c r="K61" i="89"/>
  <c r="K65" i="89"/>
  <c r="K69" i="89"/>
  <c r="K73" i="89"/>
  <c r="K77" i="89"/>
  <c r="K83" i="89"/>
  <c r="L90" i="92"/>
  <c r="K90" i="92"/>
  <c r="L6" i="93"/>
  <c r="K6" i="93"/>
  <c r="L14" i="93"/>
  <c r="K14" i="93"/>
  <c r="L22" i="93"/>
  <c r="K22" i="93"/>
  <c r="L89" i="93"/>
  <c r="K89" i="93"/>
  <c r="L93" i="93"/>
  <c r="K93" i="93"/>
  <c r="L97" i="93"/>
  <c r="K97" i="93"/>
  <c r="L43" i="94"/>
  <c r="K43" i="94"/>
  <c r="L68" i="94"/>
  <c r="K68" i="94"/>
  <c r="L76" i="94"/>
  <c r="K76" i="94"/>
  <c r="L82" i="94"/>
  <c r="K82" i="94"/>
  <c r="K97" i="94"/>
  <c r="L97" i="94"/>
  <c r="L50" i="90"/>
  <c r="L81" i="90"/>
  <c r="L97" i="90"/>
  <c r="K31" i="91"/>
  <c r="K39" i="91"/>
  <c r="L46" i="91"/>
  <c r="K55" i="91"/>
  <c r="K61" i="91"/>
  <c r="K67" i="91"/>
  <c r="K72" i="91"/>
  <c r="L73" i="91"/>
  <c r="K73" i="91"/>
  <c r="L78" i="91"/>
  <c r="K78" i="91"/>
  <c r="K88" i="91"/>
  <c r="L89" i="91"/>
  <c r="K90" i="91"/>
  <c r="L48" i="92"/>
  <c r="L50" i="92"/>
  <c r="K50" i="92"/>
  <c r="K61" i="92"/>
  <c r="K89" i="92"/>
  <c r="L89" i="92"/>
  <c r="L94" i="92"/>
  <c r="K94" i="92"/>
  <c r="K50" i="94"/>
  <c r="L50" i="94"/>
  <c r="K81" i="94"/>
  <c r="L81" i="94"/>
  <c r="L96" i="94"/>
  <c r="K96" i="94"/>
  <c r="K30" i="93"/>
  <c r="K34" i="93"/>
  <c r="K38" i="93"/>
  <c r="K42" i="93"/>
  <c r="L48" i="93"/>
  <c r="K55" i="93"/>
  <c r="K59" i="93"/>
  <c r="K63" i="93"/>
  <c r="K67" i="93"/>
  <c r="K71" i="93"/>
  <c r="K75" i="93"/>
  <c r="K79" i="93"/>
  <c r="L85" i="93"/>
  <c r="K86" i="93"/>
  <c r="K90" i="93"/>
  <c r="K94" i="93"/>
  <c r="K98" i="93"/>
  <c r="K6" i="94"/>
  <c r="K10" i="94"/>
  <c r="K14" i="94"/>
  <c r="K18" i="94"/>
  <c r="K22" i="94"/>
  <c r="K26" i="94"/>
  <c r="K30" i="94"/>
  <c r="K34" i="94"/>
  <c r="K38" i="94"/>
  <c r="K41" i="94"/>
  <c r="K44" i="94"/>
  <c r="L52" i="94"/>
  <c r="K53" i="94"/>
  <c r="K57" i="94"/>
  <c r="K62" i="94"/>
  <c r="K65" i="94"/>
  <c r="K69" i="94"/>
  <c r="K73" i="94"/>
  <c r="K77" i="94"/>
  <c r="K92" i="94"/>
  <c r="L93" i="94"/>
  <c r="K94" i="94"/>
  <c r="K62" i="91"/>
  <c r="K68" i="91"/>
  <c r="K76" i="91"/>
  <c r="K60" i="94"/>
  <c r="K88" i="94"/>
  <c r="L89" i="94"/>
  <c r="K90" i="94"/>
  <c r="K45" i="94"/>
  <c r="K47" i="94"/>
  <c r="K49" i="94"/>
  <c r="K51" i="94"/>
  <c r="K83" i="94"/>
  <c r="K87" i="94"/>
  <c r="K91" i="94"/>
  <c r="K95" i="94"/>
  <c r="K99" i="94"/>
  <c r="K5" i="94"/>
  <c r="K7" i="94"/>
  <c r="K9" i="94"/>
  <c r="K11" i="94"/>
  <c r="K13" i="94"/>
  <c r="K15" i="94"/>
  <c r="K17" i="94"/>
  <c r="K19" i="94"/>
  <c r="K21" i="94"/>
  <c r="K23" i="94"/>
  <c r="K25" i="94"/>
  <c r="K27" i="94"/>
  <c r="K29" i="94"/>
  <c r="K31" i="94"/>
  <c r="K33" i="94"/>
  <c r="K35" i="94"/>
  <c r="K37" i="94"/>
  <c r="K39" i="94"/>
  <c r="K54" i="94"/>
  <c r="K56" i="94"/>
  <c r="K100" i="94"/>
  <c r="K45" i="93"/>
  <c r="K47" i="93"/>
  <c r="K49" i="93"/>
  <c r="K51" i="93"/>
  <c r="K83" i="93"/>
  <c r="K87" i="93"/>
  <c r="K91" i="93"/>
  <c r="K95" i="93"/>
  <c r="K99" i="93"/>
  <c r="K5" i="93"/>
  <c r="K7" i="93"/>
  <c r="K9" i="93"/>
  <c r="K11" i="93"/>
  <c r="K13" i="93"/>
  <c r="K15" i="93"/>
  <c r="K17" i="93"/>
  <c r="K19" i="93"/>
  <c r="K21" i="93"/>
  <c r="K23" i="93"/>
  <c r="K25" i="93"/>
  <c r="K27" i="93"/>
  <c r="K29" i="93"/>
  <c r="K31" i="93"/>
  <c r="K33" i="93"/>
  <c r="K35" i="93"/>
  <c r="K37" i="93"/>
  <c r="K39" i="93"/>
  <c r="K41" i="93"/>
  <c r="K43" i="93"/>
  <c r="K54" i="93"/>
  <c r="K56" i="93"/>
  <c r="K58" i="93"/>
  <c r="K60" i="93"/>
  <c r="K62" i="93"/>
  <c r="K64" i="93"/>
  <c r="K66" i="93"/>
  <c r="K68" i="93"/>
  <c r="K70" i="93"/>
  <c r="K72" i="93"/>
  <c r="K74" i="93"/>
  <c r="K76" i="93"/>
  <c r="K78" i="93"/>
  <c r="K80" i="93"/>
  <c r="K84" i="93"/>
  <c r="K88" i="93"/>
  <c r="K92" i="93"/>
  <c r="K96" i="93"/>
  <c r="K100" i="93"/>
  <c r="L65" i="92"/>
  <c r="K63" i="92"/>
  <c r="K45" i="92"/>
  <c r="K47" i="92"/>
  <c r="K49" i="92"/>
  <c r="K83" i="92"/>
  <c r="K99" i="92"/>
  <c r="K5" i="92"/>
  <c r="K7" i="92"/>
  <c r="K9" i="92"/>
  <c r="K11" i="92"/>
  <c r="K13" i="92"/>
  <c r="K15" i="92"/>
  <c r="K17" i="92"/>
  <c r="K19" i="92"/>
  <c r="K21" i="92"/>
  <c r="K23" i="92"/>
  <c r="K25" i="92"/>
  <c r="K27" i="92"/>
  <c r="K29" i="92"/>
  <c r="K31" i="92"/>
  <c r="K33" i="92"/>
  <c r="K35" i="92"/>
  <c r="K37" i="92"/>
  <c r="K39" i="92"/>
  <c r="K41" i="92"/>
  <c r="K43" i="92"/>
  <c r="L51" i="92"/>
  <c r="K54" i="92"/>
  <c r="K56" i="92"/>
  <c r="K58" i="92"/>
  <c r="K60" i="92"/>
  <c r="K62" i="92"/>
  <c r="K64" i="92"/>
  <c r="K66" i="92"/>
  <c r="K68" i="92"/>
  <c r="K70" i="92"/>
  <c r="K72" i="92"/>
  <c r="K74" i="92"/>
  <c r="K76" i="92"/>
  <c r="K78" i="92"/>
  <c r="K80" i="92"/>
  <c r="K84" i="92"/>
  <c r="L87" i="92"/>
  <c r="K88" i="92"/>
  <c r="L91" i="92"/>
  <c r="K92" i="92"/>
  <c r="L95" i="92"/>
  <c r="K96" i="92"/>
  <c r="K100" i="92"/>
  <c r="K45" i="91"/>
  <c r="K47" i="91"/>
  <c r="K49" i="91"/>
  <c r="K51" i="91"/>
  <c r="K83" i="91"/>
  <c r="K87" i="91"/>
  <c r="K91" i="91"/>
  <c r="K95" i="91"/>
  <c r="K99" i="91"/>
  <c r="K5" i="91"/>
  <c r="K7" i="91"/>
  <c r="K9" i="91"/>
  <c r="K11" i="91"/>
  <c r="K13" i="91"/>
  <c r="K15" i="91"/>
  <c r="K17" i="91"/>
  <c r="K19" i="91"/>
  <c r="K21" i="91"/>
  <c r="K23" i="91"/>
  <c r="K25" i="91"/>
  <c r="K54" i="91"/>
  <c r="K56" i="91"/>
  <c r="K58" i="91"/>
  <c r="K66" i="91"/>
  <c r="K100" i="91"/>
  <c r="K45" i="90"/>
  <c r="K47" i="90"/>
  <c r="K49" i="90"/>
  <c r="K51" i="90"/>
  <c r="K83" i="90"/>
  <c r="K87" i="90"/>
  <c r="K91" i="90"/>
  <c r="K95" i="90"/>
  <c r="K5" i="90"/>
  <c r="K7" i="90"/>
  <c r="K9" i="90"/>
  <c r="K11" i="90"/>
  <c r="K13" i="90"/>
  <c r="K15" i="90"/>
  <c r="K17" i="90"/>
  <c r="K19" i="90"/>
  <c r="K21" i="90"/>
  <c r="K23" i="90"/>
  <c r="K25" i="90"/>
  <c r="K27" i="90"/>
  <c r="K29" i="90"/>
  <c r="K31" i="90"/>
  <c r="K33" i="90"/>
  <c r="K35" i="90"/>
  <c r="K37" i="90"/>
  <c r="K39" i="90"/>
  <c r="K41" i="90"/>
  <c r="K43" i="90"/>
  <c r="K54" i="90"/>
  <c r="K56" i="90"/>
  <c r="K58" i="90"/>
  <c r="K60" i="90"/>
  <c r="K62" i="90"/>
  <c r="K64" i="90"/>
  <c r="K66" i="90"/>
  <c r="K68" i="90"/>
  <c r="K70" i="90"/>
  <c r="K72" i="90"/>
  <c r="K74" i="90"/>
  <c r="K76" i="90"/>
  <c r="K78" i="90"/>
  <c r="K80" i="90"/>
  <c r="K84" i="90"/>
  <c r="K88" i="90"/>
  <c r="K92" i="90"/>
  <c r="K96" i="90"/>
  <c r="L99" i="90"/>
  <c r="K100" i="90"/>
  <c r="L29" i="89"/>
  <c r="K29" i="89"/>
  <c r="L37" i="89"/>
  <c r="K37" i="89"/>
  <c r="L41" i="89"/>
  <c r="K41" i="89"/>
  <c r="L58" i="89"/>
  <c r="K58" i="89"/>
  <c r="L62" i="89"/>
  <c r="K62" i="89"/>
  <c r="L78" i="89"/>
  <c r="K78" i="89"/>
  <c r="K9" i="89"/>
  <c r="K17" i="89"/>
  <c r="K25" i="89"/>
  <c r="L33" i="89"/>
  <c r="K33" i="89"/>
  <c r="K45" i="89"/>
  <c r="K49" i="89"/>
  <c r="L54" i="89"/>
  <c r="K54" i="89"/>
  <c r="L66" i="89"/>
  <c r="K66" i="89"/>
  <c r="L70" i="89"/>
  <c r="K70" i="89"/>
  <c r="L74" i="89"/>
  <c r="K74" i="89"/>
  <c r="K7" i="89"/>
  <c r="K15" i="89"/>
  <c r="K23" i="89"/>
  <c r="K5" i="89"/>
  <c r="K13" i="89"/>
  <c r="K21" i="89"/>
  <c r="L27" i="89"/>
  <c r="K27" i="89"/>
  <c r="L31" i="89"/>
  <c r="K31" i="89"/>
  <c r="L35" i="89"/>
  <c r="K35" i="89"/>
  <c r="L39" i="89"/>
  <c r="K39" i="89"/>
  <c r="L43" i="89"/>
  <c r="K43" i="89"/>
  <c r="K47" i="89"/>
  <c r="K51" i="89"/>
  <c r="L56" i="89"/>
  <c r="K56" i="89"/>
  <c r="L60" i="89"/>
  <c r="K60" i="89"/>
  <c r="L64" i="89"/>
  <c r="K64" i="89"/>
  <c r="L68" i="89"/>
  <c r="K68" i="89"/>
  <c r="L72" i="89"/>
  <c r="K72" i="89"/>
  <c r="L76" i="89"/>
  <c r="K76" i="89"/>
  <c r="L80" i="89"/>
  <c r="K80" i="89"/>
  <c r="L84" i="89"/>
  <c r="K84" i="89"/>
  <c r="L88" i="89"/>
  <c r="K88" i="89"/>
  <c r="L92" i="89"/>
  <c r="K92" i="89"/>
  <c r="L96" i="89"/>
  <c r="K96" i="89"/>
  <c r="L100" i="89"/>
  <c r="K100" i="89"/>
  <c r="K98" i="88"/>
  <c r="K20" i="88"/>
  <c r="K22" i="88"/>
  <c r="K24" i="88"/>
  <c r="K26" i="88"/>
  <c r="K28" i="88"/>
  <c r="K30" i="88"/>
  <c r="K32" i="88"/>
  <c r="K34" i="88"/>
  <c r="K36" i="88"/>
  <c r="K38" i="88"/>
  <c r="K40" i="88"/>
  <c r="K42" i="88"/>
  <c r="K44" i="88"/>
  <c r="K53" i="88"/>
  <c r="K55" i="88"/>
  <c r="K57" i="88"/>
  <c r="K59" i="88"/>
  <c r="K61" i="88"/>
  <c r="K63" i="88"/>
  <c r="K65" i="88"/>
  <c r="K67" i="88"/>
  <c r="K69" i="88"/>
  <c r="K71" i="88"/>
  <c r="K73" i="88"/>
  <c r="K75" i="88"/>
  <c r="K77" i="88"/>
  <c r="K86" i="88"/>
  <c r="K90" i="88"/>
  <c r="K45" i="88"/>
  <c r="K47" i="88"/>
  <c r="K49" i="88"/>
  <c r="K51" i="88"/>
  <c r="K83" i="88"/>
  <c r="K87" i="88"/>
  <c r="K91" i="88"/>
  <c r="K95" i="88"/>
  <c r="K96" i="88"/>
  <c r="K47" i="87"/>
  <c r="K83" i="87"/>
  <c r="K99" i="87"/>
  <c r="K5" i="87"/>
  <c r="K7" i="87"/>
  <c r="K9" i="87"/>
  <c r="K11" i="87"/>
  <c r="K13" i="87"/>
  <c r="K15" i="87"/>
  <c r="K17" i="87"/>
  <c r="K19" i="87"/>
  <c r="K21" i="87"/>
  <c r="K23" i="87"/>
  <c r="K25" i="87"/>
  <c r="K27" i="87"/>
  <c r="K29" i="87"/>
  <c r="K31" i="87"/>
  <c r="K33" i="87"/>
  <c r="K35" i="87"/>
  <c r="K37" i="87"/>
  <c r="K39" i="87"/>
  <c r="K41" i="87"/>
  <c r="K43" i="87"/>
  <c r="L45" i="87"/>
  <c r="L49" i="87"/>
  <c r="L51" i="87"/>
  <c r="K54" i="87"/>
  <c r="K56" i="87"/>
  <c r="K58" i="87"/>
  <c r="K60" i="87"/>
  <c r="K62" i="87"/>
  <c r="K64" i="87"/>
  <c r="K66" i="87"/>
  <c r="K68" i="87"/>
  <c r="K70" i="87"/>
  <c r="K72" i="87"/>
  <c r="K74" i="87"/>
  <c r="K76" i="87"/>
  <c r="K78" i="87"/>
  <c r="K80" i="87"/>
  <c r="K84" i="87"/>
  <c r="L87" i="87"/>
  <c r="K88" i="87"/>
  <c r="L91" i="87"/>
  <c r="K92" i="87"/>
  <c r="L95" i="87"/>
  <c r="K96" i="87"/>
  <c r="K100" i="87"/>
  <c r="K45" i="86"/>
  <c r="K47" i="86"/>
  <c r="K49" i="86"/>
  <c r="K51" i="86"/>
  <c r="K83" i="86"/>
  <c r="K87" i="86"/>
  <c r="K91" i="86"/>
  <c r="K95" i="86"/>
  <c r="K99" i="86"/>
  <c r="K5" i="86"/>
  <c r="K7" i="86"/>
  <c r="K9" i="86"/>
  <c r="K11" i="86"/>
  <c r="K13" i="86"/>
  <c r="K15" i="86"/>
  <c r="K17" i="86"/>
  <c r="K19" i="86"/>
  <c r="K21" i="86"/>
  <c r="K23" i="86"/>
  <c r="K25" i="86"/>
  <c r="K27" i="86"/>
  <c r="K29" i="86"/>
  <c r="K31" i="86"/>
  <c r="K33" i="86"/>
  <c r="K35" i="86"/>
  <c r="K37" i="86"/>
  <c r="K39" i="86"/>
  <c r="K41" i="86"/>
  <c r="K43" i="86"/>
  <c r="K54" i="86"/>
  <c r="K56" i="86"/>
  <c r="K58" i="86"/>
  <c r="K60" i="86"/>
  <c r="K62" i="86"/>
  <c r="K64" i="86"/>
  <c r="K66" i="86"/>
  <c r="K68" i="86"/>
  <c r="K70" i="86"/>
  <c r="K72" i="86"/>
  <c r="K74" i="86"/>
  <c r="K76" i="86"/>
  <c r="K78" i="86"/>
  <c r="K80" i="86"/>
  <c r="K84" i="86"/>
  <c r="K88" i="86"/>
  <c r="K92" i="86"/>
  <c r="K96" i="86"/>
  <c r="K100" i="86"/>
  <c r="K45" i="85"/>
  <c r="K47" i="85"/>
  <c r="K49" i="85"/>
  <c r="K51" i="85"/>
  <c r="K83" i="85"/>
  <c r="K87" i="85"/>
  <c r="K91" i="85"/>
  <c r="K95" i="85"/>
  <c r="K99" i="85"/>
  <c r="K29" i="85"/>
  <c r="K31" i="85"/>
  <c r="K33" i="85"/>
  <c r="K35" i="85"/>
  <c r="K37" i="85"/>
  <c r="K39" i="85"/>
  <c r="K41" i="85"/>
  <c r="K43" i="85"/>
  <c r="K54" i="85"/>
  <c r="K56" i="85"/>
  <c r="K58" i="85"/>
  <c r="K60" i="85"/>
  <c r="K62" i="85"/>
  <c r="K64" i="85"/>
  <c r="K66" i="85"/>
  <c r="K68" i="85"/>
  <c r="K70" i="85"/>
  <c r="K72" i="85"/>
  <c r="K74" i="85"/>
  <c r="K76" i="85"/>
  <c r="K78" i="85"/>
  <c r="K80" i="85"/>
  <c r="K84" i="85"/>
  <c r="K88" i="85"/>
  <c r="K92" i="85"/>
  <c r="K96" i="85"/>
  <c r="K100" i="85"/>
  <c r="K9" i="84"/>
  <c r="K17" i="84"/>
  <c r="K25" i="84"/>
  <c r="L29" i="84"/>
  <c r="K29" i="84"/>
  <c r="L33" i="84"/>
  <c r="K33" i="84"/>
  <c r="L37" i="84"/>
  <c r="K37" i="84"/>
  <c r="L41" i="84"/>
  <c r="K41" i="84"/>
  <c r="K45" i="84"/>
  <c r="K49" i="84"/>
  <c r="L54" i="84"/>
  <c r="K54" i="84"/>
  <c r="L58" i="84"/>
  <c r="K58" i="84"/>
  <c r="L62" i="84"/>
  <c r="K62" i="84"/>
  <c r="L66" i="84"/>
  <c r="K66" i="84"/>
  <c r="L70" i="84"/>
  <c r="K70" i="84"/>
  <c r="L74" i="84"/>
  <c r="K74" i="84"/>
  <c r="L78" i="84"/>
  <c r="K78" i="84"/>
  <c r="K7" i="84"/>
  <c r="K15" i="84"/>
  <c r="K23" i="84"/>
  <c r="K5" i="84"/>
  <c r="K13" i="84"/>
  <c r="K21" i="84"/>
  <c r="L27" i="84"/>
  <c r="K27" i="84"/>
  <c r="L31" i="84"/>
  <c r="K31" i="84"/>
  <c r="L35" i="84"/>
  <c r="K35" i="84"/>
  <c r="L39" i="84"/>
  <c r="K39" i="84"/>
  <c r="L43" i="84"/>
  <c r="K43" i="84"/>
  <c r="K47" i="84"/>
  <c r="K51" i="84"/>
  <c r="L56" i="84"/>
  <c r="K56" i="84"/>
  <c r="L60" i="84"/>
  <c r="K60" i="84"/>
  <c r="L64" i="84"/>
  <c r="K64" i="84"/>
  <c r="L68" i="84"/>
  <c r="K68" i="84"/>
  <c r="L72" i="84"/>
  <c r="K72" i="84"/>
  <c r="L76" i="84"/>
  <c r="K76" i="84"/>
  <c r="L80" i="84"/>
  <c r="K80" i="84"/>
  <c r="L84" i="84"/>
  <c r="K84" i="84"/>
  <c r="L88" i="84"/>
  <c r="K88" i="84"/>
  <c r="L92" i="84"/>
  <c r="K92" i="84"/>
  <c r="L96" i="84"/>
  <c r="K96" i="84"/>
  <c r="L100" i="84"/>
  <c r="K100" i="84"/>
  <c r="K45" i="83"/>
  <c r="K47" i="83"/>
  <c r="K49" i="83"/>
  <c r="K51" i="83"/>
  <c r="K83" i="83"/>
  <c r="K87" i="83"/>
  <c r="K91" i="83"/>
  <c r="K95" i="83"/>
  <c r="K99" i="83"/>
  <c r="K5" i="83"/>
  <c r="K7" i="83"/>
  <c r="K9" i="83"/>
  <c r="K11" i="83"/>
  <c r="K13" i="83"/>
  <c r="K15" i="83"/>
  <c r="K17" i="83"/>
  <c r="K19" i="83"/>
  <c r="K21" i="83"/>
  <c r="K23" i="83"/>
  <c r="K25" i="83"/>
  <c r="K27" i="83"/>
  <c r="K29" i="83"/>
  <c r="K54" i="83"/>
  <c r="K56" i="83"/>
  <c r="K58" i="83"/>
  <c r="K60" i="83"/>
  <c r="K62" i="83"/>
  <c r="K64" i="83"/>
  <c r="K66" i="83"/>
  <c r="K68" i="83"/>
  <c r="K70" i="83"/>
  <c r="K72" i="83"/>
  <c r="K74" i="83"/>
  <c r="K76" i="83"/>
  <c r="K78" i="83"/>
  <c r="K80" i="83"/>
  <c r="K84" i="83"/>
  <c r="K88" i="83"/>
  <c r="K92" i="83"/>
  <c r="K96" i="83"/>
  <c r="K100" i="83"/>
  <c r="K45" i="82"/>
  <c r="K47" i="82"/>
  <c r="K49" i="82"/>
  <c r="K51" i="82"/>
  <c r="K83" i="82"/>
  <c r="K87" i="82"/>
  <c r="K91" i="82"/>
  <c r="K95" i="82"/>
  <c r="K99" i="82"/>
  <c r="K5" i="82"/>
  <c r="K7" i="82"/>
  <c r="K9" i="82"/>
  <c r="K11" i="82"/>
  <c r="K13" i="82"/>
  <c r="K15" i="82"/>
  <c r="K17" i="82"/>
  <c r="K19" i="82"/>
  <c r="K21" i="82"/>
  <c r="K23" i="82"/>
  <c r="K25" i="82"/>
  <c r="K27" i="82"/>
  <c r="K29" i="82"/>
  <c r="K31" i="82"/>
  <c r="K33" i="82"/>
  <c r="K35" i="82"/>
  <c r="K37" i="82"/>
  <c r="K39" i="82"/>
  <c r="K41" i="82"/>
  <c r="K43" i="82"/>
  <c r="K54" i="82"/>
  <c r="K56" i="82"/>
  <c r="K58" i="82"/>
  <c r="K60" i="82"/>
  <c r="K62" i="82"/>
  <c r="K64" i="82"/>
  <c r="K66" i="82"/>
  <c r="K68" i="82"/>
  <c r="K70" i="82"/>
  <c r="K72" i="82"/>
  <c r="K74" i="82"/>
  <c r="K76" i="82"/>
  <c r="K78" i="82"/>
  <c r="K80" i="82"/>
  <c r="K84" i="82"/>
  <c r="K88" i="82"/>
  <c r="K92" i="82"/>
  <c r="K96" i="82"/>
  <c r="K100" i="82"/>
  <c r="K9" i="81"/>
  <c r="K17" i="81"/>
  <c r="K25" i="81"/>
  <c r="L29" i="81"/>
  <c r="K29" i="81"/>
  <c r="L33" i="81"/>
  <c r="K33" i="81"/>
  <c r="L37" i="81"/>
  <c r="K37" i="81"/>
  <c r="L41" i="81"/>
  <c r="K41" i="81"/>
  <c r="K45" i="81"/>
  <c r="K49" i="81"/>
  <c r="L54" i="81"/>
  <c r="K54" i="81"/>
  <c r="L58" i="81"/>
  <c r="K58" i="81"/>
  <c r="L62" i="81"/>
  <c r="K62" i="81"/>
  <c r="L66" i="81"/>
  <c r="K66" i="81"/>
  <c r="L70" i="81"/>
  <c r="K70" i="81"/>
  <c r="L74" i="81"/>
  <c r="K74" i="81"/>
  <c r="L78" i="81"/>
  <c r="K78" i="81"/>
  <c r="K7" i="81"/>
  <c r="K15" i="81"/>
  <c r="K23" i="81"/>
  <c r="K5" i="81"/>
  <c r="K13" i="81"/>
  <c r="K21" i="81"/>
  <c r="L27" i="81"/>
  <c r="K27" i="81"/>
  <c r="L31" i="81"/>
  <c r="K31" i="81"/>
  <c r="L35" i="81"/>
  <c r="K35" i="81"/>
  <c r="L39" i="81"/>
  <c r="K39" i="81"/>
  <c r="L43" i="81"/>
  <c r="K43" i="81"/>
  <c r="K47" i="81"/>
  <c r="K51" i="81"/>
  <c r="L56" i="81"/>
  <c r="K56" i="81"/>
  <c r="L60" i="81"/>
  <c r="K60" i="81"/>
  <c r="L64" i="81"/>
  <c r="K64" i="81"/>
  <c r="L68" i="81"/>
  <c r="K68" i="81"/>
  <c r="L72" i="81"/>
  <c r="K72" i="81"/>
  <c r="L76" i="81"/>
  <c r="K76" i="81"/>
  <c r="L80" i="81"/>
  <c r="K80" i="81"/>
  <c r="L84" i="81"/>
  <c r="K84" i="81"/>
  <c r="L88" i="81"/>
  <c r="K88" i="81"/>
  <c r="L92" i="81"/>
  <c r="K92" i="81"/>
  <c r="L96" i="81"/>
  <c r="K96" i="81"/>
  <c r="L100" i="81"/>
  <c r="K100" i="81"/>
  <c r="K45" i="80"/>
  <c r="K47" i="80"/>
  <c r="K49" i="80"/>
  <c r="K51" i="80"/>
  <c r="K83" i="80"/>
  <c r="K87" i="80"/>
  <c r="K91" i="80"/>
  <c r="K95" i="80"/>
  <c r="K99" i="80"/>
  <c r="K5" i="80"/>
  <c r="K7" i="80"/>
  <c r="K9" i="80"/>
  <c r="K11" i="80"/>
  <c r="K13" i="80"/>
  <c r="K15" i="80"/>
  <c r="K17" i="80"/>
  <c r="K19" i="80"/>
  <c r="K21" i="80"/>
  <c r="K23" i="80"/>
  <c r="K25" i="80"/>
  <c r="K27" i="80"/>
  <c r="K29" i="80"/>
  <c r="K31" i="80"/>
  <c r="K33" i="80"/>
  <c r="K35" i="80"/>
  <c r="K37" i="80"/>
  <c r="K39" i="80"/>
  <c r="K41" i="80"/>
  <c r="K43" i="80"/>
  <c r="K54" i="80"/>
  <c r="K56" i="80"/>
  <c r="K58" i="80"/>
  <c r="K60" i="80"/>
  <c r="K62" i="80"/>
  <c r="K64" i="80"/>
  <c r="K66" i="80"/>
  <c r="K68" i="80"/>
  <c r="K70" i="80"/>
  <c r="K72" i="80"/>
  <c r="K74" i="80"/>
  <c r="K76" i="80"/>
  <c r="K78" i="80"/>
  <c r="K80" i="80"/>
  <c r="K84" i="80"/>
  <c r="K88" i="80"/>
  <c r="K92" i="80"/>
  <c r="K96" i="80"/>
  <c r="K100" i="80"/>
  <c r="K63" i="79"/>
  <c r="K45" i="79"/>
  <c r="K47" i="79"/>
  <c r="K49" i="79"/>
  <c r="K51" i="79"/>
  <c r="K83" i="79"/>
  <c r="K87" i="79"/>
  <c r="K91" i="79"/>
  <c r="K95" i="79"/>
  <c r="K99" i="79"/>
  <c r="K5" i="79"/>
  <c r="K7" i="79"/>
  <c r="K9" i="79"/>
  <c r="K11" i="79"/>
  <c r="K13" i="79"/>
  <c r="K15" i="79"/>
  <c r="K17" i="79"/>
  <c r="K19" i="79"/>
  <c r="K21" i="79"/>
  <c r="K23" i="79"/>
  <c r="K25" i="79"/>
  <c r="K27" i="79"/>
  <c r="K29" i="79"/>
  <c r="K31" i="79"/>
  <c r="K33" i="79"/>
  <c r="K35" i="79"/>
  <c r="K37" i="79"/>
  <c r="K39" i="79"/>
  <c r="K41" i="79"/>
  <c r="K43" i="79"/>
  <c r="K54" i="79"/>
  <c r="K56" i="79"/>
  <c r="K58" i="79"/>
  <c r="K60" i="79"/>
  <c r="K62" i="79"/>
  <c r="K64" i="79"/>
  <c r="K66" i="79"/>
  <c r="K68" i="79"/>
  <c r="K70" i="79"/>
  <c r="K72" i="79"/>
  <c r="K74" i="79"/>
  <c r="K76" i="79"/>
  <c r="K78" i="79"/>
  <c r="K80" i="79"/>
  <c r="K84" i="79"/>
  <c r="K88" i="79"/>
  <c r="K92" i="79"/>
  <c r="K96" i="79"/>
  <c r="K100" i="79"/>
  <c r="K63" i="78"/>
  <c r="L63" i="76"/>
  <c r="K64" i="75"/>
  <c r="K65" i="75"/>
  <c r="K63" i="74"/>
  <c r="L82" i="74"/>
  <c r="K82" i="74"/>
  <c r="L36" i="75"/>
  <c r="K36" i="75"/>
  <c r="L82" i="75"/>
  <c r="K82" i="75"/>
  <c r="L14" i="77"/>
  <c r="K14" i="77"/>
  <c r="K33" i="77"/>
  <c r="L33" i="77"/>
  <c r="K41" i="77"/>
  <c r="L41" i="77"/>
  <c r="L71" i="77"/>
  <c r="K71" i="77"/>
  <c r="L82" i="77"/>
  <c r="K82" i="77"/>
  <c r="L22" i="70"/>
  <c r="L71" i="70"/>
  <c r="L86" i="70"/>
  <c r="K8" i="71"/>
  <c r="K12" i="71"/>
  <c r="K16" i="71"/>
  <c r="K20" i="71"/>
  <c r="K24" i="71"/>
  <c r="K28" i="71"/>
  <c r="K32" i="71"/>
  <c r="K36" i="71"/>
  <c r="K40" i="71"/>
  <c r="K44" i="71"/>
  <c r="L52" i="71"/>
  <c r="K53" i="71"/>
  <c r="K57" i="71"/>
  <c r="K61" i="71"/>
  <c r="L81" i="71"/>
  <c r="K82" i="71"/>
  <c r="L97" i="71"/>
  <c r="K98" i="71"/>
  <c r="K5" i="72"/>
  <c r="K10" i="72"/>
  <c r="K13" i="72"/>
  <c r="K18" i="72"/>
  <c r="K21" i="72"/>
  <c r="K26" i="72"/>
  <c r="K29" i="72"/>
  <c r="K34" i="72"/>
  <c r="K37" i="72"/>
  <c r="K42" i="72"/>
  <c r="L48" i="72"/>
  <c r="K57" i="72"/>
  <c r="K60" i="72"/>
  <c r="K65" i="72"/>
  <c r="K68" i="72"/>
  <c r="K73" i="72"/>
  <c r="K76" i="72"/>
  <c r="K9" i="73"/>
  <c r="K12" i="73"/>
  <c r="K17" i="73"/>
  <c r="K20" i="73"/>
  <c r="K25" i="73"/>
  <c r="K28" i="73"/>
  <c r="K33" i="73"/>
  <c r="K36" i="73"/>
  <c r="K41" i="73"/>
  <c r="K44" i="73"/>
  <c r="L51" i="73"/>
  <c r="K53" i="73"/>
  <c r="K58" i="73"/>
  <c r="K61" i="73"/>
  <c r="K64" i="73"/>
  <c r="K75" i="73"/>
  <c r="L12" i="74"/>
  <c r="K12" i="74"/>
  <c r="L20" i="74"/>
  <c r="K20" i="74"/>
  <c r="L28" i="74"/>
  <c r="K28" i="74"/>
  <c r="L36" i="74"/>
  <c r="K36" i="74"/>
  <c r="L44" i="74"/>
  <c r="K44" i="74"/>
  <c r="L57" i="74"/>
  <c r="K57" i="74"/>
  <c r="L65" i="74"/>
  <c r="K65" i="74"/>
  <c r="L73" i="74"/>
  <c r="K73" i="74"/>
  <c r="K81" i="74"/>
  <c r="L86" i="74"/>
  <c r="K86" i="74"/>
  <c r="L7" i="75"/>
  <c r="K7" i="75"/>
  <c r="L15" i="75"/>
  <c r="K15" i="75"/>
  <c r="L23" i="75"/>
  <c r="K23" i="75"/>
  <c r="L31" i="75"/>
  <c r="K31" i="75"/>
  <c r="L39" i="75"/>
  <c r="K39" i="75"/>
  <c r="L59" i="75"/>
  <c r="K59" i="75"/>
  <c r="K81" i="75"/>
  <c r="L81" i="75"/>
  <c r="K89" i="75"/>
  <c r="L89" i="75"/>
  <c r="L78" i="73"/>
  <c r="K78" i="73"/>
  <c r="L12" i="75"/>
  <c r="K12" i="75"/>
  <c r="L20" i="75"/>
  <c r="K20" i="75"/>
  <c r="L28" i="75"/>
  <c r="K28" i="75"/>
  <c r="K48" i="75"/>
  <c r="L48" i="75"/>
  <c r="L70" i="75"/>
  <c r="K70" i="75"/>
  <c r="L90" i="75"/>
  <c r="K90" i="75"/>
  <c r="L38" i="76"/>
  <c r="K38" i="76"/>
  <c r="L90" i="77"/>
  <c r="K90" i="77"/>
  <c r="L46" i="71"/>
  <c r="K69" i="71"/>
  <c r="K73" i="71"/>
  <c r="K77" i="71"/>
  <c r="L93" i="71"/>
  <c r="K94" i="71"/>
  <c r="K8" i="72"/>
  <c r="K11" i="72"/>
  <c r="K16" i="72"/>
  <c r="K19" i="72"/>
  <c r="K24" i="72"/>
  <c r="K27" i="72"/>
  <c r="K32" i="72"/>
  <c r="K35" i="72"/>
  <c r="K40" i="72"/>
  <c r="K43" i="72"/>
  <c r="L50" i="72"/>
  <c r="K55" i="72"/>
  <c r="K58" i="72"/>
  <c r="K7" i="73"/>
  <c r="K15" i="73"/>
  <c r="K23" i="73"/>
  <c r="K31" i="73"/>
  <c r="K39" i="73"/>
  <c r="L45" i="73"/>
  <c r="K56" i="73"/>
  <c r="L62" i="73"/>
  <c r="K62" i="73"/>
  <c r="L65" i="73"/>
  <c r="K72" i="73"/>
  <c r="K48" i="74"/>
  <c r="K85" i="74"/>
  <c r="L55" i="75"/>
  <c r="K55" i="75"/>
  <c r="L73" i="75"/>
  <c r="K73" i="75"/>
  <c r="L86" i="75"/>
  <c r="K86" i="75"/>
  <c r="K65" i="76"/>
  <c r="L65" i="76"/>
  <c r="L7" i="77"/>
  <c r="K7" i="77"/>
  <c r="K21" i="77"/>
  <c r="L21" i="77"/>
  <c r="L96" i="75"/>
  <c r="K96" i="75"/>
  <c r="L6" i="76"/>
  <c r="K6" i="76"/>
  <c r="L22" i="76"/>
  <c r="K22" i="76"/>
  <c r="L10" i="77"/>
  <c r="K10" i="77"/>
  <c r="L55" i="77"/>
  <c r="K55" i="77"/>
  <c r="L98" i="77"/>
  <c r="K98" i="77"/>
  <c r="L79" i="70"/>
  <c r="L81" i="70"/>
  <c r="L97" i="70"/>
  <c r="L70" i="73"/>
  <c r="K70" i="73"/>
  <c r="L8" i="74"/>
  <c r="K8" i="74"/>
  <c r="L16" i="74"/>
  <c r="K16" i="74"/>
  <c r="L24" i="74"/>
  <c r="K24" i="74"/>
  <c r="L32" i="74"/>
  <c r="K32" i="74"/>
  <c r="L40" i="74"/>
  <c r="K40" i="74"/>
  <c r="L53" i="74"/>
  <c r="K53" i="74"/>
  <c r="L61" i="74"/>
  <c r="K61" i="74"/>
  <c r="L69" i="74"/>
  <c r="K69" i="74"/>
  <c r="L77" i="74"/>
  <c r="K77" i="74"/>
  <c r="L93" i="74"/>
  <c r="K93" i="74"/>
  <c r="L97" i="74"/>
  <c r="K97" i="74"/>
  <c r="K66" i="75"/>
  <c r="L66" i="75"/>
  <c r="K85" i="75"/>
  <c r="L85" i="75"/>
  <c r="L93" i="75"/>
  <c r="K93" i="75"/>
  <c r="K16" i="76"/>
  <c r="L16" i="76"/>
  <c r="K32" i="76"/>
  <c r="L32" i="76"/>
  <c r="K52" i="76"/>
  <c r="L52" i="76"/>
  <c r="L55" i="76"/>
  <c r="K55" i="76"/>
  <c r="L71" i="76"/>
  <c r="K71" i="76"/>
  <c r="L25" i="77"/>
  <c r="K25" i="77"/>
  <c r="K50" i="75"/>
  <c r="L50" i="75"/>
  <c r="L63" i="75"/>
  <c r="K63" i="75"/>
  <c r="L18" i="77"/>
  <c r="K18" i="77"/>
  <c r="K35" i="77"/>
  <c r="L35" i="77"/>
  <c r="L59" i="77"/>
  <c r="K59" i="77"/>
  <c r="L75" i="77"/>
  <c r="K75" i="77"/>
  <c r="K89" i="77"/>
  <c r="L89" i="77"/>
  <c r="K97" i="77"/>
  <c r="L97" i="77"/>
  <c r="L82" i="78"/>
  <c r="K82" i="78"/>
  <c r="K90" i="74"/>
  <c r="K94" i="74"/>
  <c r="K98" i="74"/>
  <c r="K5" i="75"/>
  <c r="K10" i="75"/>
  <c r="K13" i="75"/>
  <c r="K18" i="75"/>
  <c r="K21" i="75"/>
  <c r="K26" i="75"/>
  <c r="K29" i="75"/>
  <c r="K34" i="75"/>
  <c r="K37" i="75"/>
  <c r="K42" i="75"/>
  <c r="K60" i="75"/>
  <c r="K67" i="75"/>
  <c r="L71" i="75"/>
  <c r="K71" i="75"/>
  <c r="L74" i="75"/>
  <c r="K78" i="75"/>
  <c r="K94" i="75"/>
  <c r="L97" i="75"/>
  <c r="K98" i="75"/>
  <c r="L12" i="76"/>
  <c r="K18" i="76"/>
  <c r="L28" i="76"/>
  <c r="K34" i="76"/>
  <c r="L44" i="76"/>
  <c r="L61" i="76"/>
  <c r="K67" i="76"/>
  <c r="L77" i="76"/>
  <c r="K85" i="76"/>
  <c r="L86" i="76"/>
  <c r="K93" i="76"/>
  <c r="L94" i="76"/>
  <c r="K15" i="77"/>
  <c r="K22" i="77"/>
  <c r="L26" i="77"/>
  <c r="K26" i="77"/>
  <c r="L29" i="77"/>
  <c r="L30" i="77"/>
  <c r="K30" i="77"/>
  <c r="K37" i="77"/>
  <c r="L37" i="77"/>
  <c r="L63" i="77"/>
  <c r="K63" i="77"/>
  <c r="L86" i="77"/>
  <c r="K86" i="77"/>
  <c r="L94" i="77"/>
  <c r="K94" i="77"/>
  <c r="K50" i="78"/>
  <c r="L50" i="78"/>
  <c r="K81" i="78"/>
  <c r="L81" i="78"/>
  <c r="K8" i="75"/>
  <c r="K16" i="75"/>
  <c r="K24" i="75"/>
  <c r="K32" i="75"/>
  <c r="K40" i="75"/>
  <c r="L43" i="75"/>
  <c r="K57" i="75"/>
  <c r="K68" i="75"/>
  <c r="K75" i="75"/>
  <c r="L79" i="75"/>
  <c r="K79" i="75"/>
  <c r="L8" i="76"/>
  <c r="L24" i="76"/>
  <c r="L40" i="76"/>
  <c r="L48" i="76"/>
  <c r="L57" i="76"/>
  <c r="L73" i="76"/>
  <c r="K23" i="77"/>
  <c r="K39" i="77"/>
  <c r="L39" i="77"/>
  <c r="L67" i="77"/>
  <c r="K67" i="77"/>
  <c r="K85" i="77"/>
  <c r="L85" i="77"/>
  <c r="K93" i="77"/>
  <c r="L93" i="77"/>
  <c r="K42" i="77"/>
  <c r="K48" i="77"/>
  <c r="K52" i="77"/>
  <c r="L56" i="77"/>
  <c r="L60" i="77"/>
  <c r="L64" i="77"/>
  <c r="L68" i="77"/>
  <c r="L72" i="77"/>
  <c r="L76" i="77"/>
  <c r="K79" i="77"/>
  <c r="K8" i="78"/>
  <c r="K12" i="78"/>
  <c r="K16" i="78"/>
  <c r="K20" i="78"/>
  <c r="K24" i="78"/>
  <c r="K28" i="78"/>
  <c r="K32" i="78"/>
  <c r="K36" i="78"/>
  <c r="K40" i="78"/>
  <c r="K44" i="78"/>
  <c r="L52" i="78"/>
  <c r="K53" i="78"/>
  <c r="K57" i="78"/>
  <c r="K61" i="78"/>
  <c r="K65" i="78"/>
  <c r="K69" i="78"/>
  <c r="K73" i="78"/>
  <c r="K77" i="78"/>
  <c r="L43" i="77"/>
  <c r="K53" i="77"/>
  <c r="K57" i="77"/>
  <c r="K61" i="77"/>
  <c r="K65" i="77"/>
  <c r="K69" i="77"/>
  <c r="K73" i="77"/>
  <c r="K77" i="77"/>
  <c r="L46" i="78"/>
  <c r="K45" i="78"/>
  <c r="K83" i="78"/>
  <c r="K91" i="78"/>
  <c r="K95" i="78"/>
  <c r="K5" i="78"/>
  <c r="K7" i="78"/>
  <c r="K9" i="78"/>
  <c r="K11" i="78"/>
  <c r="K13" i="78"/>
  <c r="K15" i="78"/>
  <c r="K17" i="78"/>
  <c r="K19" i="78"/>
  <c r="K21" i="78"/>
  <c r="K23" i="78"/>
  <c r="K25" i="78"/>
  <c r="K27" i="78"/>
  <c r="K29" i="78"/>
  <c r="K31" i="78"/>
  <c r="K33" i="78"/>
  <c r="K35" i="78"/>
  <c r="K37" i="78"/>
  <c r="K39" i="78"/>
  <c r="K41" i="78"/>
  <c r="K43" i="78"/>
  <c r="L47" i="78"/>
  <c r="L49" i="78"/>
  <c r="L51" i="78"/>
  <c r="K54" i="78"/>
  <c r="K56" i="78"/>
  <c r="K58" i="78"/>
  <c r="K60" i="78"/>
  <c r="K62" i="78"/>
  <c r="K64" i="78"/>
  <c r="K66" i="78"/>
  <c r="K68" i="78"/>
  <c r="K70" i="78"/>
  <c r="K72" i="78"/>
  <c r="K74" i="78"/>
  <c r="K76" i="78"/>
  <c r="K78" i="78"/>
  <c r="K80" i="78"/>
  <c r="K84" i="78"/>
  <c r="L87" i="78"/>
  <c r="K88" i="78"/>
  <c r="K92" i="78"/>
  <c r="K96" i="78"/>
  <c r="L99" i="78"/>
  <c r="K100" i="78"/>
  <c r="K45" i="77"/>
  <c r="K47" i="77"/>
  <c r="K49" i="77"/>
  <c r="K51" i="77"/>
  <c r="K83" i="77"/>
  <c r="K87" i="77"/>
  <c r="K91" i="77"/>
  <c r="K95" i="77"/>
  <c r="K99" i="77"/>
  <c r="K100" i="77"/>
  <c r="K45" i="76"/>
  <c r="K47" i="76"/>
  <c r="K49" i="76"/>
  <c r="K51" i="76"/>
  <c r="K83" i="76"/>
  <c r="K87" i="76"/>
  <c r="K91" i="76"/>
  <c r="K95" i="76"/>
  <c r="K99" i="76"/>
  <c r="K5" i="76"/>
  <c r="K7" i="76"/>
  <c r="K9" i="76"/>
  <c r="K11" i="76"/>
  <c r="K13" i="76"/>
  <c r="K15" i="76"/>
  <c r="K17" i="76"/>
  <c r="K19" i="76"/>
  <c r="K21" i="76"/>
  <c r="K23" i="76"/>
  <c r="K25" i="76"/>
  <c r="K27" i="76"/>
  <c r="K29" i="76"/>
  <c r="K31" i="76"/>
  <c r="K33" i="76"/>
  <c r="K35" i="76"/>
  <c r="K37" i="76"/>
  <c r="K39" i="76"/>
  <c r="K41" i="76"/>
  <c r="K43" i="76"/>
  <c r="K54" i="76"/>
  <c r="K56" i="76"/>
  <c r="K58" i="76"/>
  <c r="K60" i="76"/>
  <c r="K62" i="76"/>
  <c r="K64" i="76"/>
  <c r="K66" i="76"/>
  <c r="K68" i="76"/>
  <c r="K70" i="76"/>
  <c r="K72" i="76"/>
  <c r="K74" i="76"/>
  <c r="K76" i="76"/>
  <c r="K78" i="76"/>
  <c r="K80" i="76"/>
  <c r="K84" i="76"/>
  <c r="K88" i="76"/>
  <c r="K92" i="76"/>
  <c r="K96" i="76"/>
  <c r="K100" i="76"/>
  <c r="K45" i="75"/>
  <c r="K47" i="75"/>
  <c r="K49" i="75"/>
  <c r="K51" i="75"/>
  <c r="K83" i="75"/>
  <c r="K87" i="75"/>
  <c r="K91" i="75"/>
  <c r="K95" i="75"/>
  <c r="K99" i="75"/>
  <c r="K100" i="75"/>
  <c r="K91" i="74"/>
  <c r="K95" i="74"/>
  <c r="K99" i="74"/>
  <c r="K5" i="74"/>
  <c r="K7" i="74"/>
  <c r="K9" i="74"/>
  <c r="K11" i="74"/>
  <c r="K13" i="74"/>
  <c r="K15" i="74"/>
  <c r="K17" i="74"/>
  <c r="K19" i="74"/>
  <c r="K21" i="74"/>
  <c r="K23" i="74"/>
  <c r="K25" i="74"/>
  <c r="K27" i="74"/>
  <c r="K29" i="74"/>
  <c r="K31" i="74"/>
  <c r="K33" i="74"/>
  <c r="K35" i="74"/>
  <c r="K37" i="74"/>
  <c r="K39" i="74"/>
  <c r="K41" i="74"/>
  <c r="K43" i="74"/>
  <c r="L45" i="74"/>
  <c r="L47" i="74"/>
  <c r="L49" i="74"/>
  <c r="L51" i="74"/>
  <c r="K54" i="74"/>
  <c r="K56" i="74"/>
  <c r="K58" i="74"/>
  <c r="K60" i="74"/>
  <c r="K62" i="74"/>
  <c r="K64" i="74"/>
  <c r="K66" i="74"/>
  <c r="K68" i="74"/>
  <c r="K70" i="74"/>
  <c r="K72" i="74"/>
  <c r="K74" i="74"/>
  <c r="K76" i="74"/>
  <c r="K78" i="74"/>
  <c r="K80" i="74"/>
  <c r="L83" i="74"/>
  <c r="K84" i="74"/>
  <c r="L87" i="74"/>
  <c r="K88" i="74"/>
  <c r="K92" i="74"/>
  <c r="K96" i="74"/>
  <c r="K100" i="74"/>
  <c r="L46" i="73"/>
  <c r="L48" i="73"/>
  <c r="L50" i="73"/>
  <c r="L52" i="73"/>
  <c r="L81" i="73"/>
  <c r="L85" i="73"/>
  <c r="L89" i="73"/>
  <c r="L93" i="73"/>
  <c r="K95" i="73"/>
  <c r="K99" i="73"/>
  <c r="K96" i="73"/>
  <c r="K100" i="73"/>
  <c r="K45" i="72"/>
  <c r="K47" i="72"/>
  <c r="K49" i="72"/>
  <c r="K51" i="72"/>
  <c r="K83" i="72"/>
  <c r="K87" i="72"/>
  <c r="K91" i="72"/>
  <c r="K95" i="72"/>
  <c r="K99" i="72"/>
  <c r="K100" i="72"/>
  <c r="L65" i="71"/>
  <c r="K49" i="71"/>
  <c r="K51" i="71"/>
  <c r="K83" i="71"/>
  <c r="K91" i="71"/>
  <c r="K95" i="71"/>
  <c r="K5" i="71"/>
  <c r="K7" i="71"/>
  <c r="K9" i="71"/>
  <c r="K11" i="71"/>
  <c r="K13" i="71"/>
  <c r="K15" i="71"/>
  <c r="K17" i="71"/>
  <c r="K19" i="71"/>
  <c r="K21" i="71"/>
  <c r="K23" i="71"/>
  <c r="K25" i="71"/>
  <c r="K27" i="71"/>
  <c r="K29" i="71"/>
  <c r="K31" i="71"/>
  <c r="K33" i="71"/>
  <c r="K35" i="71"/>
  <c r="K37" i="71"/>
  <c r="K39" i="71"/>
  <c r="K41" i="71"/>
  <c r="K43" i="71"/>
  <c r="L45" i="71"/>
  <c r="L47" i="71"/>
  <c r="K54" i="71"/>
  <c r="K56" i="71"/>
  <c r="K58" i="71"/>
  <c r="K60" i="71"/>
  <c r="K62" i="71"/>
  <c r="K64" i="71"/>
  <c r="K66" i="71"/>
  <c r="K68" i="71"/>
  <c r="K70" i="71"/>
  <c r="K72" i="71"/>
  <c r="K74" i="71"/>
  <c r="K76" i="71"/>
  <c r="K78" i="71"/>
  <c r="K80" i="71"/>
  <c r="K84" i="71"/>
  <c r="L87" i="71"/>
  <c r="K88" i="71"/>
  <c r="K92" i="71"/>
  <c r="K96" i="71"/>
  <c r="L99" i="71"/>
  <c r="K100" i="71"/>
  <c r="K10" i="70"/>
  <c r="K18" i="70"/>
  <c r="K26" i="70"/>
  <c r="K34" i="70"/>
  <c r="K42" i="70"/>
  <c r="L55" i="70"/>
  <c r="K69" i="70"/>
  <c r="K73" i="70"/>
  <c r="K77" i="70"/>
  <c r="L93" i="70"/>
  <c r="K94" i="70"/>
  <c r="K48" i="70"/>
  <c r="L59" i="70"/>
  <c r="L89" i="70"/>
  <c r="K90" i="70"/>
  <c r="L85" i="70"/>
  <c r="L63" i="70"/>
  <c r="K12" i="70"/>
  <c r="K20" i="70"/>
  <c r="K28" i="70"/>
  <c r="K53" i="70"/>
  <c r="K65" i="70"/>
  <c r="L8" i="70"/>
  <c r="L16" i="70"/>
  <c r="L24" i="70"/>
  <c r="L32" i="70"/>
  <c r="L36" i="70"/>
  <c r="L40" i="70"/>
  <c r="L44" i="70"/>
  <c r="K46" i="70"/>
  <c r="K50" i="70"/>
  <c r="L57" i="70"/>
  <c r="L61" i="70"/>
  <c r="K83" i="70"/>
  <c r="K87" i="70"/>
  <c r="K5" i="70"/>
  <c r="K7" i="70"/>
  <c r="K9" i="70"/>
  <c r="K11" i="70"/>
  <c r="K13" i="70"/>
  <c r="K15" i="70"/>
  <c r="K17" i="70"/>
  <c r="K19" i="70"/>
  <c r="K21" i="70"/>
  <c r="K23" i="70"/>
  <c r="K25" i="70"/>
  <c r="K27" i="70"/>
  <c r="K29" i="70"/>
  <c r="K31" i="70"/>
  <c r="K33" i="70"/>
  <c r="K35" i="70"/>
  <c r="K37" i="70"/>
  <c r="K39" i="70"/>
  <c r="K41" i="70"/>
  <c r="K43" i="70"/>
  <c r="L45" i="70"/>
  <c r="L47" i="70"/>
  <c r="L49" i="70"/>
  <c r="L51" i="70"/>
  <c r="K54" i="70"/>
  <c r="K56" i="70"/>
  <c r="K58" i="70"/>
  <c r="K60" i="70"/>
  <c r="K62" i="70"/>
  <c r="K64" i="70"/>
  <c r="K66" i="70"/>
  <c r="K68" i="70"/>
  <c r="K70" i="70"/>
  <c r="K72" i="70"/>
  <c r="K74" i="70"/>
  <c r="K76" i="70"/>
  <c r="K78" i="70"/>
  <c r="K80" i="70"/>
  <c r="K84" i="70"/>
  <c r="K88" i="70"/>
  <c r="L91" i="70"/>
  <c r="K92" i="70"/>
  <c r="L95" i="70"/>
  <c r="K96" i="70"/>
  <c r="L99" i="70"/>
  <c r="K100" i="70"/>
  <c r="L12" i="68"/>
  <c r="K87" i="68"/>
  <c r="L51" i="68"/>
  <c r="L65" i="68"/>
  <c r="K85" i="68"/>
  <c r="L20" i="68"/>
  <c r="K73" i="68"/>
  <c r="K91" i="68"/>
  <c r="L93" i="68"/>
  <c r="K98" i="68"/>
  <c r="L28" i="68"/>
  <c r="K49" i="68"/>
  <c r="K52" i="68"/>
  <c r="L53" i="68"/>
  <c r="L77" i="68"/>
  <c r="L81" i="68"/>
  <c r="L36" i="68"/>
  <c r="K47" i="68"/>
  <c r="K45" i="68"/>
  <c r="L40" i="68"/>
  <c r="K50" i="68"/>
  <c r="L61" i="68"/>
  <c r="K48" i="68"/>
  <c r="K46" i="68"/>
  <c r="K59" i="68"/>
  <c r="K71" i="68"/>
  <c r="L10" i="68"/>
  <c r="L18" i="68"/>
  <c r="L26" i="68"/>
  <c r="L34" i="68"/>
  <c r="K44" i="68"/>
  <c r="K57" i="68"/>
  <c r="K69" i="68"/>
  <c r="K42" i="68"/>
  <c r="K55" i="68"/>
  <c r="K67" i="68"/>
  <c r="K79" i="68"/>
  <c r="L8" i="68"/>
  <c r="L16" i="68"/>
  <c r="L24" i="68"/>
  <c r="L32" i="68"/>
  <c r="L82" i="68"/>
  <c r="L6" i="68"/>
  <c r="L14" i="68"/>
  <c r="L22" i="68"/>
  <c r="L30" i="68"/>
  <c r="K38" i="68"/>
  <c r="K63" i="68"/>
  <c r="K75" i="68"/>
  <c r="K86" i="68"/>
  <c r="K7" i="68"/>
  <c r="K19" i="68"/>
  <c r="K43" i="68"/>
  <c r="K23" i="68"/>
  <c r="K96" i="68"/>
  <c r="L5" i="68"/>
  <c r="L9" i="68"/>
  <c r="L11" i="68"/>
  <c r="L13" i="68"/>
  <c r="L15" i="68"/>
  <c r="L17" i="68"/>
  <c r="L21" i="68"/>
  <c r="L25" i="68"/>
  <c r="L27" i="68"/>
  <c r="L29" i="68"/>
  <c r="L31" i="68"/>
  <c r="L33" i="68"/>
  <c r="L35" i="68"/>
  <c r="L37" i="68"/>
  <c r="L39" i="68"/>
  <c r="L41" i="68"/>
  <c r="L84" i="68"/>
  <c r="K89" i="68"/>
  <c r="K94" i="68"/>
  <c r="K99" i="68"/>
  <c r="K54" i="68"/>
  <c r="K56" i="68"/>
  <c r="K58" i="68"/>
  <c r="K60" i="68"/>
  <c r="K62" i="68"/>
  <c r="K64" i="68"/>
  <c r="K66" i="68"/>
  <c r="K68" i="68"/>
  <c r="K70" i="68"/>
  <c r="K72" i="68"/>
  <c r="K74" i="68"/>
  <c r="K76" i="68"/>
  <c r="K78" i="68"/>
  <c r="K80" i="68"/>
  <c r="K92" i="68"/>
  <c r="K97" i="68"/>
  <c r="K90" i="68"/>
  <c r="K83" i="68"/>
  <c r="K95" i="68"/>
  <c r="K88" i="68"/>
  <c r="K100" i="68"/>
  <c r="L60" i="30"/>
  <c r="L57" i="30"/>
  <c r="L61" i="30"/>
  <c r="L56" i="30"/>
  <c r="L59" i="30"/>
  <c r="L55" i="30"/>
  <c r="L62" i="30"/>
  <c r="L58" i="30"/>
  <c r="L54" i="30"/>
  <c r="L94" i="67"/>
  <c r="K78" i="56"/>
  <c r="K66" i="56"/>
  <c r="K54" i="56"/>
  <c r="L72" i="67"/>
  <c r="K90" i="56"/>
  <c r="K102" i="56"/>
  <c r="L53" i="67"/>
  <c r="K80" i="67"/>
  <c r="K77" i="56"/>
  <c r="K53" i="56"/>
  <c r="L62" i="67"/>
  <c r="K86" i="67"/>
  <c r="K93" i="56"/>
  <c r="K68" i="56"/>
  <c r="L53" i="30"/>
  <c r="L64" i="67"/>
  <c r="K56" i="67"/>
  <c r="K74" i="67"/>
  <c r="L58" i="67"/>
  <c r="K82" i="67"/>
  <c r="L60" i="67"/>
  <c r="K70" i="67"/>
  <c r="L88" i="67"/>
  <c r="K56" i="56"/>
  <c r="K68" i="67"/>
  <c r="L96" i="67"/>
  <c r="K80" i="56"/>
  <c r="L76" i="67"/>
  <c r="L84" i="67"/>
  <c r="L54" i="67"/>
  <c r="L66" i="67"/>
  <c r="L78" i="67"/>
  <c r="L90" i="67"/>
  <c r="K62" i="56"/>
  <c r="K46" i="67"/>
  <c r="K101" i="56"/>
  <c r="K48" i="67"/>
  <c r="L98" i="67"/>
  <c r="K89" i="56"/>
  <c r="K83" i="56"/>
  <c r="K92" i="67"/>
  <c r="K65" i="56"/>
  <c r="K50" i="67"/>
  <c r="K55" i="67"/>
  <c r="K57" i="67"/>
  <c r="K59" i="67"/>
  <c r="K61" i="67"/>
  <c r="K63" i="67"/>
  <c r="K65" i="67"/>
  <c r="K67" i="67"/>
  <c r="K69" i="67"/>
  <c r="K71" i="67"/>
  <c r="K73" i="67"/>
  <c r="K75" i="67"/>
  <c r="K77" i="67"/>
  <c r="K79" i="67"/>
  <c r="K81" i="67"/>
  <c r="K83" i="67"/>
  <c r="K85" i="67"/>
  <c r="K87" i="67"/>
  <c r="K89" i="67"/>
  <c r="K91" i="67"/>
  <c r="K93" i="67"/>
  <c r="K95" i="67"/>
  <c r="K97" i="67"/>
  <c r="K81" i="56"/>
  <c r="K105" i="56"/>
  <c r="K69" i="56"/>
  <c r="L51" i="30"/>
  <c r="K52" i="67"/>
  <c r="K58" i="56"/>
  <c r="K57" i="56"/>
  <c r="K82" i="56"/>
  <c r="K106" i="56"/>
  <c r="K84" i="56"/>
  <c r="K61" i="56"/>
  <c r="K96" i="56"/>
  <c r="K60" i="56"/>
  <c r="K95" i="56"/>
  <c r="K59" i="56"/>
  <c r="K94" i="56"/>
  <c r="K72" i="56"/>
  <c r="K92" i="56"/>
  <c r="K71" i="56"/>
  <c r="K70" i="56"/>
  <c r="K108" i="56"/>
  <c r="K85" i="56"/>
  <c r="K55" i="56"/>
  <c r="K103" i="56"/>
  <c r="K67" i="56"/>
  <c r="L111" i="56"/>
  <c r="L99" i="56"/>
  <c r="L87" i="56"/>
  <c r="L110" i="56"/>
  <c r="L98" i="56"/>
  <c r="L86" i="56"/>
  <c r="L74" i="56"/>
  <c r="L109" i="56"/>
  <c r="L97" i="56"/>
  <c r="L73" i="56"/>
  <c r="K79" i="56"/>
  <c r="L107" i="56"/>
  <c r="K91" i="56"/>
  <c r="L104" i="56"/>
  <c r="K63" i="56"/>
  <c r="K75" i="56"/>
  <c r="K100" i="56"/>
  <c r="K88" i="56"/>
  <c r="K76" i="56"/>
  <c r="K64" i="56"/>
  <c r="L101" i="54"/>
  <c r="K6" i="67"/>
  <c r="K8" i="67"/>
  <c r="K10" i="67"/>
  <c r="K12" i="67"/>
  <c r="K14" i="67"/>
  <c r="K16" i="67"/>
  <c r="K18" i="67"/>
  <c r="K20" i="67"/>
  <c r="K22" i="67"/>
  <c r="K24" i="67"/>
  <c r="K26" i="67"/>
  <c r="K28" i="67"/>
  <c r="K30" i="67"/>
  <c r="K32" i="67"/>
  <c r="K34" i="67"/>
  <c r="K36" i="67"/>
  <c r="K38" i="67"/>
  <c r="K40" i="67"/>
  <c r="K42" i="67"/>
  <c r="K44" i="67"/>
  <c r="K99" i="67"/>
  <c r="K45" i="67"/>
  <c r="K49" i="67"/>
  <c r="K51" i="67"/>
  <c r="K7" i="67"/>
  <c r="K11" i="67"/>
  <c r="K17" i="67"/>
  <c r="K23" i="67"/>
  <c r="K27" i="67"/>
  <c r="K31" i="67"/>
  <c r="K35" i="67"/>
  <c r="K37" i="67"/>
  <c r="K41" i="67"/>
  <c r="K47" i="67"/>
  <c r="K5" i="67"/>
  <c r="K13" i="67"/>
  <c r="K21" i="67"/>
  <c r="K43" i="67"/>
  <c r="L9" i="67"/>
  <c r="L15" i="67"/>
  <c r="L19" i="67"/>
  <c r="L25" i="67"/>
  <c r="L29" i="67"/>
  <c r="L33" i="67"/>
  <c r="L39" i="67"/>
  <c r="K100" i="67"/>
  <c r="L52" i="30"/>
  <c r="L53" i="59"/>
  <c r="B100" i="61"/>
  <c r="B99" i="61"/>
  <c r="B98" i="61"/>
  <c r="B97" i="61"/>
  <c r="B96" i="61"/>
  <c r="B95" i="61"/>
  <c r="B94" i="61"/>
  <c r="B93" i="61"/>
  <c r="B92" i="61"/>
  <c r="B91" i="61"/>
  <c r="B90" i="61"/>
  <c r="B89" i="61"/>
  <c r="B88" i="61"/>
  <c r="B87" i="61"/>
  <c r="B86" i="61"/>
  <c r="B85" i="61"/>
  <c r="B84" i="61"/>
  <c r="B83" i="61"/>
  <c r="B82" i="61"/>
  <c r="B81" i="61"/>
  <c r="C80" i="61"/>
  <c r="B80" i="61"/>
  <c r="C79" i="61"/>
  <c r="B79" i="61"/>
  <c r="C78" i="61"/>
  <c r="B78" i="61"/>
  <c r="C77" i="61"/>
  <c r="B77" i="61"/>
  <c r="C76" i="61"/>
  <c r="B76" i="61"/>
  <c r="C75" i="61"/>
  <c r="B75" i="61"/>
  <c r="C74" i="61"/>
  <c r="B74" i="61"/>
  <c r="C73" i="61"/>
  <c r="B73" i="61"/>
  <c r="C72" i="61"/>
  <c r="B72" i="61"/>
  <c r="C71" i="61"/>
  <c r="B71" i="61"/>
  <c r="C70" i="61"/>
  <c r="B70" i="61"/>
  <c r="C69" i="61"/>
  <c r="B69" i="61"/>
  <c r="C68" i="61"/>
  <c r="B68" i="61"/>
  <c r="C67" i="61"/>
  <c r="B67" i="61"/>
  <c r="C66" i="61"/>
  <c r="B66" i="61"/>
  <c r="C65" i="61"/>
  <c r="B65" i="61"/>
  <c r="C64" i="61"/>
  <c r="B64" i="61"/>
  <c r="C63" i="61"/>
  <c r="B63" i="61"/>
  <c r="C62" i="61"/>
  <c r="B62" i="61"/>
  <c r="C61" i="61"/>
  <c r="B61" i="61"/>
  <c r="C60" i="61"/>
  <c r="B60" i="61"/>
  <c r="C59" i="61"/>
  <c r="B59" i="61"/>
  <c r="C58" i="61"/>
  <c r="B58" i="61"/>
  <c r="C57" i="61"/>
  <c r="B57" i="61"/>
  <c r="C56" i="61"/>
  <c r="B56" i="61"/>
  <c r="C55" i="61"/>
  <c r="B55" i="61"/>
  <c r="C54" i="61"/>
  <c r="B54" i="61"/>
  <c r="B53" i="61"/>
  <c r="C52" i="61"/>
  <c r="B52" i="61"/>
  <c r="C51" i="61"/>
  <c r="B51" i="61"/>
  <c r="C50" i="61"/>
  <c r="B50" i="61"/>
  <c r="C49" i="61"/>
  <c r="B49" i="61"/>
  <c r="C48" i="61"/>
  <c r="B48" i="61"/>
  <c r="C47" i="61"/>
  <c r="B47" i="61"/>
  <c r="C46" i="61"/>
  <c r="B46" i="61"/>
  <c r="B45" i="61"/>
  <c r="C44" i="61"/>
  <c r="B44" i="61"/>
  <c r="C43" i="61"/>
  <c r="B43" i="61"/>
  <c r="C42" i="61"/>
  <c r="B42" i="61"/>
  <c r="C41" i="61"/>
  <c r="B41" i="61"/>
  <c r="C40" i="61"/>
  <c r="B40" i="61"/>
  <c r="C39" i="61"/>
  <c r="B39" i="61"/>
  <c r="C38" i="61"/>
  <c r="B38" i="61"/>
  <c r="C37" i="61"/>
  <c r="B37" i="61"/>
  <c r="C36" i="61"/>
  <c r="B36" i="61"/>
  <c r="C35" i="61"/>
  <c r="B35" i="61"/>
  <c r="C34" i="61"/>
  <c r="B34" i="61"/>
  <c r="C33" i="61"/>
  <c r="B33" i="61"/>
  <c r="C32" i="61"/>
  <c r="B32" i="61"/>
  <c r="C31" i="61"/>
  <c r="B31" i="61"/>
  <c r="C30" i="61"/>
  <c r="B30" i="61"/>
  <c r="C29" i="61"/>
  <c r="B29" i="61"/>
  <c r="C28" i="61"/>
  <c r="B28" i="61"/>
  <c r="C27" i="61"/>
  <c r="B27" i="61"/>
  <c r="C26" i="61"/>
  <c r="B26" i="61"/>
  <c r="C25" i="61"/>
  <c r="B25" i="61"/>
  <c r="C24" i="61"/>
  <c r="B24" i="61"/>
  <c r="C23" i="61"/>
  <c r="B23" i="61"/>
  <c r="C22" i="61"/>
  <c r="B22" i="61"/>
  <c r="C21" i="61"/>
  <c r="B21" i="61"/>
  <c r="C20" i="61"/>
  <c r="B20" i="61"/>
  <c r="C19" i="61"/>
  <c r="B19" i="61"/>
  <c r="C18" i="61"/>
  <c r="B18" i="61"/>
  <c r="C17" i="61"/>
  <c r="B17" i="61"/>
  <c r="C16" i="61"/>
  <c r="B16" i="61"/>
  <c r="C15" i="61"/>
  <c r="B15" i="61"/>
  <c r="C14" i="61"/>
  <c r="B14" i="61"/>
  <c r="C13" i="61"/>
  <c r="B13" i="61"/>
  <c r="C12" i="61"/>
  <c r="B12" i="61"/>
  <c r="C11" i="61"/>
  <c r="B11" i="61"/>
  <c r="C10" i="61"/>
  <c r="B10" i="61"/>
  <c r="C9" i="61"/>
  <c r="B9" i="61"/>
  <c r="C8" i="61"/>
  <c r="B8" i="61"/>
  <c r="C7" i="61"/>
  <c r="B7" i="61"/>
  <c r="C6" i="61"/>
  <c r="B6" i="61"/>
  <c r="C5" i="61"/>
  <c r="B5" i="61"/>
  <c r="B100" i="58"/>
  <c r="B99" i="58"/>
  <c r="B98" i="58"/>
  <c r="B97" i="58"/>
  <c r="B96" i="58"/>
  <c r="B95" i="58"/>
  <c r="B94" i="58"/>
  <c r="B93" i="58"/>
  <c r="B92" i="58"/>
  <c r="B91" i="58"/>
  <c r="B90" i="58"/>
  <c r="B89" i="58"/>
  <c r="B88" i="58"/>
  <c r="B87" i="58"/>
  <c r="B86" i="58"/>
  <c r="B85" i="58"/>
  <c r="B84" i="58"/>
  <c r="B83" i="58"/>
  <c r="B82" i="58"/>
  <c r="B81" i="58"/>
  <c r="C80" i="58"/>
  <c r="B80" i="58"/>
  <c r="C79" i="58"/>
  <c r="B79" i="58"/>
  <c r="C78" i="58"/>
  <c r="B78" i="58"/>
  <c r="C77" i="58"/>
  <c r="B77" i="58"/>
  <c r="C76" i="58"/>
  <c r="B76" i="58"/>
  <c r="C75" i="58"/>
  <c r="B75" i="58"/>
  <c r="C74" i="58"/>
  <c r="B74" i="58"/>
  <c r="C73" i="58"/>
  <c r="B73" i="58"/>
  <c r="C72" i="58"/>
  <c r="B72" i="58"/>
  <c r="C71" i="58"/>
  <c r="B71" i="58"/>
  <c r="C70" i="58"/>
  <c r="B70" i="58"/>
  <c r="C69" i="58"/>
  <c r="B69" i="58"/>
  <c r="C68" i="58"/>
  <c r="B68" i="58"/>
  <c r="C67" i="58"/>
  <c r="B67" i="58"/>
  <c r="C66" i="58"/>
  <c r="B66" i="58"/>
  <c r="C65" i="58"/>
  <c r="B65" i="58"/>
  <c r="C64" i="58"/>
  <c r="B64" i="58"/>
  <c r="C63" i="58"/>
  <c r="B63" i="58"/>
  <c r="C62" i="58"/>
  <c r="B62" i="58"/>
  <c r="C61" i="58"/>
  <c r="B61" i="58"/>
  <c r="C60" i="58"/>
  <c r="B60" i="58"/>
  <c r="C59" i="58"/>
  <c r="B59" i="58"/>
  <c r="C58" i="58"/>
  <c r="B58" i="58"/>
  <c r="C57" i="58"/>
  <c r="B57" i="58"/>
  <c r="C56" i="58"/>
  <c r="B56" i="58"/>
  <c r="C55" i="58"/>
  <c r="B55" i="58"/>
  <c r="C54" i="58"/>
  <c r="B54" i="58"/>
  <c r="B53" i="58"/>
  <c r="C52" i="58"/>
  <c r="B52" i="58"/>
  <c r="C51" i="58"/>
  <c r="B51" i="58"/>
  <c r="C50" i="58"/>
  <c r="B50" i="58"/>
  <c r="C49" i="58"/>
  <c r="B49" i="58"/>
  <c r="C48" i="58"/>
  <c r="B48" i="58"/>
  <c r="C47" i="58"/>
  <c r="B47" i="58"/>
  <c r="C46" i="58"/>
  <c r="B46" i="58"/>
  <c r="B45" i="58"/>
  <c r="C44" i="58"/>
  <c r="B44" i="58"/>
  <c r="C43" i="58"/>
  <c r="B43" i="58"/>
  <c r="C42" i="58"/>
  <c r="B42" i="58"/>
  <c r="C41" i="58"/>
  <c r="B41" i="58"/>
  <c r="C40" i="58"/>
  <c r="B40" i="58"/>
  <c r="C39" i="58"/>
  <c r="B39" i="58"/>
  <c r="C38" i="58"/>
  <c r="B38" i="58"/>
  <c r="C37" i="58"/>
  <c r="B37" i="58"/>
  <c r="C36" i="58"/>
  <c r="B36" i="58"/>
  <c r="C35" i="58"/>
  <c r="B35" i="58"/>
  <c r="C34" i="58"/>
  <c r="B34" i="58"/>
  <c r="C33" i="58"/>
  <c r="B33" i="58"/>
  <c r="C32" i="58"/>
  <c r="B32" i="58"/>
  <c r="C31" i="58"/>
  <c r="B31" i="58"/>
  <c r="C30" i="58"/>
  <c r="B30" i="58"/>
  <c r="C29" i="58"/>
  <c r="B29" i="58"/>
  <c r="C28" i="58"/>
  <c r="B28" i="58"/>
  <c r="C27" i="58"/>
  <c r="B27" i="58"/>
  <c r="C26" i="58"/>
  <c r="B26" i="58"/>
  <c r="C25" i="58"/>
  <c r="B25" i="58"/>
  <c r="C24" i="58"/>
  <c r="B24" i="58"/>
  <c r="C23" i="58"/>
  <c r="B23" i="58"/>
  <c r="C22" i="58"/>
  <c r="B22" i="58"/>
  <c r="C21" i="58"/>
  <c r="B21" i="58"/>
  <c r="C20" i="58"/>
  <c r="B20" i="58"/>
  <c r="C19" i="58"/>
  <c r="B19" i="58"/>
  <c r="C18" i="58"/>
  <c r="B18" i="58"/>
  <c r="C17" i="58"/>
  <c r="B17" i="58"/>
  <c r="C16" i="58"/>
  <c r="B16" i="58"/>
  <c r="C15" i="58"/>
  <c r="B15" i="58"/>
  <c r="C14" i="58"/>
  <c r="B14" i="58"/>
  <c r="C13" i="58"/>
  <c r="B13" i="58"/>
  <c r="C12" i="58"/>
  <c r="B12" i="58"/>
  <c r="C11" i="58"/>
  <c r="B11" i="58"/>
  <c r="C10" i="58"/>
  <c r="B10" i="58"/>
  <c r="C9" i="58"/>
  <c r="B9" i="58"/>
  <c r="C8" i="58"/>
  <c r="B8" i="58"/>
  <c r="C7" i="58"/>
  <c r="B7" i="58"/>
  <c r="C6" i="58"/>
  <c r="B6" i="58"/>
  <c r="C5" i="58"/>
  <c r="B5" i="58"/>
  <c r="B100" i="57"/>
  <c r="B99" i="57"/>
  <c r="B98" i="57"/>
  <c r="B97" i="57"/>
  <c r="B96" i="57"/>
  <c r="B95" i="57"/>
  <c r="B94" i="57"/>
  <c r="B93" i="57"/>
  <c r="B92" i="57"/>
  <c r="B91" i="57"/>
  <c r="B90" i="57"/>
  <c r="B89" i="57"/>
  <c r="B88" i="57"/>
  <c r="B87" i="57"/>
  <c r="B86" i="57"/>
  <c r="B85" i="57"/>
  <c r="B84" i="57"/>
  <c r="B83" i="57"/>
  <c r="B82" i="57"/>
  <c r="B81" i="57"/>
  <c r="C80" i="57"/>
  <c r="B80" i="57"/>
  <c r="C79" i="57"/>
  <c r="B79" i="57"/>
  <c r="C78" i="57"/>
  <c r="B78" i="57"/>
  <c r="C77" i="57"/>
  <c r="B77" i="57"/>
  <c r="C76" i="57"/>
  <c r="B76" i="57"/>
  <c r="C75" i="57"/>
  <c r="B75" i="57"/>
  <c r="C74" i="57"/>
  <c r="B74" i="57"/>
  <c r="C73" i="57"/>
  <c r="B73" i="57"/>
  <c r="C72" i="57"/>
  <c r="B72" i="57"/>
  <c r="C71" i="57"/>
  <c r="B71" i="57"/>
  <c r="C70" i="57"/>
  <c r="B70" i="57"/>
  <c r="C69" i="57"/>
  <c r="B69" i="57"/>
  <c r="C68" i="57"/>
  <c r="B68" i="57"/>
  <c r="C67" i="57"/>
  <c r="B67" i="57"/>
  <c r="C66" i="57"/>
  <c r="B66" i="57"/>
  <c r="C65" i="57"/>
  <c r="B65" i="57"/>
  <c r="C64" i="57"/>
  <c r="B64" i="57"/>
  <c r="C63" i="57"/>
  <c r="B63" i="57"/>
  <c r="C62" i="57"/>
  <c r="B62" i="57"/>
  <c r="C61" i="57"/>
  <c r="B61" i="57"/>
  <c r="C60" i="57"/>
  <c r="B60" i="57"/>
  <c r="C59" i="57"/>
  <c r="B59" i="57"/>
  <c r="C58" i="57"/>
  <c r="B58" i="57"/>
  <c r="C57" i="57"/>
  <c r="B57" i="57"/>
  <c r="C56" i="57"/>
  <c r="B56" i="57"/>
  <c r="C55" i="57"/>
  <c r="B55" i="57"/>
  <c r="C54" i="57"/>
  <c r="B54" i="57"/>
  <c r="B53" i="57"/>
  <c r="C52" i="57"/>
  <c r="B52" i="57"/>
  <c r="C51" i="57"/>
  <c r="B51" i="57"/>
  <c r="C50" i="57"/>
  <c r="B50" i="57"/>
  <c r="C49" i="57"/>
  <c r="B49" i="57"/>
  <c r="C48" i="57"/>
  <c r="B48" i="57"/>
  <c r="C47" i="57"/>
  <c r="B47" i="57"/>
  <c r="C46" i="57"/>
  <c r="B46" i="57"/>
  <c r="B45" i="57"/>
  <c r="C44" i="57"/>
  <c r="B44" i="57"/>
  <c r="C43" i="57"/>
  <c r="B43" i="57"/>
  <c r="C42" i="57"/>
  <c r="B42" i="57"/>
  <c r="C41" i="57"/>
  <c r="B41" i="57"/>
  <c r="C40" i="57"/>
  <c r="B40" i="57"/>
  <c r="C39" i="57"/>
  <c r="B39" i="57"/>
  <c r="C38" i="57"/>
  <c r="B38" i="57"/>
  <c r="C37" i="57"/>
  <c r="B37" i="57"/>
  <c r="C36" i="57"/>
  <c r="B36" i="57"/>
  <c r="C35" i="57"/>
  <c r="B35" i="57"/>
  <c r="C34" i="57"/>
  <c r="B34" i="57"/>
  <c r="C33" i="57"/>
  <c r="B33" i="57"/>
  <c r="C32" i="57"/>
  <c r="B32" i="57"/>
  <c r="C31" i="57"/>
  <c r="B31" i="57"/>
  <c r="C30" i="57"/>
  <c r="B30" i="57"/>
  <c r="C29" i="57"/>
  <c r="B29" i="57"/>
  <c r="C28" i="57"/>
  <c r="B28" i="57"/>
  <c r="C27" i="57"/>
  <c r="B27" i="57"/>
  <c r="C26" i="57"/>
  <c r="B26" i="57"/>
  <c r="C25" i="57"/>
  <c r="B25" i="57"/>
  <c r="C24" i="57"/>
  <c r="B24" i="57"/>
  <c r="C23" i="57"/>
  <c r="B23" i="57"/>
  <c r="C22" i="57"/>
  <c r="B22" i="57"/>
  <c r="C21" i="57"/>
  <c r="B21" i="57"/>
  <c r="C20" i="57"/>
  <c r="B20" i="57"/>
  <c r="C19" i="57"/>
  <c r="B19" i="57"/>
  <c r="C18" i="57"/>
  <c r="B18" i="57"/>
  <c r="C17" i="57"/>
  <c r="B17" i="57"/>
  <c r="C16" i="57"/>
  <c r="B16" i="57"/>
  <c r="C15" i="57"/>
  <c r="B15" i="57"/>
  <c r="C14" i="57"/>
  <c r="B14" i="57"/>
  <c r="C13" i="57"/>
  <c r="B13" i="57"/>
  <c r="C12" i="57"/>
  <c r="B12" i="57"/>
  <c r="C11" i="57"/>
  <c r="B11" i="57"/>
  <c r="C10" i="57"/>
  <c r="B10" i="57"/>
  <c r="C9" i="57"/>
  <c r="B9" i="57"/>
  <c r="C8" i="57"/>
  <c r="B8" i="57"/>
  <c r="C7" i="57"/>
  <c r="B7" i="57"/>
  <c r="C6" i="57"/>
  <c r="B6" i="57"/>
  <c r="C5" i="57"/>
  <c r="B5" i="57"/>
  <c r="B5" i="55"/>
  <c r="B6" i="55"/>
  <c r="B7" i="55"/>
  <c r="B8" i="55"/>
  <c r="B9" i="55"/>
  <c r="B10" i="55"/>
  <c r="B11" i="55"/>
  <c r="B12" i="55"/>
  <c r="B13" i="55"/>
  <c r="B14" i="55"/>
  <c r="B15" i="55"/>
  <c r="B16" i="55"/>
  <c r="B17" i="55"/>
  <c r="B18" i="55"/>
  <c r="B19" i="55"/>
  <c r="B20" i="55"/>
  <c r="B21" i="55"/>
  <c r="B22" i="55"/>
  <c r="B23" i="55"/>
  <c r="B24" i="55"/>
  <c r="B25" i="55"/>
  <c r="B26" i="55"/>
  <c r="B27" i="55"/>
  <c r="B28" i="55"/>
  <c r="B29" i="55"/>
  <c r="B30" i="55"/>
  <c r="B31" i="55"/>
  <c r="B32" i="55"/>
  <c r="B33" i="55"/>
  <c r="B34" i="55"/>
  <c r="B35" i="55"/>
  <c r="B36" i="55"/>
  <c r="B37" i="55"/>
  <c r="B38" i="55"/>
  <c r="B39" i="55"/>
  <c r="B40" i="55"/>
  <c r="B41" i="55"/>
  <c r="B42" i="55"/>
  <c r="B43" i="55"/>
  <c r="B44" i="55"/>
  <c r="B45" i="55"/>
  <c r="B46" i="55"/>
  <c r="B47" i="55"/>
  <c r="B48" i="55"/>
  <c r="B49" i="55"/>
  <c r="B50" i="55"/>
  <c r="B51" i="55"/>
  <c r="B52" i="55"/>
  <c r="B53" i="55"/>
  <c r="B55" i="55"/>
  <c r="B56" i="55"/>
  <c r="B57" i="55"/>
  <c r="B58" i="55"/>
  <c r="B59" i="55"/>
  <c r="B60" i="55"/>
  <c r="B61" i="55"/>
  <c r="B62" i="55"/>
  <c r="B63" i="55"/>
  <c r="B64" i="55"/>
  <c r="B65" i="55"/>
  <c r="B66" i="55"/>
  <c r="B67" i="55"/>
  <c r="B68" i="55"/>
  <c r="B69" i="55"/>
  <c r="B70" i="55"/>
  <c r="B71" i="55"/>
  <c r="B72" i="55"/>
  <c r="B73" i="55"/>
  <c r="B74" i="55"/>
  <c r="B75" i="55"/>
  <c r="B76" i="55"/>
  <c r="B77" i="55"/>
  <c r="B78" i="55"/>
  <c r="B79" i="55"/>
  <c r="B80" i="55"/>
  <c r="B81" i="55"/>
  <c r="B82" i="55"/>
  <c r="B83" i="55"/>
  <c r="B84" i="55"/>
  <c r="B85" i="55"/>
  <c r="B86" i="55"/>
  <c r="B87" i="55"/>
  <c r="B88" i="55"/>
  <c r="B89" i="55"/>
  <c r="B90" i="55"/>
  <c r="B91" i="55"/>
  <c r="B92" i="55"/>
  <c r="B93" i="55"/>
  <c r="B94" i="55"/>
  <c r="B95" i="55"/>
  <c r="B96" i="55"/>
  <c r="B97" i="55"/>
  <c r="B98" i="55"/>
  <c r="B99" i="55"/>
  <c r="B100" i="55"/>
  <c r="C80" i="55"/>
  <c r="C79" i="55"/>
  <c r="C78" i="55"/>
  <c r="C77" i="55"/>
  <c r="C76" i="55"/>
  <c r="C75" i="55"/>
  <c r="C74" i="55"/>
  <c r="C73" i="55"/>
  <c r="C72" i="55"/>
  <c r="C71" i="55"/>
  <c r="C70" i="55"/>
  <c r="C69" i="55"/>
  <c r="C68" i="55"/>
  <c r="C67" i="55"/>
  <c r="C66" i="55"/>
  <c r="C65" i="55"/>
  <c r="C64" i="55"/>
  <c r="C63" i="55"/>
  <c r="C62" i="55"/>
  <c r="C61" i="55"/>
  <c r="C60" i="55"/>
  <c r="C59" i="55"/>
  <c r="C58" i="55"/>
  <c r="C57" i="55"/>
  <c r="C56" i="55"/>
  <c r="C55" i="55"/>
  <c r="C54" i="55"/>
  <c r="C52" i="55"/>
  <c r="C51" i="55"/>
  <c r="C50" i="55"/>
  <c r="C49" i="55"/>
  <c r="C48" i="55"/>
  <c r="C47" i="55"/>
  <c r="C46" i="55"/>
  <c r="C44" i="55"/>
  <c r="C43" i="55"/>
  <c r="C42" i="55"/>
  <c r="C41" i="55"/>
  <c r="C40" i="55"/>
  <c r="C39" i="55"/>
  <c r="C38" i="55"/>
  <c r="C37" i="55"/>
  <c r="C36" i="55"/>
  <c r="C35" i="55"/>
  <c r="C34" i="55"/>
  <c r="C33" i="55"/>
  <c r="C32" i="55"/>
  <c r="C31" i="55"/>
  <c r="C30" i="55"/>
  <c r="C29" i="55"/>
  <c r="C28" i="55"/>
  <c r="C27" i="55"/>
  <c r="C26" i="55"/>
  <c r="C25" i="55"/>
  <c r="C24" i="55"/>
  <c r="C23" i="55"/>
  <c r="C22" i="55"/>
  <c r="C21" i="55"/>
  <c r="C20" i="55"/>
  <c r="C19" i="55"/>
  <c r="C18" i="55"/>
  <c r="C17" i="55"/>
  <c r="C16" i="55"/>
  <c r="C15" i="55"/>
  <c r="C14" i="55"/>
  <c r="C13" i="55"/>
  <c r="C12" i="55"/>
  <c r="C11" i="55"/>
  <c r="C10" i="55"/>
  <c r="C9" i="55"/>
  <c r="C8" i="55"/>
  <c r="C7" i="55"/>
  <c r="C6" i="55"/>
  <c r="C5" i="55"/>
  <c r="B5" i="54"/>
  <c r="B6" i="54"/>
  <c r="B7" i="54"/>
  <c r="B8" i="54"/>
  <c r="B9" i="54"/>
  <c r="B10" i="54"/>
  <c r="B11" i="54"/>
  <c r="B12" i="54"/>
  <c r="B13" i="54"/>
  <c r="B14" i="54"/>
  <c r="B15" i="54"/>
  <c r="B16" i="54"/>
  <c r="B17" i="54"/>
  <c r="B18" i="54"/>
  <c r="B19" i="54"/>
  <c r="B20" i="54"/>
  <c r="B21" i="54"/>
  <c r="B22" i="54"/>
  <c r="B23" i="54"/>
  <c r="B24" i="54"/>
  <c r="B25" i="54"/>
  <c r="B26" i="54"/>
  <c r="B27" i="54"/>
  <c r="B28" i="54"/>
  <c r="B29" i="54"/>
  <c r="B30" i="54"/>
  <c r="B31" i="54"/>
  <c r="B32" i="54"/>
  <c r="B33" i="54"/>
  <c r="B34" i="54"/>
  <c r="B35" i="54"/>
  <c r="B36" i="54"/>
  <c r="B37" i="54"/>
  <c r="B38" i="54"/>
  <c r="B39" i="54"/>
  <c r="B40" i="54"/>
  <c r="B41" i="54"/>
  <c r="B42" i="54"/>
  <c r="B43" i="54"/>
  <c r="B44" i="54"/>
  <c r="B45" i="54"/>
  <c r="B46" i="54"/>
  <c r="B47" i="54"/>
  <c r="B48" i="54"/>
  <c r="B49" i="54"/>
  <c r="B50" i="54"/>
  <c r="B51" i="54"/>
  <c r="B52" i="54"/>
  <c r="B53" i="54"/>
  <c r="B54" i="54"/>
  <c r="B55" i="54"/>
  <c r="B56" i="54"/>
  <c r="B57" i="54"/>
  <c r="B58" i="54"/>
  <c r="B59" i="54"/>
  <c r="B60" i="54"/>
  <c r="B61" i="54"/>
  <c r="B62" i="54"/>
  <c r="B63" i="54"/>
  <c r="B64" i="54"/>
  <c r="B65" i="54"/>
  <c r="B66" i="54"/>
  <c r="B67" i="54"/>
  <c r="B68" i="54"/>
  <c r="B69" i="54"/>
  <c r="B70" i="54"/>
  <c r="B71" i="54"/>
  <c r="B72" i="54"/>
  <c r="B73" i="54"/>
  <c r="B74" i="54"/>
  <c r="B75" i="54"/>
  <c r="B76" i="54"/>
  <c r="B77" i="54"/>
  <c r="B78" i="54"/>
  <c r="B79" i="54"/>
  <c r="B80" i="54"/>
  <c r="B81" i="54"/>
  <c r="B82" i="54"/>
  <c r="B83" i="54"/>
  <c r="B84" i="54"/>
  <c r="B85" i="54"/>
  <c r="B86" i="54"/>
  <c r="B87" i="54"/>
  <c r="B88" i="54"/>
  <c r="B89" i="54"/>
  <c r="B90" i="54"/>
  <c r="B91" i="54"/>
  <c r="B92" i="54"/>
  <c r="B93" i="54"/>
  <c r="B94" i="54"/>
  <c r="B95" i="54"/>
  <c r="B96" i="54"/>
  <c r="B97" i="54"/>
  <c r="B98" i="54"/>
  <c r="B99" i="54"/>
  <c r="B100" i="54"/>
  <c r="C80" i="54"/>
  <c r="C79" i="54"/>
  <c r="C78" i="54"/>
  <c r="C77" i="54"/>
  <c r="C76" i="54"/>
  <c r="C75" i="54"/>
  <c r="C74" i="54"/>
  <c r="C73" i="54"/>
  <c r="C72" i="54"/>
  <c r="C71" i="54"/>
  <c r="C70" i="54"/>
  <c r="C69" i="54"/>
  <c r="C68" i="54"/>
  <c r="C67" i="54"/>
  <c r="C66" i="54"/>
  <c r="C65" i="54"/>
  <c r="C64" i="54"/>
  <c r="C63" i="54"/>
  <c r="C62" i="54"/>
  <c r="C61" i="54"/>
  <c r="C60" i="54"/>
  <c r="C59" i="54"/>
  <c r="C58" i="54"/>
  <c r="C57" i="54"/>
  <c r="C56" i="54"/>
  <c r="C55" i="54"/>
  <c r="C54" i="54"/>
  <c r="C52" i="54"/>
  <c r="C51" i="54"/>
  <c r="C50" i="54"/>
  <c r="C49" i="54"/>
  <c r="C48" i="54"/>
  <c r="C47" i="54"/>
  <c r="C46" i="54"/>
  <c r="C44" i="54"/>
  <c r="C43" i="54"/>
  <c r="C42" i="54"/>
  <c r="C41" i="54"/>
  <c r="C40" i="54"/>
  <c r="C39" i="54"/>
  <c r="C38" i="54"/>
  <c r="C37" i="54"/>
  <c r="C36" i="54"/>
  <c r="C35" i="54"/>
  <c r="C34" i="54"/>
  <c r="C33" i="54"/>
  <c r="C32" i="54"/>
  <c r="C31" i="54"/>
  <c r="C30" i="54"/>
  <c r="C29" i="54"/>
  <c r="C28" i="54"/>
  <c r="C27" i="54"/>
  <c r="C26" i="54"/>
  <c r="C25" i="54"/>
  <c r="C24" i="54"/>
  <c r="C23" i="54"/>
  <c r="C22" i="54"/>
  <c r="C21" i="54"/>
  <c r="C20" i="54"/>
  <c r="C19" i="54"/>
  <c r="C18" i="54"/>
  <c r="C17" i="54"/>
  <c r="C16" i="54"/>
  <c r="C15" i="54"/>
  <c r="C14" i="54"/>
  <c r="C13" i="54"/>
  <c r="C12" i="54"/>
  <c r="C11" i="54"/>
  <c r="C10" i="54"/>
  <c r="C9" i="54"/>
  <c r="C8" i="54"/>
  <c r="C7" i="54"/>
  <c r="C6" i="54"/>
  <c r="C5" i="54"/>
  <c r="B6" i="52"/>
  <c r="B7" i="52"/>
  <c r="B8" i="52"/>
  <c r="B9" i="52"/>
  <c r="B10" i="52"/>
  <c r="B11" i="52"/>
  <c r="B12" i="52"/>
  <c r="B13" i="52"/>
  <c r="B14" i="52"/>
  <c r="B15" i="52"/>
  <c r="B16" i="52"/>
  <c r="B17" i="52"/>
  <c r="B18" i="52"/>
  <c r="B19" i="52"/>
  <c r="B20" i="52"/>
  <c r="B21" i="52"/>
  <c r="B22" i="52"/>
  <c r="B23" i="52"/>
  <c r="B24" i="52"/>
  <c r="B25" i="52"/>
  <c r="B26" i="52"/>
  <c r="B27" i="52"/>
  <c r="B28" i="52"/>
  <c r="B29" i="52"/>
  <c r="B30" i="52"/>
  <c r="B31" i="52"/>
  <c r="B32" i="52"/>
  <c r="B33" i="52"/>
  <c r="B34" i="52"/>
  <c r="B35" i="52"/>
  <c r="B36" i="52"/>
  <c r="B37" i="52"/>
  <c r="B38" i="52"/>
  <c r="B39" i="52"/>
  <c r="B40" i="52"/>
  <c r="B41" i="52"/>
  <c r="B42" i="52"/>
  <c r="B43" i="52"/>
  <c r="B44" i="52"/>
  <c r="B45" i="52"/>
  <c r="B46" i="52"/>
  <c r="B47" i="52"/>
  <c r="B48" i="52"/>
  <c r="B49" i="52"/>
  <c r="B50" i="52"/>
  <c r="B51" i="52"/>
  <c r="B52" i="52"/>
  <c r="B53" i="52"/>
  <c r="B54" i="52"/>
  <c r="B55" i="52"/>
  <c r="B56" i="52"/>
  <c r="B57" i="52"/>
  <c r="B58" i="52"/>
  <c r="B59" i="52"/>
  <c r="B60" i="52"/>
  <c r="B61" i="52"/>
  <c r="B62" i="52"/>
  <c r="B63" i="52"/>
  <c r="B64" i="52"/>
  <c r="B65" i="52"/>
  <c r="B66" i="52"/>
  <c r="B67" i="52"/>
  <c r="B68" i="52"/>
  <c r="B69" i="52"/>
  <c r="B70" i="52"/>
  <c r="B71" i="52"/>
  <c r="B72" i="52"/>
  <c r="B73" i="52"/>
  <c r="B74" i="52"/>
  <c r="B75" i="52"/>
  <c r="B76" i="52"/>
  <c r="B77" i="52"/>
  <c r="B78" i="52"/>
  <c r="B79" i="52"/>
  <c r="B80" i="52"/>
  <c r="B81" i="52"/>
  <c r="B82" i="52"/>
  <c r="B83" i="52"/>
  <c r="B84" i="52"/>
  <c r="B85" i="52"/>
  <c r="B86" i="52"/>
  <c r="B87" i="52"/>
  <c r="B88" i="52"/>
  <c r="B89" i="52"/>
  <c r="B90" i="52"/>
  <c r="B91" i="52"/>
  <c r="B92" i="52"/>
  <c r="B93" i="52"/>
  <c r="B94" i="52"/>
  <c r="B95" i="52"/>
  <c r="B96" i="52"/>
  <c r="B97" i="52"/>
  <c r="B98" i="52"/>
  <c r="B99" i="52"/>
  <c r="B100" i="52"/>
  <c r="C80" i="52"/>
  <c r="C79" i="52"/>
  <c r="C78" i="52"/>
  <c r="C77" i="52"/>
  <c r="C76" i="52"/>
  <c r="C75" i="52"/>
  <c r="C74" i="52"/>
  <c r="C73" i="52"/>
  <c r="C72" i="52"/>
  <c r="C71" i="52"/>
  <c r="C70" i="52"/>
  <c r="C69" i="52"/>
  <c r="C68" i="52"/>
  <c r="C67" i="52"/>
  <c r="C66" i="52"/>
  <c r="C65" i="52"/>
  <c r="C64" i="52"/>
  <c r="C63" i="52"/>
  <c r="C62" i="52"/>
  <c r="C61" i="52"/>
  <c r="C60" i="52"/>
  <c r="C59" i="52"/>
  <c r="C58" i="52"/>
  <c r="C57" i="52"/>
  <c r="C56" i="52"/>
  <c r="C55" i="52"/>
  <c r="C54" i="52"/>
  <c r="C52" i="52"/>
  <c r="C51" i="52"/>
  <c r="C50" i="52"/>
  <c r="C49" i="52"/>
  <c r="C48" i="52"/>
  <c r="C47" i="52"/>
  <c r="C46" i="52"/>
  <c r="C44" i="52"/>
  <c r="C43" i="52"/>
  <c r="C42" i="52"/>
  <c r="C41" i="52"/>
  <c r="C40" i="52"/>
  <c r="C39" i="52"/>
  <c r="C38" i="52"/>
  <c r="C37" i="52"/>
  <c r="C36" i="52"/>
  <c r="C35" i="52"/>
  <c r="C34" i="52"/>
  <c r="C33" i="52"/>
  <c r="C32" i="52"/>
  <c r="C31" i="52"/>
  <c r="C30" i="52"/>
  <c r="C29" i="52"/>
  <c r="C28" i="52"/>
  <c r="C27" i="52"/>
  <c r="C26" i="52"/>
  <c r="C25" i="52"/>
  <c r="C24" i="52"/>
  <c r="C23" i="52"/>
  <c r="C22" i="52"/>
  <c r="C21" i="52"/>
  <c r="C20" i="52"/>
  <c r="C19" i="52"/>
  <c r="C18" i="52"/>
  <c r="C17" i="52"/>
  <c r="C16" i="52"/>
  <c r="C15" i="52"/>
  <c r="C14" i="52"/>
  <c r="C13" i="52"/>
  <c r="C12" i="52"/>
  <c r="C11" i="52"/>
  <c r="C10" i="52"/>
  <c r="C9" i="52"/>
  <c r="C8" i="52"/>
  <c r="C7" i="52"/>
  <c r="C6" i="52"/>
  <c r="C5" i="52"/>
  <c r="B5" i="51"/>
  <c r="B6" i="51"/>
  <c r="B7" i="51"/>
  <c r="B8" i="51"/>
  <c r="B9" i="51"/>
  <c r="B10" i="51"/>
  <c r="B11" i="51"/>
  <c r="B12" i="51"/>
  <c r="B13" i="51"/>
  <c r="B14" i="51"/>
  <c r="B15" i="51"/>
  <c r="B16" i="51"/>
  <c r="B17" i="51"/>
  <c r="B18" i="51"/>
  <c r="B19" i="51"/>
  <c r="B20" i="51"/>
  <c r="B21" i="51"/>
  <c r="B22" i="51"/>
  <c r="B23" i="51"/>
  <c r="B24" i="51"/>
  <c r="B25" i="51"/>
  <c r="B26" i="51"/>
  <c r="B27" i="51"/>
  <c r="B28" i="51"/>
  <c r="B29" i="51"/>
  <c r="B30" i="51"/>
  <c r="B31" i="51"/>
  <c r="B32" i="51"/>
  <c r="B33" i="51"/>
  <c r="B34" i="51"/>
  <c r="B35" i="51"/>
  <c r="B36" i="51"/>
  <c r="B37" i="51"/>
  <c r="B38" i="51"/>
  <c r="B39" i="51"/>
  <c r="B40" i="51"/>
  <c r="B41" i="51"/>
  <c r="B42" i="51"/>
  <c r="B43" i="51"/>
  <c r="B44" i="51"/>
  <c r="B45" i="51"/>
  <c r="B46" i="51"/>
  <c r="B47" i="51"/>
  <c r="B48" i="51"/>
  <c r="B49" i="51"/>
  <c r="B50" i="51"/>
  <c r="B51" i="51"/>
  <c r="B52" i="51"/>
  <c r="B53" i="51"/>
  <c r="B54" i="51"/>
  <c r="B55" i="51"/>
  <c r="B56" i="51"/>
  <c r="B57" i="51"/>
  <c r="B58" i="51"/>
  <c r="B59" i="51"/>
  <c r="B60" i="51"/>
  <c r="B61" i="51"/>
  <c r="B62" i="51"/>
  <c r="B63" i="51"/>
  <c r="B64" i="51"/>
  <c r="B65" i="51"/>
  <c r="B66" i="51"/>
  <c r="B67" i="51"/>
  <c r="B68" i="51"/>
  <c r="B69" i="51"/>
  <c r="B70" i="51"/>
  <c r="B71" i="51"/>
  <c r="B72" i="51"/>
  <c r="B73" i="51"/>
  <c r="B74" i="51"/>
  <c r="B75" i="51"/>
  <c r="B76" i="51"/>
  <c r="B77" i="51"/>
  <c r="B78" i="51"/>
  <c r="B79" i="51"/>
  <c r="B80" i="51"/>
  <c r="B81" i="51"/>
  <c r="B82" i="51"/>
  <c r="B83" i="51"/>
  <c r="B84" i="51"/>
  <c r="B85" i="51"/>
  <c r="B86" i="51"/>
  <c r="B87" i="51"/>
  <c r="B88" i="51"/>
  <c r="B89" i="51"/>
  <c r="B90" i="51"/>
  <c r="B91" i="51"/>
  <c r="B92" i="51"/>
  <c r="B93" i="51"/>
  <c r="B94" i="51"/>
  <c r="B95" i="51"/>
  <c r="B96" i="51"/>
  <c r="B97" i="51"/>
  <c r="B98" i="51"/>
  <c r="B99" i="51"/>
  <c r="B100" i="51"/>
  <c r="C80" i="51"/>
  <c r="C79" i="51"/>
  <c r="C78" i="51"/>
  <c r="C77" i="51"/>
  <c r="C76" i="51"/>
  <c r="C75" i="51"/>
  <c r="C74" i="51"/>
  <c r="C73" i="51"/>
  <c r="C72" i="51"/>
  <c r="C71" i="51"/>
  <c r="C70" i="51"/>
  <c r="C69" i="51"/>
  <c r="C68" i="51"/>
  <c r="C67" i="51"/>
  <c r="C66" i="51"/>
  <c r="C65" i="51"/>
  <c r="C64" i="51"/>
  <c r="C63" i="51"/>
  <c r="C62" i="51"/>
  <c r="C61" i="51"/>
  <c r="C60" i="51"/>
  <c r="C59" i="51"/>
  <c r="C58" i="51"/>
  <c r="C57" i="51"/>
  <c r="C56" i="51"/>
  <c r="C55" i="51"/>
  <c r="C54" i="51"/>
  <c r="C52" i="51"/>
  <c r="C51" i="51"/>
  <c r="C50" i="51"/>
  <c r="C49" i="51"/>
  <c r="C48" i="51"/>
  <c r="C47" i="51"/>
  <c r="C46" i="51"/>
  <c r="C44" i="51"/>
  <c r="C43" i="51"/>
  <c r="C42" i="51"/>
  <c r="C41" i="51"/>
  <c r="C40" i="51"/>
  <c r="C39" i="51"/>
  <c r="C38" i="51"/>
  <c r="C37" i="51"/>
  <c r="C36" i="51"/>
  <c r="C35" i="51"/>
  <c r="C34" i="51"/>
  <c r="C33" i="51"/>
  <c r="C32" i="51"/>
  <c r="C31" i="51"/>
  <c r="C30" i="51"/>
  <c r="C29" i="51"/>
  <c r="C28" i="51"/>
  <c r="C27" i="51"/>
  <c r="C26" i="51"/>
  <c r="C25" i="51"/>
  <c r="C24" i="51"/>
  <c r="C23" i="51"/>
  <c r="C22" i="51"/>
  <c r="C21" i="51"/>
  <c r="C20" i="51"/>
  <c r="C19" i="51"/>
  <c r="C18" i="51"/>
  <c r="C17" i="51"/>
  <c r="C16" i="51"/>
  <c r="C15" i="51"/>
  <c r="C14" i="51"/>
  <c r="C13" i="51"/>
  <c r="C12" i="51"/>
  <c r="C11" i="51"/>
  <c r="C10" i="51"/>
  <c r="C9" i="51"/>
  <c r="C8" i="51"/>
  <c r="C7" i="51"/>
  <c r="C6" i="51"/>
  <c r="C5" i="51"/>
  <c r="B5" i="50"/>
  <c r="B6" i="50"/>
  <c r="B7" i="50"/>
  <c r="B8" i="50"/>
  <c r="B9" i="50"/>
  <c r="B10" i="50"/>
  <c r="B11" i="50"/>
  <c r="B12" i="50"/>
  <c r="B13" i="50"/>
  <c r="B14" i="50"/>
  <c r="B15" i="50"/>
  <c r="B16" i="50"/>
  <c r="B17" i="50"/>
  <c r="B18" i="50"/>
  <c r="B19" i="50"/>
  <c r="B20" i="50"/>
  <c r="B21" i="50"/>
  <c r="B22" i="50"/>
  <c r="B23" i="50"/>
  <c r="B24" i="50"/>
  <c r="B25" i="50"/>
  <c r="B26" i="50"/>
  <c r="B27" i="50"/>
  <c r="B28" i="50"/>
  <c r="B29" i="50"/>
  <c r="B30" i="50"/>
  <c r="B31" i="50"/>
  <c r="B32" i="50"/>
  <c r="B33" i="50"/>
  <c r="B34" i="50"/>
  <c r="B35" i="50"/>
  <c r="B36" i="50"/>
  <c r="B37" i="50"/>
  <c r="B38" i="50"/>
  <c r="B39" i="50"/>
  <c r="B40" i="50"/>
  <c r="B41" i="50"/>
  <c r="B42" i="50"/>
  <c r="B43" i="50"/>
  <c r="B44" i="50"/>
  <c r="B45" i="50"/>
  <c r="B46" i="50"/>
  <c r="B47" i="50"/>
  <c r="B48" i="50"/>
  <c r="B49" i="50"/>
  <c r="B50" i="50"/>
  <c r="B51" i="50"/>
  <c r="B52" i="50"/>
  <c r="B53" i="50"/>
  <c r="B54" i="50"/>
  <c r="B55" i="50"/>
  <c r="B56" i="50"/>
  <c r="B57" i="50"/>
  <c r="B58" i="50"/>
  <c r="B59" i="50"/>
  <c r="B60" i="50"/>
  <c r="B61" i="50"/>
  <c r="B62" i="50"/>
  <c r="B63" i="50"/>
  <c r="B64" i="50"/>
  <c r="B65" i="50"/>
  <c r="B66" i="50"/>
  <c r="B67" i="50"/>
  <c r="B68" i="50"/>
  <c r="B69" i="50"/>
  <c r="B70" i="50"/>
  <c r="B71" i="50"/>
  <c r="B72" i="50"/>
  <c r="B73" i="50"/>
  <c r="B74" i="50"/>
  <c r="B75" i="50"/>
  <c r="B76" i="50"/>
  <c r="B77" i="50"/>
  <c r="B78" i="50"/>
  <c r="B79" i="50"/>
  <c r="B80" i="50"/>
  <c r="B81" i="50"/>
  <c r="B82" i="50"/>
  <c r="B83" i="50"/>
  <c r="B84" i="50"/>
  <c r="B85" i="50"/>
  <c r="B86" i="50"/>
  <c r="B87" i="50"/>
  <c r="B88" i="50"/>
  <c r="B89" i="50"/>
  <c r="B90" i="50"/>
  <c r="B91" i="50"/>
  <c r="B92" i="50"/>
  <c r="B93" i="50"/>
  <c r="B94" i="50"/>
  <c r="B95" i="50"/>
  <c r="B96" i="50"/>
  <c r="B97" i="50"/>
  <c r="B98" i="50"/>
  <c r="B99" i="50"/>
  <c r="B100" i="50"/>
  <c r="C80" i="50"/>
  <c r="C79" i="50"/>
  <c r="C78" i="50"/>
  <c r="C77" i="50"/>
  <c r="C76" i="50"/>
  <c r="C75" i="50"/>
  <c r="C74" i="50"/>
  <c r="C73" i="50"/>
  <c r="C72" i="50"/>
  <c r="C71" i="50"/>
  <c r="C70" i="50"/>
  <c r="C69" i="50"/>
  <c r="C68" i="50"/>
  <c r="C67" i="50"/>
  <c r="C66" i="50"/>
  <c r="C65" i="50"/>
  <c r="C64" i="50"/>
  <c r="C63" i="50"/>
  <c r="C62" i="50"/>
  <c r="C61" i="50"/>
  <c r="C60" i="50"/>
  <c r="C59" i="50"/>
  <c r="C58" i="50"/>
  <c r="C57" i="50"/>
  <c r="C56" i="50"/>
  <c r="C55" i="50"/>
  <c r="C54" i="50"/>
  <c r="C52" i="50"/>
  <c r="C51" i="50"/>
  <c r="C50" i="50"/>
  <c r="C49" i="50"/>
  <c r="C48" i="50"/>
  <c r="C47" i="50"/>
  <c r="C46" i="50"/>
  <c r="C44" i="50"/>
  <c r="C43" i="50"/>
  <c r="C42" i="50"/>
  <c r="C41" i="50"/>
  <c r="C40" i="50"/>
  <c r="C39" i="50"/>
  <c r="C38" i="50"/>
  <c r="C37" i="50"/>
  <c r="C36" i="50"/>
  <c r="C35" i="50"/>
  <c r="C34" i="50"/>
  <c r="C33" i="50"/>
  <c r="C32" i="50"/>
  <c r="C31" i="50"/>
  <c r="C30" i="50"/>
  <c r="C29" i="50"/>
  <c r="C28" i="50"/>
  <c r="C27" i="50"/>
  <c r="C26" i="50"/>
  <c r="C25" i="50"/>
  <c r="C24" i="50"/>
  <c r="C23" i="50"/>
  <c r="C22" i="50"/>
  <c r="C21" i="50"/>
  <c r="C20" i="50"/>
  <c r="C19" i="50"/>
  <c r="C18" i="50"/>
  <c r="C17" i="50"/>
  <c r="C16" i="50"/>
  <c r="C15" i="50"/>
  <c r="C14" i="50"/>
  <c r="C13" i="50"/>
  <c r="C12" i="50"/>
  <c r="C11" i="50"/>
  <c r="C10" i="50"/>
  <c r="C9" i="50"/>
  <c r="C8" i="50"/>
  <c r="C7" i="50"/>
  <c r="C6" i="50"/>
  <c r="C5" i="50"/>
  <c r="B5" i="49"/>
  <c r="B6" i="49"/>
  <c r="B7" i="49"/>
  <c r="B8" i="49"/>
  <c r="B9" i="49"/>
  <c r="B10" i="49"/>
  <c r="B11" i="49"/>
  <c r="B12" i="49"/>
  <c r="B13" i="49"/>
  <c r="B14" i="49"/>
  <c r="B15" i="49"/>
  <c r="B16" i="49"/>
  <c r="B17" i="49"/>
  <c r="B18" i="49"/>
  <c r="B19" i="49"/>
  <c r="B20" i="49"/>
  <c r="B21" i="49"/>
  <c r="B22" i="49"/>
  <c r="B23" i="49"/>
  <c r="B24" i="49"/>
  <c r="B25" i="49"/>
  <c r="B26" i="49"/>
  <c r="B27" i="49"/>
  <c r="B28" i="49"/>
  <c r="B29" i="49"/>
  <c r="B30" i="49"/>
  <c r="B31" i="49"/>
  <c r="B32" i="49"/>
  <c r="B33" i="49"/>
  <c r="B34" i="49"/>
  <c r="B35" i="49"/>
  <c r="B36" i="49"/>
  <c r="B37" i="49"/>
  <c r="B38" i="49"/>
  <c r="B39" i="49"/>
  <c r="B40" i="49"/>
  <c r="B41" i="49"/>
  <c r="B42" i="49"/>
  <c r="B43" i="49"/>
  <c r="B44" i="49"/>
  <c r="B45" i="49"/>
  <c r="B46" i="49"/>
  <c r="B47" i="49"/>
  <c r="B48" i="49"/>
  <c r="B49" i="49"/>
  <c r="B50" i="49"/>
  <c r="B51" i="49"/>
  <c r="B52" i="49"/>
  <c r="B53" i="49"/>
  <c r="B54" i="49"/>
  <c r="B55" i="49"/>
  <c r="B56" i="49"/>
  <c r="B57" i="49"/>
  <c r="B58" i="49"/>
  <c r="B59" i="49"/>
  <c r="B60" i="49"/>
  <c r="B61" i="49"/>
  <c r="B62" i="49"/>
  <c r="B63" i="49"/>
  <c r="B64" i="49"/>
  <c r="B65" i="49"/>
  <c r="B66" i="49"/>
  <c r="B67" i="49"/>
  <c r="B68" i="49"/>
  <c r="B69" i="49"/>
  <c r="B70" i="49"/>
  <c r="B71" i="49"/>
  <c r="B72" i="49"/>
  <c r="B73" i="49"/>
  <c r="B74" i="49"/>
  <c r="B75" i="49"/>
  <c r="B76" i="49"/>
  <c r="B77" i="49"/>
  <c r="B78" i="49"/>
  <c r="B79" i="49"/>
  <c r="B80" i="49"/>
  <c r="B81" i="49"/>
  <c r="B82" i="49"/>
  <c r="B83" i="49"/>
  <c r="B84" i="49"/>
  <c r="B85" i="49"/>
  <c r="B86" i="49"/>
  <c r="B87" i="49"/>
  <c r="B88" i="49"/>
  <c r="B89" i="49"/>
  <c r="B90" i="49"/>
  <c r="B91" i="49"/>
  <c r="B92" i="49"/>
  <c r="B93" i="49"/>
  <c r="B94" i="49"/>
  <c r="B95" i="49"/>
  <c r="B96" i="49"/>
  <c r="B97" i="49"/>
  <c r="B98" i="49"/>
  <c r="B99" i="49"/>
  <c r="B100" i="49"/>
  <c r="C80" i="49"/>
  <c r="C79" i="49"/>
  <c r="C78" i="49"/>
  <c r="C77" i="49"/>
  <c r="C76" i="49"/>
  <c r="C75" i="49"/>
  <c r="C74" i="49"/>
  <c r="C73" i="49"/>
  <c r="C72" i="49"/>
  <c r="C71" i="49"/>
  <c r="C70" i="49"/>
  <c r="C69" i="49"/>
  <c r="C68" i="49"/>
  <c r="C67" i="49"/>
  <c r="C66" i="49"/>
  <c r="C65" i="49"/>
  <c r="C64" i="49"/>
  <c r="C63" i="49"/>
  <c r="C62" i="49"/>
  <c r="C61" i="49"/>
  <c r="C60" i="49"/>
  <c r="C59" i="49"/>
  <c r="C58" i="49"/>
  <c r="C57" i="49"/>
  <c r="C56" i="49"/>
  <c r="C55" i="49"/>
  <c r="C54" i="49"/>
  <c r="C52" i="49"/>
  <c r="C51" i="49"/>
  <c r="C50" i="49"/>
  <c r="C49" i="49"/>
  <c r="C48" i="49"/>
  <c r="C47" i="49"/>
  <c r="C46" i="49"/>
  <c r="C44" i="49"/>
  <c r="C43" i="49"/>
  <c r="C42" i="49"/>
  <c r="C41" i="49"/>
  <c r="C40" i="49"/>
  <c r="C39" i="49"/>
  <c r="C38" i="49"/>
  <c r="C37" i="49"/>
  <c r="C36" i="49"/>
  <c r="C35" i="49"/>
  <c r="C34" i="49"/>
  <c r="C33" i="49"/>
  <c r="C32" i="49"/>
  <c r="C31" i="49"/>
  <c r="C30" i="49"/>
  <c r="C29" i="49"/>
  <c r="C28" i="49"/>
  <c r="C27" i="49"/>
  <c r="C26" i="49"/>
  <c r="C25" i="49"/>
  <c r="C24" i="49"/>
  <c r="C23" i="49"/>
  <c r="C22" i="49"/>
  <c r="C21" i="49"/>
  <c r="C20" i="49"/>
  <c r="C19" i="49"/>
  <c r="C18" i="49"/>
  <c r="C17" i="49"/>
  <c r="C16" i="49"/>
  <c r="C15" i="49"/>
  <c r="C14" i="49"/>
  <c r="C13" i="49"/>
  <c r="C12" i="49"/>
  <c r="C11" i="49"/>
  <c r="C10" i="49"/>
  <c r="C9" i="49"/>
  <c r="C8" i="49"/>
  <c r="C7" i="49"/>
  <c r="C6" i="49"/>
  <c r="C5" i="49"/>
  <c r="B5" i="48"/>
  <c r="B6" i="48"/>
  <c r="B7" i="48"/>
  <c r="B8" i="48"/>
  <c r="B9" i="48"/>
  <c r="B10" i="48"/>
  <c r="B11" i="48"/>
  <c r="B12" i="48"/>
  <c r="B13" i="48"/>
  <c r="B14" i="48"/>
  <c r="B15" i="48"/>
  <c r="B16" i="48"/>
  <c r="B17" i="48"/>
  <c r="B18" i="48"/>
  <c r="B19" i="48"/>
  <c r="B20" i="48"/>
  <c r="B21" i="48"/>
  <c r="B22" i="48"/>
  <c r="B23" i="48"/>
  <c r="B24" i="48"/>
  <c r="B25" i="48"/>
  <c r="B26" i="48"/>
  <c r="B27" i="48"/>
  <c r="B28" i="48"/>
  <c r="B29" i="48"/>
  <c r="B30" i="48"/>
  <c r="B31" i="48"/>
  <c r="B32" i="48"/>
  <c r="B33" i="48"/>
  <c r="B34" i="48"/>
  <c r="B35" i="48"/>
  <c r="B36" i="48"/>
  <c r="B37" i="48"/>
  <c r="B38" i="48"/>
  <c r="B39" i="48"/>
  <c r="B40" i="48"/>
  <c r="B41" i="48"/>
  <c r="B42" i="48"/>
  <c r="B43" i="48"/>
  <c r="B44" i="48"/>
  <c r="B45" i="48"/>
  <c r="B46" i="48"/>
  <c r="B47" i="48"/>
  <c r="B48" i="48"/>
  <c r="B49" i="48"/>
  <c r="B50" i="48"/>
  <c r="B51" i="48"/>
  <c r="B52" i="48"/>
  <c r="B53" i="48"/>
  <c r="B54" i="48"/>
  <c r="B55" i="48"/>
  <c r="B56" i="48"/>
  <c r="B57" i="48"/>
  <c r="B58" i="48"/>
  <c r="B59" i="48"/>
  <c r="B60" i="48"/>
  <c r="B61" i="48"/>
  <c r="B62" i="48"/>
  <c r="B63" i="48"/>
  <c r="B64" i="48"/>
  <c r="B65" i="48"/>
  <c r="B66" i="48"/>
  <c r="B67" i="48"/>
  <c r="B68" i="48"/>
  <c r="B69" i="48"/>
  <c r="B70" i="48"/>
  <c r="B71" i="48"/>
  <c r="B72" i="48"/>
  <c r="B73" i="48"/>
  <c r="B74" i="48"/>
  <c r="B75" i="48"/>
  <c r="B76" i="48"/>
  <c r="B77" i="48"/>
  <c r="B78" i="48"/>
  <c r="B79" i="48"/>
  <c r="B80" i="48"/>
  <c r="B81" i="48"/>
  <c r="B82" i="48"/>
  <c r="B83" i="48"/>
  <c r="B84" i="48"/>
  <c r="B85" i="48"/>
  <c r="B86" i="48"/>
  <c r="B87" i="48"/>
  <c r="B88" i="48"/>
  <c r="B89" i="48"/>
  <c r="B90" i="48"/>
  <c r="B91" i="48"/>
  <c r="B92" i="48"/>
  <c r="B93" i="48"/>
  <c r="B94" i="48"/>
  <c r="B95" i="48"/>
  <c r="B96" i="48"/>
  <c r="B97" i="48"/>
  <c r="B98" i="48"/>
  <c r="B99" i="48"/>
  <c r="B100" i="48"/>
  <c r="C80" i="48"/>
  <c r="C79" i="48"/>
  <c r="C78" i="48"/>
  <c r="C77" i="48"/>
  <c r="C76" i="48"/>
  <c r="C75" i="48"/>
  <c r="C74" i="48"/>
  <c r="C73" i="48"/>
  <c r="C72" i="48"/>
  <c r="C71" i="48"/>
  <c r="C70" i="48"/>
  <c r="C69" i="48"/>
  <c r="C68" i="48"/>
  <c r="C67" i="48"/>
  <c r="C66" i="48"/>
  <c r="C65" i="48"/>
  <c r="C64" i="48"/>
  <c r="C63" i="48"/>
  <c r="C62" i="48"/>
  <c r="C61" i="48"/>
  <c r="C60" i="48"/>
  <c r="C59" i="48"/>
  <c r="C58" i="48"/>
  <c r="C57" i="48"/>
  <c r="C56" i="48"/>
  <c r="C55" i="48"/>
  <c r="C54" i="48"/>
  <c r="C52" i="48"/>
  <c r="C51" i="48"/>
  <c r="C50" i="48"/>
  <c r="C49" i="48"/>
  <c r="C48" i="48"/>
  <c r="C47" i="48"/>
  <c r="C46" i="48"/>
  <c r="C44" i="48"/>
  <c r="C43" i="48"/>
  <c r="C42" i="48"/>
  <c r="C41" i="48"/>
  <c r="C40" i="48"/>
  <c r="C39" i="48"/>
  <c r="C38" i="48"/>
  <c r="C37" i="48"/>
  <c r="C36" i="48"/>
  <c r="C35" i="48"/>
  <c r="C34" i="48"/>
  <c r="C33" i="48"/>
  <c r="C32" i="48"/>
  <c r="C31" i="48"/>
  <c r="C30" i="48"/>
  <c r="C29" i="48"/>
  <c r="C28" i="48"/>
  <c r="C27" i="48"/>
  <c r="C26" i="48"/>
  <c r="C25" i="48"/>
  <c r="C24" i="48"/>
  <c r="C23" i="48"/>
  <c r="C22" i="48"/>
  <c r="C21" i="48"/>
  <c r="C20" i="48"/>
  <c r="C19" i="48"/>
  <c r="C18" i="48"/>
  <c r="C17" i="48"/>
  <c r="C16" i="48"/>
  <c r="C15" i="48"/>
  <c r="C14" i="48"/>
  <c r="C13" i="48"/>
  <c r="C12" i="48"/>
  <c r="C11" i="48"/>
  <c r="C10" i="48"/>
  <c r="C9" i="48"/>
  <c r="C8" i="48"/>
  <c r="C7" i="48"/>
  <c r="C6" i="48"/>
  <c r="C5" i="48"/>
  <c r="B5" i="65"/>
  <c r="B6" i="65"/>
  <c r="B7" i="65"/>
  <c r="B8" i="65"/>
  <c r="B9" i="65"/>
  <c r="B10" i="65"/>
  <c r="B11" i="65"/>
  <c r="B12" i="65"/>
  <c r="B13" i="65"/>
  <c r="B14" i="65"/>
  <c r="B15" i="65"/>
  <c r="B16" i="65"/>
  <c r="B17" i="65"/>
  <c r="B18" i="65"/>
  <c r="B19" i="65"/>
  <c r="B20" i="65"/>
  <c r="B21" i="65"/>
  <c r="B22" i="65"/>
  <c r="B23" i="65"/>
  <c r="B24" i="65"/>
  <c r="B26" i="65"/>
  <c r="B27" i="65"/>
  <c r="B28" i="65"/>
  <c r="B29" i="65"/>
  <c r="B30" i="65"/>
  <c r="B31" i="65"/>
  <c r="B32" i="65"/>
  <c r="B33" i="65"/>
  <c r="B34" i="65"/>
  <c r="B35" i="65"/>
  <c r="B36" i="65"/>
  <c r="B37" i="65"/>
  <c r="B38" i="65"/>
  <c r="B39" i="65"/>
  <c r="B40" i="65"/>
  <c r="B41" i="65"/>
  <c r="B42" i="65"/>
  <c r="B43" i="65"/>
  <c r="B44" i="65"/>
  <c r="B45" i="65"/>
  <c r="B46" i="65"/>
  <c r="B47" i="65"/>
  <c r="B48" i="65"/>
  <c r="B49" i="65"/>
  <c r="B50" i="65"/>
  <c r="B51" i="65"/>
  <c r="B52" i="65"/>
  <c r="B53" i="65"/>
  <c r="B54" i="65"/>
  <c r="B55" i="65"/>
  <c r="B56" i="65"/>
  <c r="B57" i="65"/>
  <c r="B58" i="65"/>
  <c r="B59" i="65"/>
  <c r="B60" i="65"/>
  <c r="B61" i="65"/>
  <c r="B62" i="65"/>
  <c r="B63" i="65"/>
  <c r="B64" i="65"/>
  <c r="B65" i="65"/>
  <c r="B66" i="65"/>
  <c r="B67" i="65"/>
  <c r="B68" i="65"/>
  <c r="B69" i="65"/>
  <c r="B70" i="65"/>
  <c r="B71" i="65"/>
  <c r="B72" i="65"/>
  <c r="B73" i="65"/>
  <c r="B74" i="65"/>
  <c r="B75" i="65"/>
  <c r="B76" i="65"/>
  <c r="B77" i="65"/>
  <c r="B78" i="65"/>
  <c r="B79" i="65"/>
  <c r="B80" i="65"/>
  <c r="B81" i="65"/>
  <c r="B82" i="65"/>
  <c r="B83" i="65"/>
  <c r="B84" i="65"/>
  <c r="B85" i="65"/>
  <c r="B86" i="65"/>
  <c r="B87" i="65"/>
  <c r="B88" i="65"/>
  <c r="B89" i="65"/>
  <c r="B90" i="65"/>
  <c r="B91" i="65"/>
  <c r="B92" i="65"/>
  <c r="B93" i="65"/>
  <c r="B94" i="65"/>
  <c r="B95" i="65"/>
  <c r="B96" i="65"/>
  <c r="B97" i="65"/>
  <c r="B98" i="65"/>
  <c r="B99" i="65"/>
  <c r="B100" i="65"/>
  <c r="C80" i="65"/>
  <c r="C79" i="65"/>
  <c r="C78" i="65"/>
  <c r="C77" i="65"/>
  <c r="C76" i="65"/>
  <c r="C75" i="65"/>
  <c r="C74" i="65"/>
  <c r="C73" i="65"/>
  <c r="C72" i="65"/>
  <c r="C71" i="65"/>
  <c r="C70" i="65"/>
  <c r="C69" i="65"/>
  <c r="C68" i="65"/>
  <c r="C67" i="65"/>
  <c r="C66" i="65"/>
  <c r="C65" i="65"/>
  <c r="C64" i="65"/>
  <c r="C63" i="65"/>
  <c r="C62" i="65"/>
  <c r="C61" i="65"/>
  <c r="C60" i="65"/>
  <c r="C59" i="65"/>
  <c r="C58" i="65"/>
  <c r="C57" i="65"/>
  <c r="C56" i="65"/>
  <c r="C55" i="65"/>
  <c r="C54" i="65"/>
  <c r="C52" i="65"/>
  <c r="C51" i="65"/>
  <c r="C50" i="65"/>
  <c r="C49" i="65"/>
  <c r="C48" i="65"/>
  <c r="C47" i="65"/>
  <c r="C46" i="65"/>
  <c r="C44" i="65"/>
  <c r="C43" i="65"/>
  <c r="C42" i="65"/>
  <c r="C41" i="65"/>
  <c r="C40" i="65"/>
  <c r="C39" i="65"/>
  <c r="C38" i="65"/>
  <c r="C37" i="65"/>
  <c r="C36" i="65"/>
  <c r="C35" i="65"/>
  <c r="C34" i="65"/>
  <c r="C33" i="65"/>
  <c r="C32" i="65"/>
  <c r="C31" i="65"/>
  <c r="C30" i="65"/>
  <c r="C29" i="65"/>
  <c r="C28" i="65"/>
  <c r="C27" i="65"/>
  <c r="C26" i="65"/>
  <c r="C25" i="65"/>
  <c r="C24" i="65"/>
  <c r="C23" i="65"/>
  <c r="C22" i="65"/>
  <c r="C21" i="65"/>
  <c r="C20" i="65"/>
  <c r="C19" i="65"/>
  <c r="C18" i="65"/>
  <c r="C17" i="65"/>
  <c r="C16" i="65"/>
  <c r="C15" i="65"/>
  <c r="C14" i="65"/>
  <c r="C13" i="65"/>
  <c r="C12" i="65"/>
  <c r="C11" i="65"/>
  <c r="C10" i="65"/>
  <c r="C9" i="65"/>
  <c r="C8" i="65"/>
  <c r="C7" i="65"/>
  <c r="C6" i="65"/>
  <c r="C5" i="65"/>
  <c r="B5" i="47"/>
  <c r="B6" i="47"/>
  <c r="B7" i="47"/>
  <c r="B8" i="47"/>
  <c r="B9" i="47"/>
  <c r="B10" i="47"/>
  <c r="B11" i="47"/>
  <c r="B12" i="47"/>
  <c r="B13" i="47"/>
  <c r="B14" i="47"/>
  <c r="B15" i="47"/>
  <c r="B16" i="47"/>
  <c r="B17" i="47"/>
  <c r="B18" i="47"/>
  <c r="B19" i="47"/>
  <c r="B20" i="47"/>
  <c r="B21" i="47"/>
  <c r="B22" i="47"/>
  <c r="B23" i="47"/>
  <c r="B24" i="47"/>
  <c r="B25" i="47"/>
  <c r="B26" i="47"/>
  <c r="B27" i="47"/>
  <c r="B28" i="47"/>
  <c r="B29" i="47"/>
  <c r="B30" i="47"/>
  <c r="B31" i="47"/>
  <c r="B32" i="47"/>
  <c r="B33" i="47"/>
  <c r="B34" i="47"/>
  <c r="B35" i="47"/>
  <c r="B36" i="47"/>
  <c r="B37" i="47"/>
  <c r="B38" i="47"/>
  <c r="B39" i="47"/>
  <c r="B40" i="47"/>
  <c r="B41" i="47"/>
  <c r="B42" i="47"/>
  <c r="B43" i="47"/>
  <c r="B44" i="47"/>
  <c r="B45" i="47"/>
  <c r="B46" i="47"/>
  <c r="B47" i="47"/>
  <c r="B48" i="47"/>
  <c r="B49" i="47"/>
  <c r="B50" i="47"/>
  <c r="B51" i="47"/>
  <c r="B52" i="47"/>
  <c r="B53" i="47"/>
  <c r="B54" i="47"/>
  <c r="B55" i="47"/>
  <c r="B56" i="47"/>
  <c r="B57" i="47"/>
  <c r="B58" i="47"/>
  <c r="B59" i="47"/>
  <c r="B60" i="47"/>
  <c r="B61" i="47"/>
  <c r="B62" i="47"/>
  <c r="B63" i="47"/>
  <c r="B64" i="47"/>
  <c r="B65" i="47"/>
  <c r="B66" i="47"/>
  <c r="B67" i="47"/>
  <c r="B68" i="47"/>
  <c r="B69" i="47"/>
  <c r="B70" i="47"/>
  <c r="B71" i="47"/>
  <c r="B72" i="47"/>
  <c r="B73" i="47"/>
  <c r="B74" i="47"/>
  <c r="B75" i="47"/>
  <c r="B76" i="47"/>
  <c r="B77" i="47"/>
  <c r="B78" i="47"/>
  <c r="B79" i="47"/>
  <c r="B80" i="47"/>
  <c r="B81" i="47"/>
  <c r="B82" i="47"/>
  <c r="B83" i="47"/>
  <c r="B84" i="47"/>
  <c r="B85" i="47"/>
  <c r="B86" i="47"/>
  <c r="B87" i="47"/>
  <c r="B88" i="47"/>
  <c r="B89" i="47"/>
  <c r="B90" i="47"/>
  <c r="B91" i="47"/>
  <c r="B92" i="47"/>
  <c r="B93" i="47"/>
  <c r="B94" i="47"/>
  <c r="B95" i="47"/>
  <c r="B96" i="47"/>
  <c r="B97" i="47"/>
  <c r="B98" i="47"/>
  <c r="B99" i="47"/>
  <c r="B100" i="47"/>
  <c r="C80" i="47"/>
  <c r="C79" i="47"/>
  <c r="C78" i="47"/>
  <c r="C77" i="47"/>
  <c r="C76" i="47"/>
  <c r="C75" i="47"/>
  <c r="C74" i="47"/>
  <c r="C73" i="47"/>
  <c r="C72" i="47"/>
  <c r="C71" i="47"/>
  <c r="C70" i="47"/>
  <c r="C69" i="47"/>
  <c r="C68" i="47"/>
  <c r="C67" i="47"/>
  <c r="C66" i="47"/>
  <c r="C65" i="47"/>
  <c r="C64" i="47"/>
  <c r="C63" i="47"/>
  <c r="C62" i="47"/>
  <c r="C61" i="47"/>
  <c r="C60" i="47"/>
  <c r="C59" i="47"/>
  <c r="C58" i="47"/>
  <c r="C57" i="47"/>
  <c r="C56" i="47"/>
  <c r="C55" i="47"/>
  <c r="C54" i="47"/>
  <c r="C52" i="47"/>
  <c r="C51" i="47"/>
  <c r="C50" i="47"/>
  <c r="C49" i="47"/>
  <c r="C48" i="47"/>
  <c r="C47" i="47"/>
  <c r="C46" i="47"/>
  <c r="C44" i="47"/>
  <c r="C43" i="47"/>
  <c r="C42" i="47"/>
  <c r="C41" i="47"/>
  <c r="C40" i="47"/>
  <c r="C39" i="47"/>
  <c r="C38" i="47"/>
  <c r="C37" i="47"/>
  <c r="C36" i="47"/>
  <c r="C35" i="47"/>
  <c r="C34" i="47"/>
  <c r="C33" i="47"/>
  <c r="C32" i="47"/>
  <c r="C31" i="47"/>
  <c r="C30" i="47"/>
  <c r="C29" i="47"/>
  <c r="C28" i="47"/>
  <c r="C27" i="47"/>
  <c r="C26" i="47"/>
  <c r="C25" i="47"/>
  <c r="C24" i="47"/>
  <c r="C23" i="47"/>
  <c r="C22" i="47"/>
  <c r="C21" i="47"/>
  <c r="C20" i="47"/>
  <c r="C19" i="47"/>
  <c r="C18" i="47"/>
  <c r="C17" i="47"/>
  <c r="C16" i="47"/>
  <c r="C15" i="47"/>
  <c r="C14" i="47"/>
  <c r="C13" i="47"/>
  <c r="C12" i="47"/>
  <c r="C11" i="47"/>
  <c r="C10" i="47"/>
  <c r="C9" i="47"/>
  <c r="C8" i="47"/>
  <c r="C7" i="47"/>
  <c r="C6" i="47"/>
  <c r="C5" i="47"/>
  <c r="B5" i="63"/>
  <c r="B6" i="63"/>
  <c r="B7" i="63"/>
  <c r="B8" i="63"/>
  <c r="B9" i="63"/>
  <c r="B10" i="63"/>
  <c r="B11" i="63"/>
  <c r="B12" i="63"/>
  <c r="B13" i="63"/>
  <c r="B14" i="63"/>
  <c r="B15" i="63"/>
  <c r="B16" i="63"/>
  <c r="B17" i="63"/>
  <c r="B18" i="63"/>
  <c r="B19" i="63"/>
  <c r="B20" i="63"/>
  <c r="B21" i="63"/>
  <c r="B22" i="63"/>
  <c r="B23" i="63"/>
  <c r="B24" i="63"/>
  <c r="B25" i="63"/>
  <c r="B26" i="63"/>
  <c r="B27" i="63"/>
  <c r="B28" i="63"/>
  <c r="B29" i="63"/>
  <c r="B30" i="63"/>
  <c r="B31" i="63"/>
  <c r="B32" i="63"/>
  <c r="B33" i="63"/>
  <c r="B34" i="63"/>
  <c r="B35" i="63"/>
  <c r="B36" i="63"/>
  <c r="B37" i="63"/>
  <c r="B38" i="63"/>
  <c r="B39" i="63"/>
  <c r="B40" i="63"/>
  <c r="B41" i="63"/>
  <c r="B42" i="63"/>
  <c r="B43" i="63"/>
  <c r="B44" i="63"/>
  <c r="B45" i="63"/>
  <c r="B46" i="63"/>
  <c r="B47" i="63"/>
  <c r="B48" i="63"/>
  <c r="B49" i="63"/>
  <c r="B50" i="63"/>
  <c r="B51" i="63"/>
  <c r="B52" i="63"/>
  <c r="B53" i="63"/>
  <c r="B54" i="63"/>
  <c r="B55" i="63"/>
  <c r="B56" i="63"/>
  <c r="B57" i="63"/>
  <c r="B58" i="63"/>
  <c r="B59" i="63"/>
  <c r="B60" i="63"/>
  <c r="B61" i="63"/>
  <c r="B62" i="63"/>
  <c r="B63" i="63"/>
  <c r="B64" i="63"/>
  <c r="B65" i="63"/>
  <c r="B66" i="63"/>
  <c r="B67" i="63"/>
  <c r="B68" i="63"/>
  <c r="B69" i="63"/>
  <c r="B70" i="63"/>
  <c r="B71" i="63"/>
  <c r="B72" i="63"/>
  <c r="B73" i="63"/>
  <c r="B74" i="63"/>
  <c r="B75" i="63"/>
  <c r="B76" i="63"/>
  <c r="B77" i="63"/>
  <c r="B78" i="63"/>
  <c r="B79" i="63"/>
  <c r="B80" i="63"/>
  <c r="B81" i="63"/>
  <c r="B82" i="63"/>
  <c r="B83" i="63"/>
  <c r="B84" i="63"/>
  <c r="B85" i="63"/>
  <c r="B86" i="63"/>
  <c r="B87" i="63"/>
  <c r="B88" i="63"/>
  <c r="B89" i="63"/>
  <c r="B90" i="63"/>
  <c r="B91" i="63"/>
  <c r="B92" i="63"/>
  <c r="B93" i="63"/>
  <c r="B94" i="63"/>
  <c r="B95" i="63"/>
  <c r="B96" i="63"/>
  <c r="B97" i="63"/>
  <c r="B98" i="63"/>
  <c r="B99" i="63"/>
  <c r="B100" i="63"/>
  <c r="C80" i="63"/>
  <c r="C79" i="63"/>
  <c r="C78" i="63"/>
  <c r="C77" i="63"/>
  <c r="C76" i="63"/>
  <c r="C75" i="63"/>
  <c r="C74" i="63"/>
  <c r="C73" i="63"/>
  <c r="C72" i="63"/>
  <c r="C71" i="63"/>
  <c r="C70" i="63"/>
  <c r="C69" i="63"/>
  <c r="C68" i="63"/>
  <c r="C67" i="63"/>
  <c r="C66" i="63"/>
  <c r="C65" i="63"/>
  <c r="C64" i="63"/>
  <c r="C63" i="63"/>
  <c r="C62" i="63"/>
  <c r="C61" i="63"/>
  <c r="C60" i="63"/>
  <c r="C59" i="63"/>
  <c r="C58" i="63"/>
  <c r="C57" i="63"/>
  <c r="C56" i="63"/>
  <c r="C55" i="63"/>
  <c r="C54" i="63"/>
  <c r="C52" i="63"/>
  <c r="C51" i="63"/>
  <c r="C50" i="63"/>
  <c r="C49" i="63"/>
  <c r="C48" i="63"/>
  <c r="C47" i="63"/>
  <c r="C46" i="63"/>
  <c r="C44" i="63"/>
  <c r="C43" i="63"/>
  <c r="C42" i="63"/>
  <c r="C41" i="63"/>
  <c r="C40" i="63"/>
  <c r="C39" i="63"/>
  <c r="C38" i="63"/>
  <c r="C37" i="63"/>
  <c r="C36" i="63"/>
  <c r="C35" i="63"/>
  <c r="C34" i="63"/>
  <c r="C33" i="63"/>
  <c r="C32" i="63"/>
  <c r="C31" i="63"/>
  <c r="C30" i="63"/>
  <c r="C29" i="63"/>
  <c r="C28" i="63"/>
  <c r="C27" i="63"/>
  <c r="C26" i="63"/>
  <c r="C25" i="63"/>
  <c r="C24" i="63"/>
  <c r="C23" i="63"/>
  <c r="C22" i="63"/>
  <c r="C21" i="63"/>
  <c r="C20" i="63"/>
  <c r="C19" i="63"/>
  <c r="C18" i="63"/>
  <c r="C17" i="63"/>
  <c r="C16" i="63"/>
  <c r="C15" i="63"/>
  <c r="C14" i="63"/>
  <c r="C13" i="63"/>
  <c r="C12" i="63"/>
  <c r="C11" i="63"/>
  <c r="C10" i="63"/>
  <c r="C9" i="63"/>
  <c r="C8" i="63"/>
  <c r="C7" i="63"/>
  <c r="C6" i="63"/>
  <c r="C5" i="63"/>
  <c r="B5" i="46"/>
  <c r="B6" i="46"/>
  <c r="B7" i="46"/>
  <c r="B8" i="46"/>
  <c r="B9" i="46"/>
  <c r="B10" i="46"/>
  <c r="B11" i="46"/>
  <c r="B12" i="46"/>
  <c r="B13" i="46"/>
  <c r="B14" i="46"/>
  <c r="B15" i="46"/>
  <c r="B16" i="46"/>
  <c r="B17" i="46"/>
  <c r="B18" i="46"/>
  <c r="B19" i="46"/>
  <c r="B20" i="46"/>
  <c r="B21" i="46"/>
  <c r="B22" i="46"/>
  <c r="B23" i="46"/>
  <c r="B24" i="46"/>
  <c r="B25" i="46"/>
  <c r="B26" i="46"/>
  <c r="B27" i="46"/>
  <c r="B28" i="46"/>
  <c r="B29" i="46"/>
  <c r="B30" i="46"/>
  <c r="B31" i="46"/>
  <c r="B32" i="46"/>
  <c r="B33" i="46"/>
  <c r="B34" i="46"/>
  <c r="B35" i="46"/>
  <c r="B36" i="46"/>
  <c r="B37" i="46"/>
  <c r="B38" i="46"/>
  <c r="B39" i="46"/>
  <c r="B40" i="46"/>
  <c r="B41" i="46"/>
  <c r="B42" i="46"/>
  <c r="B43" i="46"/>
  <c r="B44" i="46"/>
  <c r="B45" i="46"/>
  <c r="B46" i="46"/>
  <c r="B47" i="46"/>
  <c r="B48" i="46"/>
  <c r="B49" i="46"/>
  <c r="B50" i="46"/>
  <c r="B51" i="46"/>
  <c r="B52" i="46"/>
  <c r="B53" i="46"/>
  <c r="B54" i="46"/>
  <c r="B55" i="46"/>
  <c r="B56" i="46"/>
  <c r="B57" i="46"/>
  <c r="B58" i="46"/>
  <c r="B59" i="46"/>
  <c r="B60" i="46"/>
  <c r="B61" i="46"/>
  <c r="B62" i="46"/>
  <c r="B63" i="46"/>
  <c r="B64" i="46"/>
  <c r="B65" i="46"/>
  <c r="B66" i="46"/>
  <c r="B67" i="46"/>
  <c r="B68" i="46"/>
  <c r="B69" i="46"/>
  <c r="B70" i="46"/>
  <c r="B71" i="46"/>
  <c r="B72" i="46"/>
  <c r="B73" i="46"/>
  <c r="B74" i="46"/>
  <c r="B75" i="46"/>
  <c r="B76" i="46"/>
  <c r="B77" i="46"/>
  <c r="B78" i="46"/>
  <c r="B79" i="46"/>
  <c r="B80" i="46"/>
  <c r="B81" i="46"/>
  <c r="B82" i="46"/>
  <c r="B83" i="46"/>
  <c r="B84" i="46"/>
  <c r="B85" i="46"/>
  <c r="B86" i="46"/>
  <c r="B87" i="46"/>
  <c r="B88" i="46"/>
  <c r="B89" i="46"/>
  <c r="B90" i="46"/>
  <c r="B91" i="46"/>
  <c r="B92" i="46"/>
  <c r="B93" i="46"/>
  <c r="B94" i="46"/>
  <c r="B95" i="46"/>
  <c r="B96" i="46"/>
  <c r="B97" i="46"/>
  <c r="B98" i="46"/>
  <c r="B99" i="46"/>
  <c r="B100" i="46"/>
  <c r="C80" i="46"/>
  <c r="C79" i="46"/>
  <c r="C78" i="46"/>
  <c r="C77" i="46"/>
  <c r="C76" i="46"/>
  <c r="C75" i="46"/>
  <c r="C74" i="46"/>
  <c r="C73" i="46"/>
  <c r="C72" i="46"/>
  <c r="C71" i="46"/>
  <c r="C70" i="46"/>
  <c r="C69" i="46"/>
  <c r="C68" i="46"/>
  <c r="C67" i="46"/>
  <c r="C66" i="46"/>
  <c r="C65" i="46"/>
  <c r="C64" i="46"/>
  <c r="C63" i="46"/>
  <c r="C62" i="46"/>
  <c r="C61" i="46"/>
  <c r="C60" i="46"/>
  <c r="C59" i="46"/>
  <c r="C58" i="46"/>
  <c r="C57" i="46"/>
  <c r="C56" i="46"/>
  <c r="C55" i="46"/>
  <c r="C54" i="46"/>
  <c r="C52" i="46"/>
  <c r="C51" i="46"/>
  <c r="C50" i="46"/>
  <c r="C49" i="46"/>
  <c r="C48" i="46"/>
  <c r="C47" i="46"/>
  <c r="C46" i="46"/>
  <c r="C44" i="46"/>
  <c r="C43" i="46"/>
  <c r="C42" i="46"/>
  <c r="C41" i="46"/>
  <c r="C40" i="46"/>
  <c r="C39" i="46"/>
  <c r="C38" i="46"/>
  <c r="C37" i="46"/>
  <c r="C36" i="46"/>
  <c r="C35" i="46"/>
  <c r="C34" i="46"/>
  <c r="C33" i="46"/>
  <c r="C32" i="46"/>
  <c r="C31" i="46"/>
  <c r="C30" i="46"/>
  <c r="C29" i="46"/>
  <c r="C28" i="46"/>
  <c r="C27" i="46"/>
  <c r="C26" i="46"/>
  <c r="C25" i="46"/>
  <c r="C24" i="46"/>
  <c r="C23" i="46"/>
  <c r="C22" i="46"/>
  <c r="C21" i="46"/>
  <c r="C20" i="46"/>
  <c r="C19" i="46"/>
  <c r="C18" i="46"/>
  <c r="C17" i="46"/>
  <c r="C16" i="46"/>
  <c r="C15" i="46"/>
  <c r="C14" i="46"/>
  <c r="C13" i="46"/>
  <c r="C12" i="46"/>
  <c r="C11" i="46"/>
  <c r="C10" i="46"/>
  <c r="C9" i="46"/>
  <c r="C8" i="46"/>
  <c r="C7" i="46"/>
  <c r="C6" i="46"/>
  <c r="C5" i="46"/>
  <c r="B5" i="53"/>
  <c r="B6" i="53"/>
  <c r="B7" i="53"/>
  <c r="B8" i="53"/>
  <c r="B9" i="53"/>
  <c r="B10" i="53"/>
  <c r="B11" i="53"/>
  <c r="B12" i="53"/>
  <c r="B13" i="53"/>
  <c r="B14" i="53"/>
  <c r="B15" i="53"/>
  <c r="B16" i="53"/>
  <c r="B17" i="53"/>
  <c r="B18" i="53"/>
  <c r="B19" i="53"/>
  <c r="B20" i="53"/>
  <c r="B21" i="53"/>
  <c r="B22" i="53"/>
  <c r="B23" i="53"/>
  <c r="B24" i="53"/>
  <c r="B25" i="53"/>
  <c r="B26" i="53"/>
  <c r="B27" i="53"/>
  <c r="B28" i="53"/>
  <c r="B29" i="53"/>
  <c r="B30" i="53"/>
  <c r="B31" i="53"/>
  <c r="B32" i="53"/>
  <c r="B33" i="53"/>
  <c r="B34" i="53"/>
  <c r="B35" i="53"/>
  <c r="B36" i="53"/>
  <c r="B37" i="53"/>
  <c r="B38" i="53"/>
  <c r="B39" i="53"/>
  <c r="B40" i="53"/>
  <c r="B41" i="53"/>
  <c r="B42" i="53"/>
  <c r="B43" i="53"/>
  <c r="B44" i="53"/>
  <c r="B45" i="53"/>
  <c r="B46" i="53"/>
  <c r="B47" i="53"/>
  <c r="B48" i="53"/>
  <c r="B49" i="53"/>
  <c r="B50" i="53"/>
  <c r="B51" i="53"/>
  <c r="B52" i="53"/>
  <c r="B53" i="53"/>
  <c r="B54" i="53"/>
  <c r="B55" i="53"/>
  <c r="B56" i="53"/>
  <c r="B57" i="53"/>
  <c r="B58" i="53"/>
  <c r="B59" i="53"/>
  <c r="B60" i="53"/>
  <c r="B61" i="53"/>
  <c r="B62" i="53"/>
  <c r="B63" i="53"/>
  <c r="B64" i="53"/>
  <c r="B65" i="53"/>
  <c r="B66" i="53"/>
  <c r="B67" i="53"/>
  <c r="B68" i="53"/>
  <c r="B69" i="53"/>
  <c r="B70" i="53"/>
  <c r="B71" i="53"/>
  <c r="B72" i="53"/>
  <c r="B73" i="53"/>
  <c r="B74" i="53"/>
  <c r="B75" i="53"/>
  <c r="B76" i="53"/>
  <c r="B77" i="53"/>
  <c r="B78" i="53"/>
  <c r="B79" i="53"/>
  <c r="B80" i="53"/>
  <c r="B81" i="53"/>
  <c r="B82" i="53"/>
  <c r="B83" i="53"/>
  <c r="B84" i="53"/>
  <c r="B85" i="53"/>
  <c r="B86" i="53"/>
  <c r="B87" i="53"/>
  <c r="B88" i="53"/>
  <c r="B89" i="53"/>
  <c r="B90" i="53"/>
  <c r="B91" i="53"/>
  <c r="B92" i="53"/>
  <c r="B93" i="53"/>
  <c r="B94" i="53"/>
  <c r="B95" i="53"/>
  <c r="B96" i="53"/>
  <c r="B97" i="53"/>
  <c r="B98" i="53"/>
  <c r="B99" i="53"/>
  <c r="B100" i="53"/>
  <c r="C80" i="53"/>
  <c r="C79" i="53"/>
  <c r="C78" i="53"/>
  <c r="C77" i="53"/>
  <c r="C76" i="53"/>
  <c r="C75" i="53"/>
  <c r="C74" i="53"/>
  <c r="C73" i="53"/>
  <c r="C72" i="53"/>
  <c r="C71" i="53"/>
  <c r="C70" i="53"/>
  <c r="C69" i="53"/>
  <c r="C68" i="53"/>
  <c r="C67" i="53"/>
  <c r="C66" i="53"/>
  <c r="C65" i="53"/>
  <c r="C64" i="53"/>
  <c r="C63" i="53"/>
  <c r="C62" i="53"/>
  <c r="C61" i="53"/>
  <c r="C60" i="53"/>
  <c r="C59" i="53"/>
  <c r="C58" i="53"/>
  <c r="C57" i="53"/>
  <c r="C56" i="53"/>
  <c r="C55" i="53"/>
  <c r="C54" i="53"/>
  <c r="C52" i="53"/>
  <c r="C51" i="53"/>
  <c r="C50" i="53"/>
  <c r="C49" i="53"/>
  <c r="C48" i="53"/>
  <c r="C47" i="53"/>
  <c r="C46" i="53"/>
  <c r="C44" i="53"/>
  <c r="C43" i="53"/>
  <c r="C42" i="53"/>
  <c r="C41" i="53"/>
  <c r="C40" i="53"/>
  <c r="C39" i="53"/>
  <c r="C38" i="53"/>
  <c r="C37" i="53"/>
  <c r="C36" i="53"/>
  <c r="C35" i="53"/>
  <c r="C34" i="53"/>
  <c r="C33" i="53"/>
  <c r="C32" i="53"/>
  <c r="C31" i="53"/>
  <c r="C30" i="53"/>
  <c r="C29" i="53"/>
  <c r="C28" i="53"/>
  <c r="C27" i="53"/>
  <c r="C26" i="53"/>
  <c r="C25" i="53"/>
  <c r="C24" i="53"/>
  <c r="C23" i="53"/>
  <c r="C22" i="53"/>
  <c r="C21" i="53"/>
  <c r="C20" i="53"/>
  <c r="C19" i="53"/>
  <c r="C18" i="53"/>
  <c r="C17" i="53"/>
  <c r="C16" i="53"/>
  <c r="C15" i="53"/>
  <c r="C14" i="53"/>
  <c r="C13" i="53"/>
  <c r="C12" i="53"/>
  <c r="C11" i="53"/>
  <c r="C10" i="53"/>
  <c r="C9" i="53"/>
  <c r="C8" i="53"/>
  <c r="C7" i="53"/>
  <c r="C6" i="53"/>
  <c r="C5" i="53"/>
  <c r="B5" i="45"/>
  <c r="B6" i="45"/>
  <c r="B7" i="45"/>
  <c r="B8" i="45"/>
  <c r="B9" i="45"/>
  <c r="B10" i="45"/>
  <c r="B11" i="45"/>
  <c r="B12" i="45"/>
  <c r="B13" i="45"/>
  <c r="B14" i="45"/>
  <c r="B15" i="45"/>
  <c r="B16" i="45"/>
  <c r="B17" i="45"/>
  <c r="B18" i="45"/>
  <c r="B19" i="45"/>
  <c r="B20" i="45"/>
  <c r="B21" i="45"/>
  <c r="B22" i="45"/>
  <c r="B23" i="45"/>
  <c r="B24" i="45"/>
  <c r="B25" i="45"/>
  <c r="B26" i="45"/>
  <c r="B27" i="45"/>
  <c r="B28" i="45"/>
  <c r="B29" i="45"/>
  <c r="B30" i="45"/>
  <c r="B31" i="45"/>
  <c r="B32" i="45"/>
  <c r="B33" i="45"/>
  <c r="B34" i="45"/>
  <c r="B35" i="45"/>
  <c r="B36" i="45"/>
  <c r="B37" i="45"/>
  <c r="B38" i="45"/>
  <c r="B39" i="45"/>
  <c r="B40" i="45"/>
  <c r="B41" i="45"/>
  <c r="B42" i="45"/>
  <c r="B43" i="45"/>
  <c r="B44" i="45"/>
  <c r="B45" i="45"/>
  <c r="B46" i="45"/>
  <c r="B47" i="45"/>
  <c r="B48" i="45"/>
  <c r="B49" i="45"/>
  <c r="B50" i="45"/>
  <c r="B51" i="45"/>
  <c r="B52" i="45"/>
  <c r="B53" i="45"/>
  <c r="B54" i="45"/>
  <c r="B55" i="45"/>
  <c r="B56" i="45"/>
  <c r="B57" i="45"/>
  <c r="B58" i="45"/>
  <c r="B59" i="45"/>
  <c r="B60" i="45"/>
  <c r="B61" i="45"/>
  <c r="B62" i="45"/>
  <c r="B63" i="45"/>
  <c r="B64" i="45"/>
  <c r="B65" i="45"/>
  <c r="B66" i="45"/>
  <c r="B67" i="45"/>
  <c r="B68" i="45"/>
  <c r="B69" i="45"/>
  <c r="B70" i="45"/>
  <c r="B71" i="45"/>
  <c r="B72" i="45"/>
  <c r="B73" i="45"/>
  <c r="B74" i="45"/>
  <c r="B75" i="45"/>
  <c r="B76" i="45"/>
  <c r="B77" i="45"/>
  <c r="B78" i="45"/>
  <c r="B79" i="45"/>
  <c r="B80" i="45"/>
  <c r="B81" i="45"/>
  <c r="B82" i="45"/>
  <c r="B83" i="45"/>
  <c r="B84" i="45"/>
  <c r="B85" i="45"/>
  <c r="B86" i="45"/>
  <c r="B87" i="45"/>
  <c r="B88" i="45"/>
  <c r="B89" i="45"/>
  <c r="B90" i="45"/>
  <c r="B91" i="45"/>
  <c r="B92" i="45"/>
  <c r="B93" i="45"/>
  <c r="B94" i="45"/>
  <c r="B95" i="45"/>
  <c r="B96" i="45"/>
  <c r="B97" i="45"/>
  <c r="B98" i="45"/>
  <c r="B99" i="45"/>
  <c r="B100" i="45"/>
  <c r="C80" i="45"/>
  <c r="C79" i="45"/>
  <c r="C78" i="45"/>
  <c r="C77" i="45"/>
  <c r="C76" i="45"/>
  <c r="C75" i="45"/>
  <c r="C74" i="45"/>
  <c r="C73" i="45"/>
  <c r="C72" i="45"/>
  <c r="C71" i="45"/>
  <c r="C70" i="45"/>
  <c r="C69" i="45"/>
  <c r="C68" i="45"/>
  <c r="C67" i="45"/>
  <c r="C66" i="45"/>
  <c r="C65" i="45"/>
  <c r="C64" i="45"/>
  <c r="C63" i="45"/>
  <c r="C62" i="45"/>
  <c r="C61" i="45"/>
  <c r="C60" i="45"/>
  <c r="C59" i="45"/>
  <c r="C58" i="45"/>
  <c r="C57" i="45"/>
  <c r="C56" i="45"/>
  <c r="C55" i="45"/>
  <c r="C54" i="45"/>
  <c r="C52" i="45"/>
  <c r="C51" i="45"/>
  <c r="C50" i="45"/>
  <c r="C49" i="45"/>
  <c r="C48" i="45"/>
  <c r="C47" i="45"/>
  <c r="C46" i="45"/>
  <c r="C44" i="45"/>
  <c r="C43" i="45"/>
  <c r="C42" i="45"/>
  <c r="C41" i="45"/>
  <c r="C40" i="45"/>
  <c r="C39" i="45"/>
  <c r="C38" i="45"/>
  <c r="C37" i="45"/>
  <c r="C36" i="45"/>
  <c r="C35" i="45"/>
  <c r="C34" i="45"/>
  <c r="C33" i="45"/>
  <c r="C32" i="45"/>
  <c r="C31" i="45"/>
  <c r="C30" i="45"/>
  <c r="C29" i="45"/>
  <c r="C28" i="45"/>
  <c r="C27" i="45"/>
  <c r="C26" i="45"/>
  <c r="C25" i="45"/>
  <c r="C24" i="45"/>
  <c r="C23" i="45"/>
  <c r="C22" i="45"/>
  <c r="C21" i="45"/>
  <c r="C20" i="45"/>
  <c r="C19" i="45"/>
  <c r="C18" i="45"/>
  <c r="C17" i="45"/>
  <c r="C16" i="45"/>
  <c r="C15" i="45"/>
  <c r="C14" i="45"/>
  <c r="C13" i="45"/>
  <c r="C12" i="45"/>
  <c r="C11" i="45"/>
  <c r="C10" i="45"/>
  <c r="C9" i="45"/>
  <c r="C8" i="45"/>
  <c r="C7" i="45"/>
  <c r="C6" i="45"/>
  <c r="C5" i="45"/>
  <c r="C80" i="44"/>
  <c r="B80" i="44"/>
  <c r="C79" i="44"/>
  <c r="B79" i="44"/>
  <c r="C78" i="44"/>
  <c r="B78" i="44"/>
  <c r="C77" i="44"/>
  <c r="B77" i="44"/>
  <c r="C76" i="44"/>
  <c r="B76" i="44"/>
  <c r="C75" i="44"/>
  <c r="B75" i="44"/>
  <c r="C74" i="44"/>
  <c r="B74" i="44"/>
  <c r="C73" i="44"/>
  <c r="B73" i="44"/>
  <c r="C72" i="44"/>
  <c r="B72" i="44"/>
  <c r="C71" i="44"/>
  <c r="B71" i="44"/>
  <c r="C70" i="44"/>
  <c r="B70" i="44"/>
  <c r="C69" i="44"/>
  <c r="B69" i="44"/>
  <c r="C68" i="44"/>
  <c r="B68" i="44"/>
  <c r="C67" i="44"/>
  <c r="B67" i="44"/>
  <c r="C66" i="44"/>
  <c r="B66" i="44"/>
  <c r="C65" i="44"/>
  <c r="B65" i="44"/>
  <c r="C64" i="44"/>
  <c r="B64" i="44"/>
  <c r="C63" i="44"/>
  <c r="B63" i="44"/>
  <c r="C62" i="44"/>
  <c r="B62" i="44"/>
  <c r="C61" i="44"/>
  <c r="B61" i="44"/>
  <c r="C60" i="44"/>
  <c r="B60" i="44"/>
  <c r="C59" i="44"/>
  <c r="B59" i="44"/>
  <c r="C58" i="44"/>
  <c r="B58" i="44"/>
  <c r="C57" i="44"/>
  <c r="B57" i="44"/>
  <c r="C56" i="44"/>
  <c r="B56" i="44"/>
  <c r="C55" i="44"/>
  <c r="B55" i="44"/>
  <c r="C54" i="44"/>
  <c r="B54" i="44"/>
  <c r="B53" i="44"/>
  <c r="C52" i="44"/>
  <c r="B52" i="44"/>
  <c r="C51" i="44"/>
  <c r="B51" i="44"/>
  <c r="C50" i="44"/>
  <c r="B50" i="44"/>
  <c r="C49" i="44"/>
  <c r="B49" i="44"/>
  <c r="C48" i="44"/>
  <c r="B48" i="44"/>
  <c r="C47" i="44"/>
  <c r="B47" i="44"/>
  <c r="C46" i="44"/>
  <c r="B46" i="44"/>
  <c r="B45" i="44"/>
  <c r="C44" i="44"/>
  <c r="B44" i="44"/>
  <c r="C43" i="44"/>
  <c r="B43" i="44"/>
  <c r="C42" i="44"/>
  <c r="B42" i="44"/>
  <c r="C41" i="44"/>
  <c r="B41" i="44"/>
  <c r="C40" i="44"/>
  <c r="B40" i="44"/>
  <c r="C39" i="44"/>
  <c r="B39" i="44"/>
  <c r="C38" i="44"/>
  <c r="B38" i="44"/>
  <c r="C37" i="44"/>
  <c r="B37" i="44"/>
  <c r="C36" i="44"/>
  <c r="B36" i="44"/>
  <c r="C35" i="44"/>
  <c r="B35" i="44"/>
  <c r="C34" i="44"/>
  <c r="B34" i="44"/>
  <c r="C33" i="44"/>
  <c r="B33" i="44"/>
  <c r="C32" i="44"/>
  <c r="B32" i="44"/>
  <c r="C31" i="44"/>
  <c r="B31" i="44"/>
  <c r="C30" i="44"/>
  <c r="B30" i="44"/>
  <c r="C29" i="44"/>
  <c r="B29" i="44"/>
  <c r="C28" i="44"/>
  <c r="B28" i="44"/>
  <c r="C27" i="44"/>
  <c r="B27" i="44"/>
  <c r="C26" i="44"/>
  <c r="B26" i="44"/>
  <c r="C25" i="44"/>
  <c r="B25" i="44"/>
  <c r="C24" i="44"/>
  <c r="B24" i="44"/>
  <c r="C23" i="44"/>
  <c r="B23" i="44"/>
  <c r="C22" i="44"/>
  <c r="B22" i="44"/>
  <c r="C21" i="44"/>
  <c r="B21" i="44"/>
  <c r="C20" i="44"/>
  <c r="B20" i="44"/>
  <c r="C19" i="44"/>
  <c r="B19" i="44"/>
  <c r="C18" i="44"/>
  <c r="B18" i="44"/>
  <c r="C17" i="44"/>
  <c r="B17" i="44"/>
  <c r="C16" i="44"/>
  <c r="B16" i="44"/>
  <c r="C15" i="44"/>
  <c r="B15" i="44"/>
  <c r="C14" i="44"/>
  <c r="B14" i="44"/>
  <c r="C13" i="44"/>
  <c r="B13" i="44"/>
  <c r="C12" i="44"/>
  <c r="B12" i="44"/>
  <c r="C11" i="44"/>
  <c r="B11" i="44"/>
  <c r="C10" i="44"/>
  <c r="B10" i="44"/>
  <c r="C9" i="44"/>
  <c r="B9" i="44"/>
  <c r="C8" i="44"/>
  <c r="B8" i="44"/>
  <c r="C7" i="44"/>
  <c r="B7" i="44"/>
  <c r="C6" i="44"/>
  <c r="B6" i="44"/>
  <c r="C5" i="44"/>
  <c r="B5" i="44"/>
  <c r="C80" i="28"/>
  <c r="B80" i="28"/>
  <c r="C79" i="28"/>
  <c r="B79" i="28"/>
  <c r="C78" i="28"/>
  <c r="B78" i="28"/>
  <c r="C77" i="28"/>
  <c r="B77" i="28"/>
  <c r="C76" i="28"/>
  <c r="B76" i="28"/>
  <c r="C75" i="28"/>
  <c r="B75" i="28"/>
  <c r="C74" i="28"/>
  <c r="B74" i="28"/>
  <c r="C73" i="28"/>
  <c r="B73" i="28"/>
  <c r="C72" i="28"/>
  <c r="B72" i="28"/>
  <c r="C71" i="28"/>
  <c r="B71" i="28"/>
  <c r="C70" i="28"/>
  <c r="B70" i="28"/>
  <c r="C69" i="28"/>
  <c r="B69" i="28"/>
  <c r="C68" i="28"/>
  <c r="B68" i="28"/>
  <c r="C67" i="28"/>
  <c r="B67" i="28"/>
  <c r="C66" i="28"/>
  <c r="B66" i="28"/>
  <c r="C65" i="28"/>
  <c r="B65" i="28"/>
  <c r="C64" i="28"/>
  <c r="B64" i="28"/>
  <c r="C63" i="28"/>
  <c r="B63" i="28"/>
  <c r="C62" i="28"/>
  <c r="B62" i="28"/>
  <c r="C61" i="28"/>
  <c r="B61" i="28"/>
  <c r="C60" i="28"/>
  <c r="B60" i="28"/>
  <c r="C59" i="28"/>
  <c r="B59" i="28"/>
  <c r="C58" i="28"/>
  <c r="B58" i="28"/>
  <c r="C57" i="28"/>
  <c r="B57" i="28"/>
  <c r="C56" i="28"/>
  <c r="B56" i="28"/>
  <c r="C55" i="28"/>
  <c r="B55" i="28"/>
  <c r="C54" i="28"/>
  <c r="B54" i="28"/>
  <c r="B53" i="28"/>
  <c r="C52" i="28"/>
  <c r="B52" i="28"/>
  <c r="C51" i="28"/>
  <c r="B51" i="28"/>
  <c r="C50" i="28"/>
  <c r="B50" i="28"/>
  <c r="C49" i="28"/>
  <c r="B49" i="28"/>
  <c r="C48" i="28"/>
  <c r="B48" i="28"/>
  <c r="C47" i="28"/>
  <c r="B47" i="28"/>
  <c r="C46" i="28"/>
  <c r="B46" i="28"/>
  <c r="B45" i="28"/>
  <c r="C44" i="28"/>
  <c r="B44" i="28"/>
  <c r="C43" i="28"/>
  <c r="B43" i="28"/>
  <c r="C42" i="28"/>
  <c r="B42" i="28"/>
  <c r="C41" i="28"/>
  <c r="B41" i="28"/>
  <c r="C40" i="28"/>
  <c r="B40" i="28"/>
  <c r="C39" i="28"/>
  <c r="B39" i="28"/>
  <c r="C38" i="28"/>
  <c r="B38" i="28"/>
  <c r="C37" i="28"/>
  <c r="B37" i="28"/>
  <c r="C36" i="28"/>
  <c r="B36" i="28"/>
  <c r="C35" i="28"/>
  <c r="B35" i="28"/>
  <c r="C34" i="28"/>
  <c r="B34" i="28"/>
  <c r="C33" i="28"/>
  <c r="B33" i="28"/>
  <c r="C32" i="28"/>
  <c r="B32" i="28"/>
  <c r="C31" i="28"/>
  <c r="B31" i="28"/>
  <c r="C30" i="28"/>
  <c r="B30" i="28"/>
  <c r="C29" i="28"/>
  <c r="B29" i="28"/>
  <c r="C28" i="28"/>
  <c r="B28" i="28"/>
  <c r="C27" i="28"/>
  <c r="B27" i="28"/>
  <c r="C26" i="28"/>
  <c r="B26" i="28"/>
  <c r="C25" i="28"/>
  <c r="B25" i="28"/>
  <c r="C24" i="28"/>
  <c r="B24" i="28"/>
  <c r="C23" i="28"/>
  <c r="B23" i="28"/>
  <c r="C22" i="28"/>
  <c r="B22" i="28"/>
  <c r="C21" i="28"/>
  <c r="B21" i="28"/>
  <c r="C20" i="28"/>
  <c r="B20" i="28"/>
  <c r="C19" i="28"/>
  <c r="B19" i="28"/>
  <c r="C18" i="28"/>
  <c r="B18" i="28"/>
  <c r="C17" i="28"/>
  <c r="B17" i="28"/>
  <c r="C16" i="28"/>
  <c r="B16" i="28"/>
  <c r="C15" i="28"/>
  <c r="B15" i="28"/>
  <c r="C14" i="28"/>
  <c r="B14" i="28"/>
  <c r="C13" i="28"/>
  <c r="B13" i="28"/>
  <c r="C12" i="28"/>
  <c r="B12" i="28"/>
  <c r="C11" i="28"/>
  <c r="B11" i="28"/>
  <c r="C10" i="28"/>
  <c r="B10" i="28"/>
  <c r="C9" i="28"/>
  <c r="B9" i="28"/>
  <c r="C8" i="28"/>
  <c r="B8" i="28"/>
  <c r="C7" i="28"/>
  <c r="B7" i="28"/>
  <c r="C6" i="28"/>
  <c r="B6" i="28"/>
  <c r="C5" i="28"/>
  <c r="B5" i="28"/>
  <c r="J97" i="28"/>
  <c r="J85" i="28"/>
  <c r="J66" i="28"/>
  <c r="J60" i="28"/>
  <c r="J54" i="28"/>
  <c r="B53" i="1"/>
  <c r="C52" i="1"/>
  <c r="A5" i="1"/>
  <c r="B81" i="44"/>
  <c r="C81" i="44"/>
  <c r="B82" i="44"/>
  <c r="C82" i="44"/>
  <c r="B83" i="44"/>
  <c r="C83" i="44"/>
  <c r="B84" i="44"/>
  <c r="C84" i="44"/>
  <c r="B85" i="44"/>
  <c r="C85" i="44"/>
  <c r="B86" i="44"/>
  <c r="C86" i="44"/>
  <c r="B87" i="44"/>
  <c r="C87" i="44"/>
  <c r="B88" i="44"/>
  <c r="C88" i="44"/>
  <c r="B89" i="44"/>
  <c r="C89" i="44"/>
  <c r="B90" i="44"/>
  <c r="C90" i="44"/>
  <c r="B91" i="44"/>
  <c r="C91" i="44"/>
  <c r="B92" i="44"/>
  <c r="C92" i="44"/>
  <c r="B93" i="44"/>
  <c r="C93" i="44"/>
  <c r="B94" i="44"/>
  <c r="C94" i="44"/>
  <c r="B95" i="44"/>
  <c r="C95" i="44"/>
  <c r="B96" i="44"/>
  <c r="C96" i="44"/>
  <c r="B97" i="44"/>
  <c r="C97" i="44"/>
  <c r="B98" i="44"/>
  <c r="C98" i="44"/>
  <c r="B99" i="44"/>
  <c r="C99" i="44"/>
  <c r="B100" i="44"/>
  <c r="C100" i="44"/>
  <c r="B81" i="28"/>
  <c r="C81" i="28"/>
  <c r="B82" i="28"/>
  <c r="C82" i="28"/>
  <c r="B83" i="28"/>
  <c r="C83" i="28"/>
  <c r="B84" i="28"/>
  <c r="C84" i="28"/>
  <c r="B85" i="28"/>
  <c r="C85" i="28"/>
  <c r="B86" i="28"/>
  <c r="C86" i="28"/>
  <c r="B87" i="28"/>
  <c r="C87" i="28"/>
  <c r="B88" i="28"/>
  <c r="C88" i="28"/>
  <c r="B89" i="28"/>
  <c r="C89" i="28"/>
  <c r="B90" i="28"/>
  <c r="C90" i="28"/>
  <c r="B91" i="28"/>
  <c r="C91" i="28"/>
  <c r="B92" i="28"/>
  <c r="C92" i="28"/>
  <c r="B93" i="28"/>
  <c r="C93" i="28"/>
  <c r="B94" i="28"/>
  <c r="C94" i="28"/>
  <c r="B95" i="28"/>
  <c r="C95" i="28"/>
  <c r="B96" i="28"/>
  <c r="C96" i="28"/>
  <c r="B97" i="28"/>
  <c r="C97" i="28"/>
  <c r="B98" i="28"/>
  <c r="C98" i="28"/>
  <c r="B99" i="28"/>
  <c r="C99" i="28"/>
  <c r="B100" i="28"/>
  <c r="C100" i="28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C5" i="1"/>
  <c r="B5" i="1"/>
  <c r="J51" i="61"/>
  <c r="K51" i="61" s="1"/>
  <c r="J52" i="61"/>
  <c r="L52" i="61" s="1"/>
  <c r="J53" i="61"/>
  <c r="K53" i="61" s="1"/>
  <c r="J54" i="61"/>
  <c r="K54" i="61" s="1"/>
  <c r="J55" i="61"/>
  <c r="L55" i="61" s="1"/>
  <c r="J56" i="61"/>
  <c r="K56" i="61" s="1"/>
  <c r="J57" i="61"/>
  <c r="L57" i="61" s="1"/>
  <c r="J58" i="61"/>
  <c r="L58" i="61" s="1"/>
  <c r="J59" i="61"/>
  <c r="K59" i="61" s="1"/>
  <c r="J60" i="61"/>
  <c r="L60" i="61" s="1"/>
  <c r="J61" i="61"/>
  <c r="L61" i="61" s="1"/>
  <c r="J62" i="61"/>
  <c r="K62" i="61" s="1"/>
  <c r="J63" i="61"/>
  <c r="L63" i="61" s="1"/>
  <c r="J64" i="61"/>
  <c r="K64" i="61" s="1"/>
  <c r="J65" i="61"/>
  <c r="K65" i="61" s="1"/>
  <c r="J66" i="61"/>
  <c r="K66" i="61" s="1"/>
  <c r="J67" i="61"/>
  <c r="L67" i="61" s="1"/>
  <c r="J68" i="61"/>
  <c r="L68" i="61" s="1"/>
  <c r="J69" i="61"/>
  <c r="L69" i="61" s="1"/>
  <c r="J70" i="61"/>
  <c r="L70" i="61" s="1"/>
  <c r="J71" i="61"/>
  <c r="K71" i="61" s="1"/>
  <c r="J72" i="61"/>
  <c r="K72" i="61" s="1"/>
  <c r="J73" i="61"/>
  <c r="K73" i="61" s="1"/>
  <c r="J74" i="61"/>
  <c r="K74" i="61" s="1"/>
  <c r="J75" i="61"/>
  <c r="L75" i="61" s="1"/>
  <c r="J76" i="61"/>
  <c r="K76" i="61" s="1"/>
  <c r="J77" i="61"/>
  <c r="K77" i="61" s="1"/>
  <c r="J78" i="61"/>
  <c r="K78" i="61" s="1"/>
  <c r="J79" i="61"/>
  <c r="K79" i="61" s="1"/>
  <c r="J80" i="61"/>
  <c r="K80" i="61" s="1"/>
  <c r="J81" i="61"/>
  <c r="K81" i="61" s="1"/>
  <c r="J82" i="61"/>
  <c r="K82" i="61" s="1"/>
  <c r="J83" i="61"/>
  <c r="K83" i="61" s="1"/>
  <c r="J84" i="61"/>
  <c r="K84" i="61" s="1"/>
  <c r="J85" i="61"/>
  <c r="K85" i="61" s="1"/>
  <c r="J86" i="61"/>
  <c r="K86" i="61" s="1"/>
  <c r="J87" i="61"/>
  <c r="L87" i="61" s="1"/>
  <c r="J88" i="61"/>
  <c r="K88" i="61" s="1"/>
  <c r="J89" i="61"/>
  <c r="K89" i="61" s="1"/>
  <c r="J90" i="61"/>
  <c r="K90" i="61" s="1"/>
  <c r="J91" i="61"/>
  <c r="K91" i="61" s="1"/>
  <c r="J92" i="61"/>
  <c r="K92" i="61" s="1"/>
  <c r="J93" i="61"/>
  <c r="K93" i="61" s="1"/>
  <c r="J94" i="61"/>
  <c r="L94" i="61" s="1"/>
  <c r="J95" i="61"/>
  <c r="L95" i="61" s="1"/>
  <c r="J96" i="61"/>
  <c r="L96" i="61" s="1"/>
  <c r="J97" i="61"/>
  <c r="K97" i="61" s="1"/>
  <c r="J98" i="61"/>
  <c r="K98" i="61" s="1"/>
  <c r="J99" i="61"/>
  <c r="L99" i="61" s="1"/>
  <c r="J100" i="61"/>
  <c r="L100" i="61" s="1"/>
  <c r="A100" i="61"/>
  <c r="A99" i="61"/>
  <c r="A98" i="61"/>
  <c r="A97" i="61"/>
  <c r="A96" i="61"/>
  <c r="A95" i="61"/>
  <c r="A94" i="61"/>
  <c r="A93" i="61"/>
  <c r="A92" i="61"/>
  <c r="A91" i="61"/>
  <c r="A90" i="61"/>
  <c r="A89" i="61"/>
  <c r="A88" i="61"/>
  <c r="A87" i="61"/>
  <c r="A86" i="61"/>
  <c r="A85" i="61"/>
  <c r="A84" i="61"/>
  <c r="A83" i="61"/>
  <c r="A82" i="61"/>
  <c r="A81" i="61"/>
  <c r="A80" i="61"/>
  <c r="A79" i="61"/>
  <c r="A78" i="61"/>
  <c r="A77" i="61"/>
  <c r="A76" i="61"/>
  <c r="A75" i="61"/>
  <c r="A74" i="61"/>
  <c r="A73" i="61"/>
  <c r="A72" i="61"/>
  <c r="A71" i="61"/>
  <c r="A70" i="61"/>
  <c r="A69" i="61"/>
  <c r="A68" i="61"/>
  <c r="A67" i="61"/>
  <c r="A66" i="61"/>
  <c r="A65" i="61"/>
  <c r="A64" i="61"/>
  <c r="A63" i="61"/>
  <c r="A62" i="61"/>
  <c r="A61" i="61"/>
  <c r="A60" i="61"/>
  <c r="A59" i="61"/>
  <c r="A58" i="61"/>
  <c r="A57" i="61"/>
  <c r="A56" i="61"/>
  <c r="A55" i="61"/>
  <c r="A54" i="61"/>
  <c r="A53" i="61"/>
  <c r="A52" i="61"/>
  <c r="A51" i="61"/>
  <c r="A50" i="61"/>
  <c r="A49" i="61"/>
  <c r="A48" i="61"/>
  <c r="A47" i="61"/>
  <c r="A46" i="61"/>
  <c r="A45" i="61"/>
  <c r="A44" i="61"/>
  <c r="A43" i="61"/>
  <c r="A42" i="61"/>
  <c r="A41" i="61"/>
  <c r="A40" i="61"/>
  <c r="A39" i="61"/>
  <c r="A38" i="61"/>
  <c r="A37" i="61"/>
  <c r="A36" i="61"/>
  <c r="A35" i="61"/>
  <c r="A34" i="61"/>
  <c r="A33" i="61"/>
  <c r="A32" i="61"/>
  <c r="A31" i="61"/>
  <c r="A30" i="61"/>
  <c r="A29" i="61"/>
  <c r="A28" i="61"/>
  <c r="A27" i="61"/>
  <c r="A26" i="61"/>
  <c r="A25" i="61"/>
  <c r="A24" i="61"/>
  <c r="A23" i="61"/>
  <c r="A22" i="61"/>
  <c r="A21" i="61"/>
  <c r="A20" i="61"/>
  <c r="A19" i="61"/>
  <c r="A18" i="61"/>
  <c r="A17" i="61"/>
  <c r="A16" i="61"/>
  <c r="A15" i="61"/>
  <c r="A14" i="61"/>
  <c r="A13" i="61"/>
  <c r="A12" i="61"/>
  <c r="A11" i="61"/>
  <c r="A10" i="61"/>
  <c r="A9" i="61"/>
  <c r="A8" i="61"/>
  <c r="A7" i="61"/>
  <c r="A6" i="61"/>
  <c r="A5" i="61"/>
  <c r="J53" i="58"/>
  <c r="L53" i="58" s="1"/>
  <c r="J54" i="58"/>
  <c r="L54" i="58" s="1"/>
  <c r="J55" i="58"/>
  <c r="L55" i="58" s="1"/>
  <c r="J56" i="58"/>
  <c r="L56" i="58" s="1"/>
  <c r="J57" i="58"/>
  <c r="L57" i="58" s="1"/>
  <c r="J58" i="58"/>
  <c r="K58" i="58" s="1"/>
  <c r="J59" i="58"/>
  <c r="K59" i="58" s="1"/>
  <c r="J60" i="58"/>
  <c r="K60" i="58" s="1"/>
  <c r="J61" i="58"/>
  <c r="K61" i="58" s="1"/>
  <c r="J62" i="58"/>
  <c r="L62" i="58" s="1"/>
  <c r="J63" i="58"/>
  <c r="L63" i="58" s="1"/>
  <c r="J64" i="58"/>
  <c r="K64" i="58" s="1"/>
  <c r="J65" i="58"/>
  <c r="K65" i="58" s="1"/>
  <c r="J66" i="58"/>
  <c r="L66" i="58" s="1"/>
  <c r="J67" i="58"/>
  <c r="L67" i="58" s="1"/>
  <c r="J68" i="58"/>
  <c r="K68" i="58" s="1"/>
  <c r="J69" i="58"/>
  <c r="K69" i="58" s="1"/>
  <c r="J70" i="58"/>
  <c r="K70" i="58" s="1"/>
  <c r="J71" i="58"/>
  <c r="K71" i="58" s="1"/>
  <c r="J72" i="58"/>
  <c r="K72" i="58" s="1"/>
  <c r="J73" i="58"/>
  <c r="L73" i="58" s="1"/>
  <c r="J74" i="58"/>
  <c r="K74" i="58" s="1"/>
  <c r="J75" i="58"/>
  <c r="L75" i="58" s="1"/>
  <c r="J76" i="58"/>
  <c r="L76" i="58" s="1"/>
  <c r="J77" i="58"/>
  <c r="L77" i="58" s="1"/>
  <c r="J78" i="58"/>
  <c r="K78" i="58" s="1"/>
  <c r="J79" i="58"/>
  <c r="L79" i="58" s="1"/>
  <c r="J80" i="58"/>
  <c r="K80" i="58" s="1"/>
  <c r="J81" i="58"/>
  <c r="L81" i="58" s="1"/>
  <c r="J82" i="58"/>
  <c r="L82" i="58" s="1"/>
  <c r="J83" i="58"/>
  <c r="L83" i="58" s="1"/>
  <c r="J84" i="58"/>
  <c r="L84" i="58" s="1"/>
  <c r="J85" i="58"/>
  <c r="L85" i="58" s="1"/>
  <c r="J86" i="58"/>
  <c r="L86" i="58" s="1"/>
  <c r="J87" i="58"/>
  <c r="L87" i="58" s="1"/>
  <c r="J88" i="58"/>
  <c r="L88" i="58" s="1"/>
  <c r="J89" i="58"/>
  <c r="L89" i="58" s="1"/>
  <c r="J90" i="58"/>
  <c r="K90" i="58" s="1"/>
  <c r="J91" i="58"/>
  <c r="L91" i="58" s="1"/>
  <c r="J92" i="58"/>
  <c r="L92" i="58" s="1"/>
  <c r="J93" i="58"/>
  <c r="K93" i="58" s="1"/>
  <c r="J94" i="58"/>
  <c r="L94" i="58" s="1"/>
  <c r="J95" i="58"/>
  <c r="K95" i="58" s="1"/>
  <c r="J96" i="58"/>
  <c r="K96" i="58" s="1"/>
  <c r="J97" i="58"/>
  <c r="L97" i="58" s="1"/>
  <c r="J98" i="58"/>
  <c r="K98" i="58" s="1"/>
  <c r="J99" i="58"/>
  <c r="L99" i="58" s="1"/>
  <c r="J100" i="58"/>
  <c r="L100" i="58" s="1"/>
  <c r="A100" i="58"/>
  <c r="A99" i="58"/>
  <c r="A98" i="58"/>
  <c r="A97" i="58"/>
  <c r="A96" i="58"/>
  <c r="A95" i="58"/>
  <c r="A94" i="58"/>
  <c r="A93" i="58"/>
  <c r="A92" i="58"/>
  <c r="A91" i="58"/>
  <c r="A90" i="58"/>
  <c r="A89" i="58"/>
  <c r="A88" i="58"/>
  <c r="A87" i="58"/>
  <c r="A86" i="58"/>
  <c r="A85" i="58"/>
  <c r="A84" i="58"/>
  <c r="A83" i="58"/>
  <c r="A82" i="58"/>
  <c r="A81" i="58"/>
  <c r="A80" i="58"/>
  <c r="A79" i="58"/>
  <c r="A78" i="58"/>
  <c r="A77" i="58"/>
  <c r="A76" i="58"/>
  <c r="A75" i="58"/>
  <c r="A74" i="58"/>
  <c r="A73" i="58"/>
  <c r="A72" i="58"/>
  <c r="A71" i="58"/>
  <c r="A70" i="58"/>
  <c r="A69" i="58"/>
  <c r="A68" i="58"/>
  <c r="A67" i="58"/>
  <c r="A66" i="58"/>
  <c r="A65" i="58"/>
  <c r="A64" i="58"/>
  <c r="A63" i="58"/>
  <c r="A62" i="58"/>
  <c r="A60" i="58"/>
  <c r="A59" i="58"/>
  <c r="A58" i="58"/>
  <c r="A57" i="58"/>
  <c r="A56" i="58"/>
  <c r="A55" i="58"/>
  <c r="A54" i="58"/>
  <c r="A53" i="58"/>
  <c r="A52" i="58"/>
  <c r="A51" i="58"/>
  <c r="A50" i="58"/>
  <c r="A49" i="58"/>
  <c r="A48" i="58"/>
  <c r="A47" i="58"/>
  <c r="A46" i="58"/>
  <c r="A45" i="58"/>
  <c r="A44" i="58"/>
  <c r="A43" i="58"/>
  <c r="A42" i="58"/>
  <c r="A41" i="58"/>
  <c r="A40" i="58"/>
  <c r="A39" i="58"/>
  <c r="A38" i="58"/>
  <c r="A37" i="58"/>
  <c r="A36" i="58"/>
  <c r="A35" i="58"/>
  <c r="A34" i="58"/>
  <c r="A33" i="58"/>
  <c r="A32" i="58"/>
  <c r="A31" i="58"/>
  <c r="A30" i="58"/>
  <c r="A29" i="58"/>
  <c r="A28" i="58"/>
  <c r="A27" i="58"/>
  <c r="A26" i="58"/>
  <c r="A25" i="58"/>
  <c r="A24" i="58"/>
  <c r="A23" i="58"/>
  <c r="A22" i="58"/>
  <c r="A21" i="58"/>
  <c r="A20" i="58"/>
  <c r="A19" i="58"/>
  <c r="A18" i="58"/>
  <c r="A17" i="58"/>
  <c r="A16" i="58"/>
  <c r="A15" i="58"/>
  <c r="A14" i="58"/>
  <c r="A13" i="58"/>
  <c r="A12" i="58"/>
  <c r="A11" i="58"/>
  <c r="A10" i="58"/>
  <c r="A9" i="58"/>
  <c r="A8" i="58"/>
  <c r="A7" i="58"/>
  <c r="A6" i="58"/>
  <c r="A5" i="58"/>
  <c r="L53" i="57"/>
  <c r="L54" i="57"/>
  <c r="J55" i="57"/>
  <c r="L55" i="57" s="1"/>
  <c r="J56" i="57"/>
  <c r="L56" i="57" s="1"/>
  <c r="J57" i="57"/>
  <c r="L57" i="57" s="1"/>
  <c r="J58" i="57"/>
  <c r="L58" i="57" s="1"/>
  <c r="J59" i="57"/>
  <c r="L59" i="57" s="1"/>
  <c r="L60" i="57"/>
  <c r="J61" i="57"/>
  <c r="K61" i="57" s="1"/>
  <c r="J62" i="57"/>
  <c r="L62" i="57" s="1"/>
  <c r="J63" i="57"/>
  <c r="L63" i="57" s="1"/>
  <c r="J64" i="57"/>
  <c r="L64" i="57" s="1"/>
  <c r="J65" i="57"/>
  <c r="K65" i="57" s="1"/>
  <c r="J66" i="57"/>
  <c r="L66" i="57" s="1"/>
  <c r="J67" i="57"/>
  <c r="L67" i="57" s="1"/>
  <c r="J68" i="57"/>
  <c r="K68" i="57" s="1"/>
  <c r="J69" i="57"/>
  <c r="L69" i="57" s="1"/>
  <c r="J70" i="57"/>
  <c r="L70" i="57" s="1"/>
  <c r="J71" i="57"/>
  <c r="L71" i="57" s="1"/>
  <c r="J72" i="57"/>
  <c r="L72" i="57" s="1"/>
  <c r="J73" i="57"/>
  <c r="K73" i="57" s="1"/>
  <c r="J74" i="57"/>
  <c r="L74" i="57" s="1"/>
  <c r="J75" i="57"/>
  <c r="L75" i="57" s="1"/>
  <c r="J76" i="57"/>
  <c r="L76" i="57" s="1"/>
  <c r="J77" i="57"/>
  <c r="L77" i="57" s="1"/>
  <c r="J78" i="57"/>
  <c r="L78" i="57" s="1"/>
  <c r="J79" i="57"/>
  <c r="L79" i="57" s="1"/>
  <c r="J80" i="57"/>
  <c r="L80" i="57" s="1"/>
  <c r="J81" i="57"/>
  <c r="L81" i="57" s="1"/>
  <c r="J82" i="57"/>
  <c r="L82" i="57" s="1"/>
  <c r="J83" i="57"/>
  <c r="L83" i="57" s="1"/>
  <c r="J84" i="57"/>
  <c r="L84" i="57" s="1"/>
  <c r="J85" i="57"/>
  <c r="K85" i="57" s="1"/>
  <c r="J86" i="57"/>
  <c r="L86" i="57" s="1"/>
  <c r="J87" i="57"/>
  <c r="L87" i="57" s="1"/>
  <c r="J88" i="57"/>
  <c r="K88" i="57" s="1"/>
  <c r="J89" i="57"/>
  <c r="K89" i="57" s="1"/>
  <c r="J90" i="57"/>
  <c r="L90" i="57" s="1"/>
  <c r="J91" i="57"/>
  <c r="L91" i="57" s="1"/>
  <c r="J92" i="57"/>
  <c r="K92" i="57" s="1"/>
  <c r="J93" i="57"/>
  <c r="L93" i="57" s="1"/>
  <c r="J94" i="57"/>
  <c r="L94" i="57" s="1"/>
  <c r="J95" i="57"/>
  <c r="L95" i="57" s="1"/>
  <c r="J96" i="57"/>
  <c r="K96" i="57" s="1"/>
  <c r="J97" i="57"/>
  <c r="K97" i="57" s="1"/>
  <c r="J98" i="57"/>
  <c r="L98" i="57" s="1"/>
  <c r="J99" i="57"/>
  <c r="K99" i="57" s="1"/>
  <c r="J100" i="57"/>
  <c r="L100" i="57" s="1"/>
  <c r="K53" i="57"/>
  <c r="K60" i="57"/>
  <c r="A100" i="57"/>
  <c r="A99" i="57"/>
  <c r="A98" i="57"/>
  <c r="A97" i="57"/>
  <c r="A96" i="57"/>
  <c r="A95" i="57"/>
  <c r="A94" i="57"/>
  <c r="A93" i="57"/>
  <c r="A92" i="57"/>
  <c r="A91" i="57"/>
  <c r="A90" i="57"/>
  <c r="A89" i="57"/>
  <c r="A88" i="57"/>
  <c r="A87" i="57"/>
  <c r="A86" i="57"/>
  <c r="A85" i="57"/>
  <c r="A84" i="57"/>
  <c r="A83" i="57"/>
  <c r="A82" i="57"/>
  <c r="A81" i="57"/>
  <c r="A80" i="57"/>
  <c r="A79" i="57"/>
  <c r="A78" i="57"/>
  <c r="A77" i="57"/>
  <c r="A76" i="57"/>
  <c r="A75" i="57"/>
  <c r="A74" i="57"/>
  <c r="A73" i="57"/>
  <c r="A72" i="57"/>
  <c r="A71" i="57"/>
  <c r="A70" i="57"/>
  <c r="A69" i="57"/>
  <c r="A68" i="57"/>
  <c r="A67" i="57"/>
  <c r="A66" i="57"/>
  <c r="A65" i="57"/>
  <c r="A64" i="57"/>
  <c r="A63" i="57"/>
  <c r="A62" i="57"/>
  <c r="A61" i="57"/>
  <c r="A60" i="57"/>
  <c r="A59" i="57"/>
  <c r="A58" i="57"/>
  <c r="A57" i="57"/>
  <c r="A56" i="57"/>
  <c r="A55" i="57"/>
  <c r="A54" i="57"/>
  <c r="A53" i="57"/>
  <c r="A52" i="57"/>
  <c r="A51" i="57"/>
  <c r="A50" i="57"/>
  <c r="A49" i="57"/>
  <c r="A48" i="57"/>
  <c r="A47" i="57"/>
  <c r="A46" i="57"/>
  <c r="A45" i="57"/>
  <c r="A44" i="57"/>
  <c r="A43" i="57"/>
  <c r="A42" i="57"/>
  <c r="A41" i="57"/>
  <c r="A40" i="57"/>
  <c r="A39" i="57"/>
  <c r="A38" i="57"/>
  <c r="A37" i="57"/>
  <c r="A36" i="57"/>
  <c r="A35" i="57"/>
  <c r="A34" i="57"/>
  <c r="A33" i="57"/>
  <c r="A32" i="57"/>
  <c r="A31" i="57"/>
  <c r="A30" i="57"/>
  <c r="A29" i="57"/>
  <c r="A28" i="57"/>
  <c r="A27" i="57"/>
  <c r="A26" i="57"/>
  <c r="A25" i="57"/>
  <c r="A24" i="57"/>
  <c r="A23" i="57"/>
  <c r="A22" i="57"/>
  <c r="A21" i="57"/>
  <c r="A20" i="57"/>
  <c r="A19" i="57"/>
  <c r="A18" i="57"/>
  <c r="A17" i="57"/>
  <c r="A16" i="57"/>
  <c r="A15" i="57"/>
  <c r="A14" i="57"/>
  <c r="A13" i="57"/>
  <c r="A12" i="57"/>
  <c r="A11" i="57"/>
  <c r="A10" i="57"/>
  <c r="A9" i="57"/>
  <c r="A8" i="57"/>
  <c r="A7" i="57"/>
  <c r="A6" i="57"/>
  <c r="A5" i="57"/>
  <c r="J51" i="55"/>
  <c r="K51" i="55" s="1"/>
  <c r="J52" i="55"/>
  <c r="K52" i="55" s="1"/>
  <c r="J53" i="55"/>
  <c r="L53" i="55" s="1"/>
  <c r="J54" i="55"/>
  <c r="L54" i="55" s="1"/>
  <c r="J55" i="55"/>
  <c r="L55" i="55" s="1"/>
  <c r="J56" i="55"/>
  <c r="L56" i="55" s="1"/>
  <c r="J57" i="55"/>
  <c r="L57" i="55" s="1"/>
  <c r="J58" i="55"/>
  <c r="L58" i="55" s="1"/>
  <c r="J59" i="55"/>
  <c r="L59" i="55" s="1"/>
  <c r="J60" i="55"/>
  <c r="L60" i="55" s="1"/>
  <c r="J61" i="55"/>
  <c r="K61" i="55" s="1"/>
  <c r="J62" i="55"/>
  <c r="K62" i="55" s="1"/>
  <c r="J63" i="55"/>
  <c r="K63" i="55" s="1"/>
  <c r="J64" i="55"/>
  <c r="L64" i="55" s="1"/>
  <c r="J65" i="55"/>
  <c r="K65" i="55" s="1"/>
  <c r="J66" i="55"/>
  <c r="L66" i="55" s="1"/>
  <c r="J67" i="55"/>
  <c r="K67" i="55" s="1"/>
  <c r="J68" i="55"/>
  <c r="L68" i="55" s="1"/>
  <c r="J69" i="55"/>
  <c r="K69" i="55" s="1"/>
  <c r="J70" i="55"/>
  <c r="L70" i="55" s="1"/>
  <c r="J71" i="55"/>
  <c r="K71" i="55" s="1"/>
  <c r="J72" i="55"/>
  <c r="L72" i="55" s="1"/>
  <c r="J73" i="55"/>
  <c r="K73" i="55" s="1"/>
  <c r="J74" i="55"/>
  <c r="K74" i="55" s="1"/>
  <c r="J75" i="55"/>
  <c r="K75" i="55" s="1"/>
  <c r="J76" i="55"/>
  <c r="K76" i="55" s="1"/>
  <c r="J77" i="55"/>
  <c r="L77" i="55" s="1"/>
  <c r="J78" i="55"/>
  <c r="L78" i="55" s="1"/>
  <c r="J79" i="55"/>
  <c r="L79" i="55" s="1"/>
  <c r="J80" i="55"/>
  <c r="L80" i="55" s="1"/>
  <c r="J81" i="55"/>
  <c r="K81" i="55" s="1"/>
  <c r="J82" i="55"/>
  <c r="L82" i="55" s="1"/>
  <c r="J83" i="55"/>
  <c r="K83" i="55" s="1"/>
  <c r="J84" i="55"/>
  <c r="L84" i="55" s="1"/>
  <c r="J85" i="55"/>
  <c r="K85" i="55" s="1"/>
  <c r="J86" i="55"/>
  <c r="K86" i="55" s="1"/>
  <c r="J87" i="55"/>
  <c r="K87" i="55" s="1"/>
  <c r="J88" i="55"/>
  <c r="K88" i="55" s="1"/>
  <c r="J89" i="55"/>
  <c r="L89" i="55" s="1"/>
  <c r="J90" i="55"/>
  <c r="K90" i="55" s="1"/>
  <c r="J91" i="55"/>
  <c r="K91" i="55" s="1"/>
  <c r="J92" i="55"/>
  <c r="K92" i="55" s="1"/>
  <c r="J93" i="55"/>
  <c r="L93" i="55" s="1"/>
  <c r="J94" i="55"/>
  <c r="K94" i="55" s="1"/>
  <c r="J95" i="55"/>
  <c r="L95" i="55" s="1"/>
  <c r="J96" i="55"/>
  <c r="L96" i="55" s="1"/>
  <c r="J97" i="55"/>
  <c r="K97" i="55" s="1"/>
  <c r="J98" i="55"/>
  <c r="K98" i="55" s="1"/>
  <c r="J99" i="55"/>
  <c r="K99" i="55" s="1"/>
  <c r="J100" i="55"/>
  <c r="K100" i="55" s="1"/>
  <c r="A100" i="55"/>
  <c r="A99" i="55"/>
  <c r="A98" i="55"/>
  <c r="A97" i="55"/>
  <c r="A96" i="55"/>
  <c r="A95" i="55"/>
  <c r="A94" i="55"/>
  <c r="A93" i="55"/>
  <c r="A92" i="55"/>
  <c r="A91" i="55"/>
  <c r="A90" i="55"/>
  <c r="A89" i="55"/>
  <c r="A88" i="55"/>
  <c r="A87" i="55"/>
  <c r="A86" i="55"/>
  <c r="A85" i="55"/>
  <c r="A84" i="55"/>
  <c r="A83" i="55"/>
  <c r="A82" i="55"/>
  <c r="A81" i="55"/>
  <c r="A80" i="55"/>
  <c r="A79" i="55"/>
  <c r="A78" i="55"/>
  <c r="A77" i="55"/>
  <c r="A76" i="55"/>
  <c r="A75" i="55"/>
  <c r="A74" i="55"/>
  <c r="A73" i="55"/>
  <c r="A72" i="55"/>
  <c r="A71" i="55"/>
  <c r="A70" i="55"/>
  <c r="A69" i="55"/>
  <c r="A68" i="55"/>
  <c r="A67" i="55"/>
  <c r="A66" i="55"/>
  <c r="A65" i="55"/>
  <c r="A64" i="55"/>
  <c r="A63" i="55"/>
  <c r="A62" i="55"/>
  <c r="A61" i="55"/>
  <c r="A60" i="55"/>
  <c r="A59" i="55"/>
  <c r="A58" i="55"/>
  <c r="A57" i="55"/>
  <c r="A56" i="55"/>
  <c r="A55" i="55"/>
  <c r="A54" i="55"/>
  <c r="A53" i="55"/>
  <c r="A52" i="55"/>
  <c r="A51" i="55"/>
  <c r="A50" i="55"/>
  <c r="A49" i="55"/>
  <c r="A48" i="55"/>
  <c r="A47" i="55"/>
  <c r="A46" i="55"/>
  <c r="A45" i="55"/>
  <c r="A44" i="55"/>
  <c r="A43" i="55"/>
  <c r="A42" i="55"/>
  <c r="A41" i="55"/>
  <c r="A40" i="55"/>
  <c r="A39" i="55"/>
  <c r="A38" i="55"/>
  <c r="A37" i="55"/>
  <c r="A36" i="55"/>
  <c r="A35" i="55"/>
  <c r="A34" i="55"/>
  <c r="A33" i="55"/>
  <c r="A32" i="55"/>
  <c r="A31" i="55"/>
  <c r="A30" i="55"/>
  <c r="A29" i="55"/>
  <c r="A28" i="55"/>
  <c r="A27" i="55"/>
  <c r="A26" i="55"/>
  <c r="A25" i="55"/>
  <c r="A24" i="55"/>
  <c r="A23" i="55"/>
  <c r="A22" i="55"/>
  <c r="A21" i="55"/>
  <c r="A20" i="55"/>
  <c r="A19" i="55"/>
  <c r="A18" i="55"/>
  <c r="A17" i="55"/>
  <c r="A16" i="55"/>
  <c r="A15" i="55"/>
  <c r="A14" i="55"/>
  <c r="A13" i="55"/>
  <c r="A12" i="55"/>
  <c r="A11" i="55"/>
  <c r="A10" i="55"/>
  <c r="A9" i="55"/>
  <c r="A8" i="55"/>
  <c r="A7" i="55"/>
  <c r="A6" i="55"/>
  <c r="A5" i="55"/>
  <c r="J51" i="54"/>
  <c r="L51" i="54" s="1"/>
  <c r="J52" i="54"/>
  <c r="L52" i="54" s="1"/>
  <c r="J53" i="54"/>
  <c r="L53" i="54" s="1"/>
  <c r="J54" i="54"/>
  <c r="K54" i="54" s="1"/>
  <c r="J55" i="54"/>
  <c r="K55" i="54" s="1"/>
  <c r="J56" i="54"/>
  <c r="K56" i="54" s="1"/>
  <c r="J57" i="54"/>
  <c r="K57" i="54" s="1"/>
  <c r="J58" i="54"/>
  <c r="K58" i="54" s="1"/>
  <c r="J59" i="54"/>
  <c r="K59" i="54" s="1"/>
  <c r="J60" i="54"/>
  <c r="L60" i="54" s="1"/>
  <c r="J61" i="54"/>
  <c r="K61" i="54" s="1"/>
  <c r="J62" i="54"/>
  <c r="K62" i="54" s="1"/>
  <c r="J63" i="54"/>
  <c r="K63" i="54" s="1"/>
  <c r="J64" i="54"/>
  <c r="K64" i="54" s="1"/>
  <c r="J65" i="54"/>
  <c r="L65" i="54" s="1"/>
  <c r="J66" i="54"/>
  <c r="L66" i="54" s="1"/>
  <c r="J67" i="54"/>
  <c r="L67" i="54" s="1"/>
  <c r="J68" i="54"/>
  <c r="L68" i="54" s="1"/>
  <c r="J69" i="54"/>
  <c r="L69" i="54" s="1"/>
  <c r="J70" i="54"/>
  <c r="L70" i="54" s="1"/>
  <c r="J71" i="54"/>
  <c r="K71" i="54" s="1"/>
  <c r="J72" i="54"/>
  <c r="K72" i="54" s="1"/>
  <c r="J73" i="54"/>
  <c r="K73" i="54" s="1"/>
  <c r="J74" i="54"/>
  <c r="K74" i="54" s="1"/>
  <c r="J75" i="54"/>
  <c r="K75" i="54" s="1"/>
  <c r="J76" i="54"/>
  <c r="L76" i="54" s="1"/>
  <c r="J77" i="54"/>
  <c r="K77" i="54" s="1"/>
  <c r="J78" i="54"/>
  <c r="K78" i="54" s="1"/>
  <c r="J79" i="54"/>
  <c r="L79" i="54" s="1"/>
  <c r="J80" i="54"/>
  <c r="K80" i="54" s="1"/>
  <c r="J81" i="54"/>
  <c r="L81" i="54" s="1"/>
  <c r="J82" i="54"/>
  <c r="K82" i="54" s="1"/>
  <c r="J83" i="54"/>
  <c r="L83" i="54" s="1"/>
  <c r="J84" i="54"/>
  <c r="K84" i="54" s="1"/>
  <c r="J85" i="54"/>
  <c r="K85" i="54" s="1"/>
  <c r="J86" i="54"/>
  <c r="K86" i="54" s="1"/>
  <c r="J87" i="54"/>
  <c r="L87" i="54" s="1"/>
  <c r="J88" i="54"/>
  <c r="K88" i="54" s="1"/>
  <c r="J89" i="54"/>
  <c r="K89" i="54" s="1"/>
  <c r="J90" i="54"/>
  <c r="L90" i="54" s="1"/>
  <c r="J91" i="54"/>
  <c r="L91" i="54" s="1"/>
  <c r="J92" i="54"/>
  <c r="K92" i="54" s="1"/>
  <c r="J93" i="54"/>
  <c r="L93" i="54" s="1"/>
  <c r="J94" i="54"/>
  <c r="L94" i="54" s="1"/>
  <c r="J95" i="54"/>
  <c r="L95" i="54" s="1"/>
  <c r="J96" i="54"/>
  <c r="K96" i="54" s="1"/>
  <c r="J97" i="54"/>
  <c r="K97" i="54" s="1"/>
  <c r="J98" i="54"/>
  <c r="K98" i="54" s="1"/>
  <c r="J99" i="54"/>
  <c r="L99" i="54" s="1"/>
  <c r="J100" i="54"/>
  <c r="K100" i="54" s="1"/>
  <c r="K53" i="54"/>
  <c r="A100" i="54"/>
  <c r="A99" i="54"/>
  <c r="A98" i="54"/>
  <c r="A97" i="54"/>
  <c r="A96" i="54"/>
  <c r="A95" i="54"/>
  <c r="A94" i="54"/>
  <c r="A93" i="54"/>
  <c r="A92" i="54"/>
  <c r="A91" i="54"/>
  <c r="A90" i="54"/>
  <c r="A89" i="54"/>
  <c r="A88" i="54"/>
  <c r="A87" i="54"/>
  <c r="A86" i="54"/>
  <c r="A85" i="54"/>
  <c r="A84" i="54"/>
  <c r="A83" i="54"/>
  <c r="A82" i="54"/>
  <c r="A81" i="54"/>
  <c r="A80" i="54"/>
  <c r="A79" i="54"/>
  <c r="A78" i="54"/>
  <c r="A77" i="54"/>
  <c r="A76" i="54"/>
  <c r="A75" i="54"/>
  <c r="A74" i="54"/>
  <c r="A73" i="54"/>
  <c r="A72" i="54"/>
  <c r="A71" i="54"/>
  <c r="A70" i="54"/>
  <c r="A69" i="54"/>
  <c r="A68" i="54"/>
  <c r="A67" i="54"/>
  <c r="A66" i="54"/>
  <c r="A65" i="54"/>
  <c r="A64" i="54"/>
  <c r="A63" i="54"/>
  <c r="A62" i="54"/>
  <c r="A61" i="54"/>
  <c r="A60" i="54"/>
  <c r="A59" i="54"/>
  <c r="A58" i="54"/>
  <c r="A57" i="54"/>
  <c r="A56" i="54"/>
  <c r="A55" i="54"/>
  <c r="A54" i="54"/>
  <c r="A53" i="54"/>
  <c r="A52" i="54"/>
  <c r="A51" i="54"/>
  <c r="A50" i="54"/>
  <c r="A49" i="54"/>
  <c r="A48" i="54"/>
  <c r="A47" i="54"/>
  <c r="A46" i="54"/>
  <c r="A45" i="54"/>
  <c r="A44" i="54"/>
  <c r="A43" i="54"/>
  <c r="A42" i="54"/>
  <c r="A41" i="54"/>
  <c r="A40" i="54"/>
  <c r="A39" i="54"/>
  <c r="A38" i="54"/>
  <c r="A37" i="54"/>
  <c r="A36" i="54"/>
  <c r="A35" i="54"/>
  <c r="A34" i="54"/>
  <c r="A33" i="54"/>
  <c r="A32" i="54"/>
  <c r="A31" i="54"/>
  <c r="A30" i="54"/>
  <c r="A29" i="54"/>
  <c r="A28" i="54"/>
  <c r="A27" i="54"/>
  <c r="A26" i="54"/>
  <c r="A25" i="54"/>
  <c r="A24" i="54"/>
  <c r="A23" i="54"/>
  <c r="A22" i="54"/>
  <c r="A21" i="54"/>
  <c r="A20" i="54"/>
  <c r="A19" i="54"/>
  <c r="A18" i="54"/>
  <c r="A17" i="54"/>
  <c r="A16" i="54"/>
  <c r="A15" i="54"/>
  <c r="A14" i="54"/>
  <c r="A13" i="54"/>
  <c r="A12" i="54"/>
  <c r="A11" i="54"/>
  <c r="A10" i="54"/>
  <c r="A9" i="54"/>
  <c r="A8" i="54"/>
  <c r="A7" i="54"/>
  <c r="A6" i="54"/>
  <c r="A5" i="54"/>
  <c r="J53" i="52"/>
  <c r="L53" i="52" s="1"/>
  <c r="J54" i="52"/>
  <c r="J55" i="52"/>
  <c r="J56" i="52"/>
  <c r="J57" i="52"/>
  <c r="J58" i="52"/>
  <c r="J59" i="52"/>
  <c r="L60" i="52"/>
  <c r="J61" i="52"/>
  <c r="J62" i="52"/>
  <c r="J63" i="52"/>
  <c r="J64" i="52"/>
  <c r="J65" i="52"/>
  <c r="J66" i="52"/>
  <c r="J67" i="52"/>
  <c r="J68" i="52"/>
  <c r="J69" i="52"/>
  <c r="J70" i="52"/>
  <c r="J71" i="52"/>
  <c r="J72" i="52"/>
  <c r="J73" i="52"/>
  <c r="J74" i="52"/>
  <c r="J75" i="52"/>
  <c r="J76" i="52"/>
  <c r="J77" i="52"/>
  <c r="J78" i="52"/>
  <c r="J79" i="52"/>
  <c r="J80" i="52"/>
  <c r="J81" i="52"/>
  <c r="J82" i="52"/>
  <c r="J83" i="52"/>
  <c r="J84" i="52"/>
  <c r="J85" i="52"/>
  <c r="J86" i="52"/>
  <c r="J87" i="52"/>
  <c r="J88" i="52"/>
  <c r="J89" i="52"/>
  <c r="J90" i="52"/>
  <c r="J91" i="52"/>
  <c r="J92" i="52"/>
  <c r="J93" i="52"/>
  <c r="J94" i="52"/>
  <c r="J95" i="52"/>
  <c r="J96" i="52"/>
  <c r="J97" i="52"/>
  <c r="J98" i="52"/>
  <c r="J99" i="52"/>
  <c r="J100" i="52"/>
  <c r="K53" i="52"/>
  <c r="A100" i="52"/>
  <c r="A99" i="52"/>
  <c r="A98" i="52"/>
  <c r="A97" i="52"/>
  <c r="A96" i="52"/>
  <c r="A95" i="52"/>
  <c r="A94" i="52"/>
  <c r="A93" i="52"/>
  <c r="A92" i="52"/>
  <c r="A91" i="52"/>
  <c r="A90" i="52"/>
  <c r="A89" i="52"/>
  <c r="A88" i="52"/>
  <c r="A87" i="52"/>
  <c r="A86" i="52"/>
  <c r="A85" i="52"/>
  <c r="A84" i="52"/>
  <c r="A83" i="52"/>
  <c r="A82" i="52"/>
  <c r="A81" i="52"/>
  <c r="A80" i="52"/>
  <c r="A79" i="52"/>
  <c r="A78" i="52"/>
  <c r="A77" i="52"/>
  <c r="A76" i="52"/>
  <c r="A75" i="52"/>
  <c r="A74" i="52"/>
  <c r="A73" i="52"/>
  <c r="A72" i="52"/>
  <c r="A71" i="52"/>
  <c r="A70" i="52"/>
  <c r="A69" i="52"/>
  <c r="A68" i="52"/>
  <c r="A67" i="52"/>
  <c r="A66" i="52"/>
  <c r="A65" i="52"/>
  <c r="A64" i="52"/>
  <c r="A63" i="52"/>
  <c r="A62" i="52"/>
  <c r="A61" i="52"/>
  <c r="A60" i="52"/>
  <c r="A59" i="52"/>
  <c r="A58" i="52"/>
  <c r="A57" i="52"/>
  <c r="A56" i="52"/>
  <c r="A55" i="52"/>
  <c r="A54" i="52"/>
  <c r="A53" i="52"/>
  <c r="A52" i="52"/>
  <c r="A51" i="52"/>
  <c r="A50" i="52"/>
  <c r="A49" i="52"/>
  <c r="A48" i="52"/>
  <c r="A47" i="52"/>
  <c r="A46" i="52"/>
  <c r="A45" i="52"/>
  <c r="A44" i="52"/>
  <c r="A43" i="52"/>
  <c r="A42" i="52"/>
  <c r="A41" i="52"/>
  <c r="A40" i="52"/>
  <c r="A39" i="52"/>
  <c r="A38" i="52"/>
  <c r="A37" i="52"/>
  <c r="A36" i="52"/>
  <c r="A35" i="52"/>
  <c r="A34" i="52"/>
  <c r="A33" i="52"/>
  <c r="A32" i="52"/>
  <c r="A31" i="52"/>
  <c r="A30" i="52"/>
  <c r="A29" i="52"/>
  <c r="A28" i="52"/>
  <c r="A27" i="52"/>
  <c r="A26" i="52"/>
  <c r="A25" i="52"/>
  <c r="A24" i="52"/>
  <c r="A23" i="52"/>
  <c r="A22" i="52"/>
  <c r="A21" i="52"/>
  <c r="A20" i="52"/>
  <c r="A19" i="52"/>
  <c r="A18" i="52"/>
  <c r="A17" i="52"/>
  <c r="A16" i="52"/>
  <c r="A15" i="52"/>
  <c r="A14" i="52"/>
  <c r="A13" i="52"/>
  <c r="A12" i="52"/>
  <c r="A11" i="52"/>
  <c r="A10" i="52"/>
  <c r="A9" i="52"/>
  <c r="A8" i="52"/>
  <c r="A7" i="52"/>
  <c r="A6" i="52"/>
  <c r="A5" i="52"/>
  <c r="J51" i="51"/>
  <c r="K51" i="51" s="1"/>
  <c r="J52" i="51"/>
  <c r="K52" i="51" s="1"/>
  <c r="J53" i="51"/>
  <c r="L53" i="51" s="1"/>
  <c r="J54" i="51"/>
  <c r="L54" i="51" s="1"/>
  <c r="J55" i="51"/>
  <c r="K55" i="51" s="1"/>
  <c r="J56" i="51"/>
  <c r="K56" i="51" s="1"/>
  <c r="J57" i="51"/>
  <c r="K57" i="51" s="1"/>
  <c r="J58" i="51"/>
  <c r="K58" i="51" s="1"/>
  <c r="J59" i="51"/>
  <c r="L59" i="51" s="1"/>
  <c r="J60" i="51"/>
  <c r="K60" i="51" s="1"/>
  <c r="J61" i="51"/>
  <c r="K61" i="51" s="1"/>
  <c r="J62" i="51"/>
  <c r="K62" i="51" s="1"/>
  <c r="J63" i="51"/>
  <c r="L63" i="51" s="1"/>
  <c r="J64" i="51"/>
  <c r="L64" i="51" s="1"/>
  <c r="J65" i="51"/>
  <c r="K65" i="51" s="1"/>
  <c r="J66" i="51"/>
  <c r="L66" i="51" s="1"/>
  <c r="J67" i="51"/>
  <c r="L67" i="51" s="1"/>
  <c r="J68" i="51"/>
  <c r="L68" i="51" s="1"/>
  <c r="J69" i="51"/>
  <c r="L69" i="51" s="1"/>
  <c r="J70" i="51"/>
  <c r="L70" i="51" s="1"/>
  <c r="J71" i="51"/>
  <c r="L71" i="51" s="1"/>
  <c r="J72" i="51"/>
  <c r="L72" i="51" s="1"/>
  <c r="J73" i="51"/>
  <c r="K73" i="51" s="1"/>
  <c r="J74" i="51"/>
  <c r="L74" i="51" s="1"/>
  <c r="J75" i="51"/>
  <c r="K75" i="51" s="1"/>
  <c r="J76" i="51"/>
  <c r="L76" i="51" s="1"/>
  <c r="J77" i="51"/>
  <c r="L77" i="51" s="1"/>
  <c r="J78" i="51"/>
  <c r="K78" i="51" s="1"/>
  <c r="J79" i="51"/>
  <c r="K79" i="51" s="1"/>
  <c r="J80" i="51"/>
  <c r="L80" i="51" s="1"/>
  <c r="J81" i="51"/>
  <c r="K81" i="51" s="1"/>
  <c r="J82" i="51"/>
  <c r="L82" i="51" s="1"/>
  <c r="J83" i="51"/>
  <c r="L83" i="51" s="1"/>
  <c r="J84" i="51"/>
  <c r="L84" i="51" s="1"/>
  <c r="J85" i="51"/>
  <c r="K85" i="51" s="1"/>
  <c r="J86" i="51"/>
  <c r="L86" i="51" s="1"/>
  <c r="J87" i="51"/>
  <c r="L87" i="51" s="1"/>
  <c r="J88" i="51"/>
  <c r="L88" i="51" s="1"/>
  <c r="J89" i="51"/>
  <c r="K89" i="51" s="1"/>
  <c r="J90" i="51"/>
  <c r="K90" i="51" s="1"/>
  <c r="J91" i="51"/>
  <c r="L91" i="51" s="1"/>
  <c r="J92" i="51"/>
  <c r="L92" i="51" s="1"/>
  <c r="J93" i="51"/>
  <c r="K93" i="51" s="1"/>
  <c r="J94" i="51"/>
  <c r="L94" i="51" s="1"/>
  <c r="J95" i="51"/>
  <c r="L95" i="51" s="1"/>
  <c r="J96" i="51"/>
  <c r="K96" i="51" s="1"/>
  <c r="J97" i="51"/>
  <c r="K97" i="51" s="1"/>
  <c r="J98" i="51"/>
  <c r="L98" i="51" s="1"/>
  <c r="J99" i="51"/>
  <c r="K99" i="51" s="1"/>
  <c r="J100" i="51"/>
  <c r="K100" i="51" s="1"/>
  <c r="A100" i="51"/>
  <c r="A99" i="51"/>
  <c r="A98" i="51"/>
  <c r="A97" i="51"/>
  <c r="A96" i="51"/>
  <c r="A95" i="51"/>
  <c r="A94" i="51"/>
  <c r="A93" i="51"/>
  <c r="A92" i="51"/>
  <c r="A91" i="51"/>
  <c r="A90" i="51"/>
  <c r="A89" i="51"/>
  <c r="A88" i="51"/>
  <c r="A87" i="51"/>
  <c r="A86" i="51"/>
  <c r="A85" i="51"/>
  <c r="A84" i="51"/>
  <c r="A83" i="51"/>
  <c r="A82" i="51"/>
  <c r="A81" i="51"/>
  <c r="A80" i="51"/>
  <c r="A79" i="51"/>
  <c r="A78" i="51"/>
  <c r="A77" i="51"/>
  <c r="A76" i="51"/>
  <c r="A75" i="51"/>
  <c r="A74" i="51"/>
  <c r="A73" i="51"/>
  <c r="A72" i="51"/>
  <c r="A71" i="51"/>
  <c r="A70" i="51"/>
  <c r="A69" i="51"/>
  <c r="A68" i="51"/>
  <c r="A67" i="51"/>
  <c r="A66" i="51"/>
  <c r="A65" i="51"/>
  <c r="A64" i="51"/>
  <c r="A63" i="51"/>
  <c r="A62" i="51"/>
  <c r="A61" i="51"/>
  <c r="A60" i="51"/>
  <c r="A59" i="51"/>
  <c r="A58" i="51"/>
  <c r="A57" i="51"/>
  <c r="A56" i="51"/>
  <c r="A55" i="51"/>
  <c r="A54" i="51"/>
  <c r="A53" i="51"/>
  <c r="A52" i="51"/>
  <c r="A51" i="51"/>
  <c r="A50" i="51"/>
  <c r="A49" i="51"/>
  <c r="A48" i="51"/>
  <c r="A47" i="51"/>
  <c r="A46" i="51"/>
  <c r="A45" i="51"/>
  <c r="A44" i="51"/>
  <c r="A43" i="51"/>
  <c r="A42" i="51"/>
  <c r="A41" i="51"/>
  <c r="A40" i="51"/>
  <c r="A39" i="51"/>
  <c r="A38" i="51"/>
  <c r="A37" i="51"/>
  <c r="A36" i="51"/>
  <c r="A35" i="51"/>
  <c r="A34" i="51"/>
  <c r="A33" i="51"/>
  <c r="A32" i="51"/>
  <c r="A31" i="51"/>
  <c r="A30" i="51"/>
  <c r="A29" i="51"/>
  <c r="A28" i="51"/>
  <c r="A27" i="51"/>
  <c r="A26" i="51"/>
  <c r="A25" i="51"/>
  <c r="A24" i="51"/>
  <c r="A23" i="51"/>
  <c r="A22" i="51"/>
  <c r="A21" i="51"/>
  <c r="A20" i="51"/>
  <c r="A19" i="51"/>
  <c r="A18" i="51"/>
  <c r="A17" i="51"/>
  <c r="A16" i="51"/>
  <c r="A15" i="51"/>
  <c r="A14" i="51"/>
  <c r="A13" i="51"/>
  <c r="A12" i="51"/>
  <c r="A11" i="51"/>
  <c r="A10" i="51"/>
  <c r="A9" i="51"/>
  <c r="A8" i="51"/>
  <c r="A7" i="51"/>
  <c r="A6" i="51"/>
  <c r="A5" i="51"/>
  <c r="J53" i="50"/>
  <c r="L53" i="50" s="1"/>
  <c r="J54" i="50"/>
  <c r="L54" i="50" s="1"/>
  <c r="J55" i="50"/>
  <c r="L55" i="50" s="1"/>
  <c r="J56" i="50"/>
  <c r="L56" i="50" s="1"/>
  <c r="J57" i="50"/>
  <c r="L57" i="50" s="1"/>
  <c r="J58" i="50"/>
  <c r="L58" i="50" s="1"/>
  <c r="J59" i="50"/>
  <c r="L59" i="50" s="1"/>
  <c r="J60" i="50"/>
  <c r="L60" i="50" s="1"/>
  <c r="J61" i="50"/>
  <c r="L61" i="50" s="1"/>
  <c r="J62" i="50"/>
  <c r="L62" i="50" s="1"/>
  <c r="J63" i="50"/>
  <c r="L63" i="50" s="1"/>
  <c r="J64" i="50"/>
  <c r="L64" i="50" s="1"/>
  <c r="J65" i="50"/>
  <c r="L65" i="50" s="1"/>
  <c r="J66" i="50"/>
  <c r="L66" i="50" s="1"/>
  <c r="J67" i="50"/>
  <c r="L67" i="50" s="1"/>
  <c r="J68" i="50"/>
  <c r="L68" i="50" s="1"/>
  <c r="J69" i="50"/>
  <c r="K69" i="50" s="1"/>
  <c r="J70" i="50"/>
  <c r="L70" i="50" s="1"/>
  <c r="J71" i="50"/>
  <c r="L71" i="50" s="1"/>
  <c r="J72" i="50"/>
  <c r="L72" i="50" s="1"/>
  <c r="J73" i="50"/>
  <c r="L73" i="50" s="1"/>
  <c r="J74" i="50"/>
  <c r="K74" i="50" s="1"/>
  <c r="J75" i="50"/>
  <c r="K75" i="50" s="1"/>
  <c r="J76" i="50"/>
  <c r="L76" i="50" s="1"/>
  <c r="J77" i="50"/>
  <c r="L77" i="50" s="1"/>
  <c r="J78" i="50"/>
  <c r="L78" i="50" s="1"/>
  <c r="J79" i="50"/>
  <c r="L79" i="50" s="1"/>
  <c r="J80" i="50"/>
  <c r="L80" i="50" s="1"/>
  <c r="J81" i="50"/>
  <c r="L81" i="50" s="1"/>
  <c r="J82" i="50"/>
  <c r="K82" i="50" s="1"/>
  <c r="J83" i="50"/>
  <c r="K83" i="50" s="1"/>
  <c r="J84" i="50"/>
  <c r="L84" i="50" s="1"/>
  <c r="J85" i="50"/>
  <c r="L85" i="50" s="1"/>
  <c r="J86" i="50"/>
  <c r="L86" i="50" s="1"/>
  <c r="J87" i="50"/>
  <c r="K87" i="50" s="1"/>
  <c r="J88" i="50"/>
  <c r="L88" i="50" s="1"/>
  <c r="J89" i="50"/>
  <c r="L89" i="50" s="1"/>
  <c r="J90" i="50"/>
  <c r="K90" i="50" s="1"/>
  <c r="J91" i="50"/>
  <c r="L91" i="50" s="1"/>
  <c r="J92" i="50"/>
  <c r="L92" i="50" s="1"/>
  <c r="J93" i="50"/>
  <c r="K93" i="50" s="1"/>
  <c r="J94" i="50"/>
  <c r="K94" i="50" s="1"/>
  <c r="J95" i="50"/>
  <c r="K95" i="50" s="1"/>
  <c r="J96" i="50"/>
  <c r="L96" i="50" s="1"/>
  <c r="J97" i="50"/>
  <c r="K97" i="50" s="1"/>
  <c r="J98" i="50"/>
  <c r="L98" i="50" s="1"/>
  <c r="J99" i="50"/>
  <c r="K99" i="50" s="1"/>
  <c r="J100" i="50"/>
  <c r="L100" i="50" s="1"/>
  <c r="K53" i="50"/>
  <c r="A100" i="50"/>
  <c r="A99" i="50"/>
  <c r="A98" i="50"/>
  <c r="A97" i="50"/>
  <c r="A96" i="50"/>
  <c r="A95" i="50"/>
  <c r="A94" i="50"/>
  <c r="A93" i="50"/>
  <c r="A92" i="50"/>
  <c r="A91" i="50"/>
  <c r="A90" i="50"/>
  <c r="A89" i="50"/>
  <c r="A88" i="50"/>
  <c r="A87" i="50"/>
  <c r="A86" i="50"/>
  <c r="A85" i="50"/>
  <c r="A84" i="50"/>
  <c r="A83" i="50"/>
  <c r="A82" i="50"/>
  <c r="A81" i="50"/>
  <c r="A80" i="50"/>
  <c r="A79" i="50"/>
  <c r="A78" i="50"/>
  <c r="A77" i="50"/>
  <c r="A76" i="50"/>
  <c r="A75" i="50"/>
  <c r="A74" i="50"/>
  <c r="A73" i="50"/>
  <c r="A72" i="50"/>
  <c r="A71" i="50"/>
  <c r="A70" i="50"/>
  <c r="A69" i="50"/>
  <c r="A68" i="50"/>
  <c r="A67" i="50"/>
  <c r="A66" i="50"/>
  <c r="A65" i="50"/>
  <c r="A64" i="50"/>
  <c r="A63" i="50"/>
  <c r="A62" i="50"/>
  <c r="A61" i="50"/>
  <c r="A60" i="50"/>
  <c r="A59" i="50"/>
  <c r="A58" i="50"/>
  <c r="A57" i="50"/>
  <c r="A56" i="50"/>
  <c r="A55" i="50"/>
  <c r="A54" i="50"/>
  <c r="A53" i="50"/>
  <c r="A52" i="50"/>
  <c r="A51" i="50"/>
  <c r="A50" i="50"/>
  <c r="A49" i="50"/>
  <c r="A48" i="50"/>
  <c r="A47" i="50"/>
  <c r="A46" i="50"/>
  <c r="A45" i="50"/>
  <c r="A44" i="50"/>
  <c r="A43" i="50"/>
  <c r="A42" i="50"/>
  <c r="A41" i="50"/>
  <c r="A40" i="50"/>
  <c r="A39" i="50"/>
  <c r="A38" i="50"/>
  <c r="A37" i="50"/>
  <c r="A36" i="50"/>
  <c r="A35" i="50"/>
  <c r="A34" i="50"/>
  <c r="A33" i="50"/>
  <c r="A32" i="50"/>
  <c r="A31" i="50"/>
  <c r="A30" i="50"/>
  <c r="A29" i="50"/>
  <c r="A28" i="50"/>
  <c r="A27" i="50"/>
  <c r="A26" i="50"/>
  <c r="A25" i="50"/>
  <c r="A24" i="50"/>
  <c r="A23" i="50"/>
  <c r="A22" i="50"/>
  <c r="A21" i="50"/>
  <c r="A20" i="50"/>
  <c r="A19" i="50"/>
  <c r="A18" i="50"/>
  <c r="A17" i="50"/>
  <c r="A16" i="50"/>
  <c r="A15" i="50"/>
  <c r="A14" i="50"/>
  <c r="A13" i="50"/>
  <c r="A12" i="50"/>
  <c r="A11" i="50"/>
  <c r="A10" i="50"/>
  <c r="A9" i="50"/>
  <c r="A8" i="50"/>
  <c r="A7" i="50"/>
  <c r="A6" i="50"/>
  <c r="A5" i="50"/>
  <c r="J53" i="49"/>
  <c r="K53" i="49" s="1"/>
  <c r="J54" i="49"/>
  <c r="K54" i="49" s="1"/>
  <c r="J55" i="49"/>
  <c r="K55" i="49" s="1"/>
  <c r="J56" i="49"/>
  <c r="L56" i="49" s="1"/>
  <c r="J57" i="49"/>
  <c r="L57" i="49" s="1"/>
  <c r="J58" i="49"/>
  <c r="K58" i="49" s="1"/>
  <c r="J59" i="49"/>
  <c r="L59" i="49" s="1"/>
  <c r="J60" i="49"/>
  <c r="L60" i="49" s="1"/>
  <c r="J61" i="49"/>
  <c r="K61" i="49" s="1"/>
  <c r="J62" i="49"/>
  <c r="L62" i="49" s="1"/>
  <c r="J63" i="49"/>
  <c r="K63" i="49" s="1"/>
  <c r="J64" i="49"/>
  <c r="L64" i="49" s="1"/>
  <c r="J65" i="49"/>
  <c r="L65" i="49" s="1"/>
  <c r="J66" i="49"/>
  <c r="K66" i="49" s="1"/>
  <c r="J67" i="49"/>
  <c r="K67" i="49" s="1"/>
  <c r="J68" i="49"/>
  <c r="K68" i="49" s="1"/>
  <c r="J69" i="49"/>
  <c r="K69" i="49" s="1"/>
  <c r="J70" i="49"/>
  <c r="K70" i="49" s="1"/>
  <c r="J71" i="49"/>
  <c r="L71" i="49" s="1"/>
  <c r="J72" i="49"/>
  <c r="L72" i="49" s="1"/>
  <c r="J73" i="49"/>
  <c r="K73" i="49" s="1"/>
  <c r="J74" i="49"/>
  <c r="K74" i="49" s="1"/>
  <c r="J75" i="49"/>
  <c r="K75" i="49" s="1"/>
  <c r="J76" i="49"/>
  <c r="L76" i="49" s="1"/>
  <c r="J77" i="49"/>
  <c r="L77" i="49" s="1"/>
  <c r="J78" i="49"/>
  <c r="L78" i="49" s="1"/>
  <c r="J79" i="49"/>
  <c r="L79" i="49" s="1"/>
  <c r="J80" i="49"/>
  <c r="L80" i="49" s="1"/>
  <c r="J81" i="49"/>
  <c r="L81" i="49" s="1"/>
  <c r="J82" i="49"/>
  <c r="K82" i="49" s="1"/>
  <c r="J83" i="49"/>
  <c r="L83" i="49" s="1"/>
  <c r="J84" i="49"/>
  <c r="L84" i="49" s="1"/>
  <c r="J85" i="49"/>
  <c r="K85" i="49" s="1"/>
  <c r="J86" i="49"/>
  <c r="K86" i="49" s="1"/>
  <c r="J87" i="49"/>
  <c r="L87" i="49" s="1"/>
  <c r="J88" i="49"/>
  <c r="L88" i="49" s="1"/>
  <c r="J89" i="49"/>
  <c r="L89" i="49" s="1"/>
  <c r="J90" i="49"/>
  <c r="K90" i="49" s="1"/>
  <c r="J91" i="49"/>
  <c r="K91" i="49" s="1"/>
  <c r="J92" i="49"/>
  <c r="L92" i="49" s="1"/>
  <c r="J93" i="49"/>
  <c r="K93" i="49" s="1"/>
  <c r="J94" i="49"/>
  <c r="K94" i="49" s="1"/>
  <c r="J95" i="49"/>
  <c r="K95" i="49" s="1"/>
  <c r="J96" i="49"/>
  <c r="K96" i="49" s="1"/>
  <c r="J97" i="49"/>
  <c r="K97" i="49" s="1"/>
  <c r="J98" i="49"/>
  <c r="L98" i="49" s="1"/>
  <c r="J99" i="49"/>
  <c r="K99" i="49" s="1"/>
  <c r="J100" i="49"/>
  <c r="K100" i="49" s="1"/>
  <c r="A100" i="49"/>
  <c r="A99" i="49"/>
  <c r="A98" i="49"/>
  <c r="A97" i="49"/>
  <c r="A96" i="49"/>
  <c r="A95" i="49"/>
  <c r="A94" i="49"/>
  <c r="A93" i="49"/>
  <c r="A92" i="49"/>
  <c r="A91" i="49"/>
  <c r="A90" i="49"/>
  <c r="A89" i="49"/>
  <c r="A88" i="49"/>
  <c r="A87" i="49"/>
  <c r="A86" i="49"/>
  <c r="A85" i="49"/>
  <c r="A84" i="49"/>
  <c r="A83" i="49"/>
  <c r="A82" i="49"/>
  <c r="A81" i="49"/>
  <c r="A80" i="49"/>
  <c r="A79" i="49"/>
  <c r="A78" i="49"/>
  <c r="A77" i="49"/>
  <c r="A76" i="49"/>
  <c r="A75" i="49"/>
  <c r="A74" i="49"/>
  <c r="A73" i="49"/>
  <c r="A72" i="49"/>
  <c r="A71" i="49"/>
  <c r="A70" i="49"/>
  <c r="A69" i="49"/>
  <c r="A68" i="49"/>
  <c r="A67" i="49"/>
  <c r="A66" i="49"/>
  <c r="A65" i="49"/>
  <c r="A64" i="49"/>
  <c r="A63" i="49"/>
  <c r="A62" i="49"/>
  <c r="A61" i="49"/>
  <c r="A60" i="49"/>
  <c r="A59" i="49"/>
  <c r="A58" i="49"/>
  <c r="A57" i="49"/>
  <c r="A56" i="49"/>
  <c r="A55" i="49"/>
  <c r="A54" i="49"/>
  <c r="A53" i="49"/>
  <c r="A52" i="49"/>
  <c r="A51" i="49"/>
  <c r="A50" i="49"/>
  <c r="A49" i="49"/>
  <c r="A48" i="49"/>
  <c r="A47" i="49"/>
  <c r="A46" i="49"/>
  <c r="A45" i="49"/>
  <c r="A44" i="49"/>
  <c r="A43" i="49"/>
  <c r="A42" i="49"/>
  <c r="A41" i="49"/>
  <c r="A40" i="49"/>
  <c r="A39" i="49"/>
  <c r="A38" i="49"/>
  <c r="A37" i="49"/>
  <c r="A36" i="49"/>
  <c r="A35" i="49"/>
  <c r="A34" i="49"/>
  <c r="A33" i="49"/>
  <c r="A32" i="49"/>
  <c r="A31" i="49"/>
  <c r="A30" i="49"/>
  <c r="A29" i="49"/>
  <c r="A28" i="49"/>
  <c r="A27" i="49"/>
  <c r="A26" i="49"/>
  <c r="A25" i="49"/>
  <c r="A24" i="49"/>
  <c r="A23" i="49"/>
  <c r="A22" i="49"/>
  <c r="A21" i="49"/>
  <c r="A20" i="49"/>
  <c r="A19" i="49"/>
  <c r="A18" i="49"/>
  <c r="A17" i="49"/>
  <c r="A16" i="49"/>
  <c r="A15" i="49"/>
  <c r="A14" i="49"/>
  <c r="A13" i="49"/>
  <c r="A12" i="49"/>
  <c r="A11" i="49"/>
  <c r="A10" i="49"/>
  <c r="A9" i="49"/>
  <c r="A8" i="49"/>
  <c r="A7" i="49"/>
  <c r="A6" i="49"/>
  <c r="A5" i="49"/>
  <c r="J51" i="48"/>
  <c r="L51" i="48" s="1"/>
  <c r="J52" i="48"/>
  <c r="K52" i="48" s="1"/>
  <c r="J53" i="48"/>
  <c r="K53" i="48" s="1"/>
  <c r="J54" i="48"/>
  <c r="L54" i="48" s="1"/>
  <c r="J55" i="48"/>
  <c r="L55" i="48" s="1"/>
  <c r="J56" i="48"/>
  <c r="K56" i="48" s="1"/>
  <c r="J57" i="48"/>
  <c r="L57" i="48" s="1"/>
  <c r="J58" i="48"/>
  <c r="K58" i="48" s="1"/>
  <c r="J59" i="48"/>
  <c r="K59" i="48" s="1"/>
  <c r="J60" i="48"/>
  <c r="K60" i="48" s="1"/>
  <c r="J61" i="48"/>
  <c r="K61" i="48" s="1"/>
  <c r="J62" i="48"/>
  <c r="K62" i="48" s="1"/>
  <c r="J63" i="48"/>
  <c r="K63" i="48" s="1"/>
  <c r="J64" i="48"/>
  <c r="K64" i="48" s="1"/>
  <c r="J65" i="48"/>
  <c r="K65" i="48" s="1"/>
  <c r="J66" i="48"/>
  <c r="K66" i="48" s="1"/>
  <c r="J67" i="48"/>
  <c r="K67" i="48" s="1"/>
  <c r="J68" i="48"/>
  <c r="L68" i="48" s="1"/>
  <c r="J69" i="48"/>
  <c r="K69" i="48" s="1"/>
  <c r="J70" i="48"/>
  <c r="L70" i="48" s="1"/>
  <c r="J71" i="48"/>
  <c r="L71" i="48" s="1"/>
  <c r="J72" i="48"/>
  <c r="K72" i="48" s="1"/>
  <c r="J73" i="48"/>
  <c r="L73" i="48" s="1"/>
  <c r="J74" i="48"/>
  <c r="K74" i="48" s="1"/>
  <c r="J75" i="48"/>
  <c r="L75" i="48" s="1"/>
  <c r="J76" i="48"/>
  <c r="K76" i="48" s="1"/>
  <c r="J77" i="48"/>
  <c r="K77" i="48" s="1"/>
  <c r="J78" i="48"/>
  <c r="K78" i="48" s="1"/>
  <c r="J79" i="48"/>
  <c r="L79" i="48" s="1"/>
  <c r="J80" i="48"/>
  <c r="L80" i="48" s="1"/>
  <c r="J81" i="48"/>
  <c r="L81" i="48" s="1"/>
  <c r="J82" i="48"/>
  <c r="K82" i="48" s="1"/>
  <c r="J83" i="48"/>
  <c r="K83" i="48" s="1"/>
  <c r="J84" i="48"/>
  <c r="L84" i="48" s="1"/>
  <c r="J85" i="48"/>
  <c r="L85" i="48" s="1"/>
  <c r="J86" i="48"/>
  <c r="K86" i="48" s="1"/>
  <c r="J87" i="48"/>
  <c r="L87" i="48" s="1"/>
  <c r="J88" i="48"/>
  <c r="L88" i="48" s="1"/>
  <c r="J89" i="48"/>
  <c r="K89" i="48" s="1"/>
  <c r="J90" i="48"/>
  <c r="K90" i="48" s="1"/>
  <c r="J91" i="48"/>
  <c r="K91" i="48" s="1"/>
  <c r="J92" i="48"/>
  <c r="K92" i="48" s="1"/>
  <c r="J93" i="48"/>
  <c r="L93" i="48" s="1"/>
  <c r="J94" i="48"/>
  <c r="L94" i="48" s="1"/>
  <c r="J95" i="48"/>
  <c r="K95" i="48" s="1"/>
  <c r="J96" i="48"/>
  <c r="K96" i="48" s="1"/>
  <c r="J97" i="48"/>
  <c r="L97" i="48" s="1"/>
  <c r="J98" i="48"/>
  <c r="K98" i="48" s="1"/>
  <c r="J99" i="48"/>
  <c r="K99" i="48" s="1"/>
  <c r="J100" i="48"/>
  <c r="K100" i="48" s="1"/>
  <c r="A100" i="48"/>
  <c r="A99" i="48"/>
  <c r="A98" i="48"/>
  <c r="A97" i="48"/>
  <c r="A96" i="48"/>
  <c r="A95" i="48"/>
  <c r="A94" i="48"/>
  <c r="A93" i="48"/>
  <c r="A92" i="48"/>
  <c r="A91" i="48"/>
  <c r="A90" i="48"/>
  <c r="A89" i="48"/>
  <c r="A88" i="48"/>
  <c r="A87" i="48"/>
  <c r="A86" i="48"/>
  <c r="A85" i="48"/>
  <c r="A84" i="48"/>
  <c r="A83" i="48"/>
  <c r="A82" i="48"/>
  <c r="A81" i="48"/>
  <c r="A80" i="48"/>
  <c r="A79" i="48"/>
  <c r="A78" i="48"/>
  <c r="A77" i="48"/>
  <c r="A76" i="48"/>
  <c r="A75" i="48"/>
  <c r="A74" i="48"/>
  <c r="A73" i="48"/>
  <c r="A72" i="48"/>
  <c r="A71" i="48"/>
  <c r="A70" i="48"/>
  <c r="A69" i="48"/>
  <c r="A68" i="48"/>
  <c r="A67" i="48"/>
  <c r="A66" i="48"/>
  <c r="A65" i="48"/>
  <c r="A64" i="48"/>
  <c r="A63" i="48"/>
  <c r="A62" i="48"/>
  <c r="A61" i="48"/>
  <c r="A60" i="48"/>
  <c r="A59" i="48"/>
  <c r="A58" i="48"/>
  <c r="A57" i="48"/>
  <c r="A56" i="48"/>
  <c r="A55" i="48"/>
  <c r="A54" i="48"/>
  <c r="A53" i="48"/>
  <c r="A52" i="48"/>
  <c r="A51" i="48"/>
  <c r="A50" i="48"/>
  <c r="A49" i="48"/>
  <c r="A48" i="48"/>
  <c r="A47" i="48"/>
  <c r="A46" i="48"/>
  <c r="A45" i="48"/>
  <c r="A44" i="48"/>
  <c r="A43" i="48"/>
  <c r="A42" i="48"/>
  <c r="A41" i="48"/>
  <c r="A40" i="48"/>
  <c r="A39" i="48"/>
  <c r="A38" i="48"/>
  <c r="A37" i="48"/>
  <c r="A36" i="48"/>
  <c r="A35" i="48"/>
  <c r="A34" i="48"/>
  <c r="A33" i="48"/>
  <c r="A32" i="48"/>
  <c r="A31" i="48"/>
  <c r="A30" i="48"/>
  <c r="A29" i="48"/>
  <c r="A28" i="48"/>
  <c r="A27" i="48"/>
  <c r="A26" i="48"/>
  <c r="A25" i="48"/>
  <c r="A24" i="48"/>
  <c r="A23" i="48"/>
  <c r="A22" i="48"/>
  <c r="A21" i="48"/>
  <c r="A20" i="48"/>
  <c r="A19" i="48"/>
  <c r="A18" i="48"/>
  <c r="A17" i="48"/>
  <c r="A16" i="48"/>
  <c r="A15" i="48"/>
  <c r="A14" i="48"/>
  <c r="A13" i="48"/>
  <c r="A12" i="48"/>
  <c r="A11" i="48"/>
  <c r="A10" i="48"/>
  <c r="A9" i="48"/>
  <c r="A8" i="48"/>
  <c r="A7" i="48"/>
  <c r="A6" i="48"/>
  <c r="A5" i="48"/>
  <c r="J55" i="65"/>
  <c r="L55" i="65" s="1"/>
  <c r="J56" i="65"/>
  <c r="K56" i="65" s="1"/>
  <c r="J57" i="65"/>
  <c r="K57" i="65" s="1"/>
  <c r="J58" i="65"/>
  <c r="L58" i="65" s="1"/>
  <c r="J59" i="65"/>
  <c r="L59" i="65" s="1"/>
  <c r="J60" i="65"/>
  <c r="K60" i="65" s="1"/>
  <c r="J61" i="65"/>
  <c r="L61" i="65" s="1"/>
  <c r="J62" i="65"/>
  <c r="K62" i="65" s="1"/>
  <c r="J63" i="65"/>
  <c r="L63" i="65" s="1"/>
  <c r="J64" i="65"/>
  <c r="L64" i="65" s="1"/>
  <c r="J65" i="65"/>
  <c r="L65" i="65" s="1"/>
  <c r="J66" i="65"/>
  <c r="L66" i="65" s="1"/>
  <c r="J67" i="65"/>
  <c r="K67" i="65" s="1"/>
  <c r="J68" i="65"/>
  <c r="K68" i="65" s="1"/>
  <c r="J69" i="65"/>
  <c r="L69" i="65" s="1"/>
  <c r="J70" i="65"/>
  <c r="K70" i="65" s="1"/>
  <c r="J71" i="65"/>
  <c r="K71" i="65" s="1"/>
  <c r="J72" i="65"/>
  <c r="K72" i="65" s="1"/>
  <c r="J73" i="65"/>
  <c r="K73" i="65" s="1"/>
  <c r="J74" i="65"/>
  <c r="K74" i="65" s="1"/>
  <c r="J75" i="65"/>
  <c r="L75" i="65" s="1"/>
  <c r="J76" i="65"/>
  <c r="L76" i="65" s="1"/>
  <c r="J77" i="65"/>
  <c r="L77" i="65" s="1"/>
  <c r="J78" i="65"/>
  <c r="L78" i="65" s="1"/>
  <c r="J79" i="65"/>
  <c r="K79" i="65" s="1"/>
  <c r="J80" i="65"/>
  <c r="L80" i="65" s="1"/>
  <c r="J81" i="65"/>
  <c r="K81" i="65" s="1"/>
  <c r="J82" i="65"/>
  <c r="L82" i="65" s="1"/>
  <c r="J83" i="65"/>
  <c r="L83" i="65" s="1"/>
  <c r="J84" i="65"/>
  <c r="K84" i="65" s="1"/>
  <c r="J85" i="65"/>
  <c r="K85" i="65" s="1"/>
  <c r="J86" i="65"/>
  <c r="K86" i="65" s="1"/>
  <c r="J87" i="65"/>
  <c r="L87" i="65" s="1"/>
  <c r="J88" i="65"/>
  <c r="L88" i="65" s="1"/>
  <c r="J89" i="65"/>
  <c r="L89" i="65" s="1"/>
  <c r="J90" i="65"/>
  <c r="L90" i="65" s="1"/>
  <c r="J91" i="65"/>
  <c r="L91" i="65" s="1"/>
  <c r="J92" i="65"/>
  <c r="K92" i="65" s="1"/>
  <c r="J93" i="65"/>
  <c r="K93" i="65" s="1"/>
  <c r="J94" i="65"/>
  <c r="K94" i="65" s="1"/>
  <c r="J95" i="65"/>
  <c r="K95" i="65" s="1"/>
  <c r="J96" i="65"/>
  <c r="K96" i="65" s="1"/>
  <c r="J97" i="65"/>
  <c r="K97" i="65" s="1"/>
  <c r="J98" i="65"/>
  <c r="K98" i="65" s="1"/>
  <c r="J99" i="65"/>
  <c r="L99" i="65" s="1"/>
  <c r="J100" i="65"/>
  <c r="L100" i="65" s="1"/>
  <c r="A100" i="65"/>
  <c r="A99" i="65"/>
  <c r="A98" i="65"/>
  <c r="A97" i="65"/>
  <c r="A96" i="65"/>
  <c r="A95" i="65"/>
  <c r="A94" i="65"/>
  <c r="A93" i="65"/>
  <c r="A92" i="65"/>
  <c r="A91" i="65"/>
  <c r="A90" i="65"/>
  <c r="A89" i="65"/>
  <c r="A88" i="65"/>
  <c r="A87" i="65"/>
  <c r="A86" i="65"/>
  <c r="A85" i="65"/>
  <c r="A84" i="65"/>
  <c r="A83" i="65"/>
  <c r="A82" i="65"/>
  <c r="A81" i="65"/>
  <c r="A80" i="65"/>
  <c r="A79" i="65"/>
  <c r="A78" i="65"/>
  <c r="A77" i="65"/>
  <c r="A76" i="65"/>
  <c r="A75" i="65"/>
  <c r="A74" i="65"/>
  <c r="A73" i="65"/>
  <c r="A72" i="65"/>
  <c r="A71" i="65"/>
  <c r="A70" i="65"/>
  <c r="A69" i="65"/>
  <c r="A68" i="65"/>
  <c r="A67" i="65"/>
  <c r="A66" i="65"/>
  <c r="A65" i="65"/>
  <c r="A64" i="65"/>
  <c r="A63" i="65"/>
  <c r="A62" i="65"/>
  <c r="A61" i="65"/>
  <c r="A60" i="65"/>
  <c r="A59" i="65"/>
  <c r="A58" i="65"/>
  <c r="A57" i="65"/>
  <c r="A56" i="65"/>
  <c r="A55" i="65"/>
  <c r="A54" i="65"/>
  <c r="A53" i="65"/>
  <c r="A52" i="65"/>
  <c r="A51" i="65"/>
  <c r="A50" i="65"/>
  <c r="A49" i="65"/>
  <c r="A48" i="65"/>
  <c r="A47" i="65"/>
  <c r="A46" i="65"/>
  <c r="A45" i="65"/>
  <c r="A44" i="65"/>
  <c r="A43" i="65"/>
  <c r="A42" i="65"/>
  <c r="A41" i="65"/>
  <c r="A40" i="65"/>
  <c r="A39" i="65"/>
  <c r="A38" i="65"/>
  <c r="A37" i="65"/>
  <c r="A36" i="65"/>
  <c r="A35" i="65"/>
  <c r="A34" i="65"/>
  <c r="A33" i="65"/>
  <c r="A32" i="65"/>
  <c r="A31" i="65"/>
  <c r="A30" i="65"/>
  <c r="A29" i="65"/>
  <c r="A28" i="65"/>
  <c r="A27" i="65"/>
  <c r="A26" i="65"/>
  <c r="A25" i="65"/>
  <c r="A24" i="65"/>
  <c r="A23" i="65"/>
  <c r="A22" i="65"/>
  <c r="A21" i="65"/>
  <c r="A20" i="65"/>
  <c r="A19" i="65"/>
  <c r="A18" i="65"/>
  <c r="A17" i="65"/>
  <c r="A16" i="65"/>
  <c r="A15" i="65"/>
  <c r="A14" i="65"/>
  <c r="A13" i="65"/>
  <c r="A12" i="65"/>
  <c r="A11" i="65"/>
  <c r="A10" i="65"/>
  <c r="A9" i="65"/>
  <c r="A8" i="65"/>
  <c r="A7" i="65"/>
  <c r="A6" i="65"/>
  <c r="A5" i="65"/>
  <c r="J51" i="47"/>
  <c r="L51" i="47" s="1"/>
  <c r="J52" i="47"/>
  <c r="L52" i="47" s="1"/>
  <c r="J53" i="47"/>
  <c r="L53" i="47" s="1"/>
  <c r="J54" i="47"/>
  <c r="L54" i="47" s="1"/>
  <c r="J55" i="47"/>
  <c r="L55" i="47" s="1"/>
  <c r="J56" i="47"/>
  <c r="L56" i="47" s="1"/>
  <c r="J57" i="47"/>
  <c r="L57" i="47" s="1"/>
  <c r="J58" i="47"/>
  <c r="K58" i="47" s="1"/>
  <c r="J59" i="47"/>
  <c r="K59" i="47" s="1"/>
  <c r="J60" i="47"/>
  <c r="L60" i="47" s="1"/>
  <c r="J61" i="47"/>
  <c r="K61" i="47" s="1"/>
  <c r="J62" i="47"/>
  <c r="K62" i="47" s="1"/>
  <c r="J63" i="47"/>
  <c r="K63" i="47" s="1"/>
  <c r="J64" i="47"/>
  <c r="K64" i="47" s="1"/>
  <c r="J65" i="47"/>
  <c r="K65" i="47" s="1"/>
  <c r="J66" i="47"/>
  <c r="L66" i="47" s="1"/>
  <c r="J67" i="47"/>
  <c r="L67" i="47" s="1"/>
  <c r="J68" i="47"/>
  <c r="K68" i="47" s="1"/>
  <c r="J69" i="47"/>
  <c r="K69" i="47" s="1"/>
  <c r="J70" i="47"/>
  <c r="L70" i="47" s="1"/>
  <c r="J71" i="47"/>
  <c r="L71" i="47" s="1"/>
  <c r="J72" i="47"/>
  <c r="L72" i="47" s="1"/>
  <c r="J73" i="47"/>
  <c r="K73" i="47" s="1"/>
  <c r="J74" i="47"/>
  <c r="K74" i="47" s="1"/>
  <c r="J75" i="47"/>
  <c r="L75" i="47" s="1"/>
  <c r="J76" i="47"/>
  <c r="L76" i="47" s="1"/>
  <c r="J77" i="47"/>
  <c r="K77" i="47" s="1"/>
  <c r="J78" i="47"/>
  <c r="K78" i="47" s="1"/>
  <c r="J79" i="47"/>
  <c r="L79" i="47" s="1"/>
  <c r="J80" i="47"/>
  <c r="L80" i="47" s="1"/>
  <c r="J81" i="47"/>
  <c r="K81" i="47" s="1"/>
  <c r="J82" i="47"/>
  <c r="K82" i="47" s="1"/>
  <c r="J83" i="47"/>
  <c r="L83" i="47" s="1"/>
  <c r="J84" i="47"/>
  <c r="K84" i="47" s="1"/>
  <c r="J85" i="47"/>
  <c r="K85" i="47" s="1"/>
  <c r="J86" i="47"/>
  <c r="K86" i="47" s="1"/>
  <c r="J87" i="47"/>
  <c r="K87" i="47" s="1"/>
  <c r="J88" i="47"/>
  <c r="K88" i="47" s="1"/>
  <c r="J89" i="47"/>
  <c r="K89" i="47" s="1"/>
  <c r="J90" i="47"/>
  <c r="K90" i="47" s="1"/>
  <c r="J91" i="47"/>
  <c r="K91" i="47" s="1"/>
  <c r="J92" i="47"/>
  <c r="K92" i="47" s="1"/>
  <c r="J93" i="47"/>
  <c r="K93" i="47" s="1"/>
  <c r="J94" i="47"/>
  <c r="L94" i="47" s="1"/>
  <c r="J95" i="47"/>
  <c r="L95" i="47" s="1"/>
  <c r="J96" i="47"/>
  <c r="L96" i="47" s="1"/>
  <c r="J97" i="47"/>
  <c r="K97" i="47" s="1"/>
  <c r="J98" i="47"/>
  <c r="K98" i="47" s="1"/>
  <c r="J99" i="47"/>
  <c r="L99" i="47" s="1"/>
  <c r="J100" i="47"/>
  <c r="L100" i="47" s="1"/>
  <c r="A100" i="47"/>
  <c r="A99" i="47"/>
  <c r="A98" i="47"/>
  <c r="A97" i="47"/>
  <c r="A96" i="47"/>
  <c r="A95" i="47"/>
  <c r="A94" i="47"/>
  <c r="A93" i="47"/>
  <c r="A92" i="47"/>
  <c r="A91" i="47"/>
  <c r="A90" i="47"/>
  <c r="A89" i="47"/>
  <c r="A88" i="47"/>
  <c r="A87" i="47"/>
  <c r="A86" i="47"/>
  <c r="A85" i="47"/>
  <c r="A84" i="47"/>
  <c r="A83" i="47"/>
  <c r="A82" i="47"/>
  <c r="A81" i="47"/>
  <c r="A80" i="47"/>
  <c r="A79" i="47"/>
  <c r="A78" i="47"/>
  <c r="A77" i="47"/>
  <c r="A76" i="47"/>
  <c r="A75" i="47"/>
  <c r="A74" i="47"/>
  <c r="A73" i="47"/>
  <c r="A72" i="47"/>
  <c r="A71" i="47"/>
  <c r="A70" i="47"/>
  <c r="A69" i="47"/>
  <c r="A68" i="47"/>
  <c r="A67" i="47"/>
  <c r="A66" i="47"/>
  <c r="A65" i="47"/>
  <c r="A64" i="47"/>
  <c r="A63" i="47"/>
  <c r="A62" i="47"/>
  <c r="A61" i="47"/>
  <c r="A60" i="47"/>
  <c r="A59" i="47"/>
  <c r="A58" i="47"/>
  <c r="A57" i="47"/>
  <c r="A56" i="47"/>
  <c r="A55" i="47"/>
  <c r="A54" i="47"/>
  <c r="A53" i="47"/>
  <c r="A52" i="47"/>
  <c r="A51" i="47"/>
  <c r="A50" i="47"/>
  <c r="A49" i="47"/>
  <c r="A48" i="47"/>
  <c r="A47" i="47"/>
  <c r="A46" i="47"/>
  <c r="A45" i="47"/>
  <c r="A44" i="47"/>
  <c r="A43" i="47"/>
  <c r="A42" i="47"/>
  <c r="A41" i="47"/>
  <c r="A40" i="47"/>
  <c r="A39" i="47"/>
  <c r="A38" i="47"/>
  <c r="A37" i="47"/>
  <c r="A36" i="47"/>
  <c r="A35" i="47"/>
  <c r="A34" i="47"/>
  <c r="A33" i="47"/>
  <c r="A32" i="47"/>
  <c r="A31" i="47"/>
  <c r="A30" i="47"/>
  <c r="A29" i="47"/>
  <c r="A28" i="47"/>
  <c r="A27" i="47"/>
  <c r="A26" i="47"/>
  <c r="A25" i="47"/>
  <c r="A24" i="47"/>
  <c r="A23" i="47"/>
  <c r="A22" i="47"/>
  <c r="A21" i="47"/>
  <c r="A20" i="47"/>
  <c r="A19" i="47"/>
  <c r="A18" i="47"/>
  <c r="A17" i="47"/>
  <c r="A16" i="47"/>
  <c r="A15" i="47"/>
  <c r="A14" i="47"/>
  <c r="A13" i="47"/>
  <c r="A12" i="47"/>
  <c r="A11" i="47"/>
  <c r="A10" i="47"/>
  <c r="A9" i="47"/>
  <c r="A8" i="47"/>
  <c r="A7" i="47"/>
  <c r="A6" i="47"/>
  <c r="A5" i="47"/>
  <c r="J51" i="63"/>
  <c r="L51" i="63" s="1"/>
  <c r="J52" i="63"/>
  <c r="L52" i="63" s="1"/>
  <c r="J53" i="63"/>
  <c r="K53" i="63" s="1"/>
  <c r="J54" i="63"/>
  <c r="L54" i="63" s="1"/>
  <c r="J55" i="63"/>
  <c r="L55" i="63" s="1"/>
  <c r="J56" i="63"/>
  <c r="K56" i="63" s="1"/>
  <c r="J57" i="63"/>
  <c r="K57" i="63" s="1"/>
  <c r="J58" i="63"/>
  <c r="L58" i="63" s="1"/>
  <c r="J59" i="63"/>
  <c r="K59" i="63" s="1"/>
  <c r="J60" i="63"/>
  <c r="L60" i="63" s="1"/>
  <c r="J61" i="63"/>
  <c r="K61" i="63" s="1"/>
  <c r="J62" i="63"/>
  <c r="L62" i="63" s="1"/>
  <c r="J63" i="63"/>
  <c r="K63" i="63" s="1"/>
  <c r="J64" i="63"/>
  <c r="L64" i="63" s="1"/>
  <c r="J65" i="63"/>
  <c r="K65" i="63" s="1"/>
  <c r="J66" i="63"/>
  <c r="K66" i="63" s="1"/>
  <c r="J67" i="63"/>
  <c r="L67" i="63" s="1"/>
  <c r="J68" i="63"/>
  <c r="L68" i="63" s="1"/>
  <c r="J69" i="63"/>
  <c r="L69" i="63" s="1"/>
  <c r="J70" i="63"/>
  <c r="L70" i="63" s="1"/>
  <c r="J71" i="63"/>
  <c r="L71" i="63" s="1"/>
  <c r="J72" i="63"/>
  <c r="L72" i="63" s="1"/>
  <c r="J73" i="63"/>
  <c r="K73" i="63" s="1"/>
  <c r="J74" i="63"/>
  <c r="K74" i="63" s="1"/>
  <c r="J75" i="63"/>
  <c r="L75" i="63" s="1"/>
  <c r="J76" i="63"/>
  <c r="K76" i="63" s="1"/>
  <c r="J77" i="63"/>
  <c r="K77" i="63" s="1"/>
  <c r="J78" i="63"/>
  <c r="L78" i="63" s="1"/>
  <c r="J79" i="63"/>
  <c r="L79" i="63" s="1"/>
  <c r="J80" i="63"/>
  <c r="K80" i="63" s="1"/>
  <c r="J81" i="63"/>
  <c r="L81" i="63" s="1"/>
  <c r="J82" i="63"/>
  <c r="L82" i="63" s="1"/>
  <c r="J83" i="63"/>
  <c r="L83" i="63" s="1"/>
  <c r="J84" i="63"/>
  <c r="L84" i="63" s="1"/>
  <c r="J85" i="63"/>
  <c r="K85" i="63" s="1"/>
  <c r="J86" i="63"/>
  <c r="K86" i="63" s="1"/>
  <c r="J87" i="63"/>
  <c r="K87" i="63" s="1"/>
  <c r="J88" i="63"/>
  <c r="L88" i="63" s="1"/>
  <c r="J89" i="63"/>
  <c r="L89" i="63" s="1"/>
  <c r="J90" i="63"/>
  <c r="K90" i="63" s="1"/>
  <c r="J91" i="63"/>
  <c r="K91" i="63" s="1"/>
  <c r="J92" i="63"/>
  <c r="L92" i="63" s="1"/>
  <c r="J93" i="63"/>
  <c r="L93" i="63" s="1"/>
  <c r="J94" i="63"/>
  <c r="K94" i="63" s="1"/>
  <c r="J95" i="63"/>
  <c r="L95" i="63" s="1"/>
  <c r="J96" i="63"/>
  <c r="L96" i="63" s="1"/>
  <c r="J97" i="63"/>
  <c r="K97" i="63" s="1"/>
  <c r="J98" i="63"/>
  <c r="L98" i="63" s="1"/>
  <c r="J99" i="63"/>
  <c r="K99" i="63" s="1"/>
  <c r="J100" i="63"/>
  <c r="K100" i="63" s="1"/>
  <c r="A100" i="63"/>
  <c r="A99" i="63"/>
  <c r="A98" i="63"/>
  <c r="A97" i="63"/>
  <c r="A96" i="63"/>
  <c r="A95" i="63"/>
  <c r="A94" i="63"/>
  <c r="A93" i="63"/>
  <c r="A92" i="63"/>
  <c r="A91" i="63"/>
  <c r="A90" i="63"/>
  <c r="A89" i="63"/>
  <c r="A88" i="63"/>
  <c r="A87" i="63"/>
  <c r="A86" i="63"/>
  <c r="A85" i="63"/>
  <c r="A84" i="63"/>
  <c r="A83" i="63"/>
  <c r="A82" i="63"/>
  <c r="A81" i="63"/>
  <c r="A80" i="63"/>
  <c r="A79" i="63"/>
  <c r="A78" i="63"/>
  <c r="A77" i="63"/>
  <c r="A76" i="63"/>
  <c r="A75" i="63"/>
  <c r="A74" i="63"/>
  <c r="A73" i="63"/>
  <c r="A72" i="63"/>
  <c r="A71" i="63"/>
  <c r="A70" i="63"/>
  <c r="A69" i="63"/>
  <c r="A68" i="63"/>
  <c r="A67" i="63"/>
  <c r="A66" i="63"/>
  <c r="A65" i="63"/>
  <c r="A64" i="63"/>
  <c r="A63" i="63"/>
  <c r="A62" i="63"/>
  <c r="A61" i="63"/>
  <c r="A60" i="63"/>
  <c r="A59" i="63"/>
  <c r="A58" i="63"/>
  <c r="A57" i="63"/>
  <c r="A56" i="63"/>
  <c r="A55" i="63"/>
  <c r="A54" i="63"/>
  <c r="A53" i="63"/>
  <c r="A52" i="63"/>
  <c r="A51" i="63"/>
  <c r="A50" i="63"/>
  <c r="A49" i="63"/>
  <c r="A48" i="63"/>
  <c r="A47" i="63"/>
  <c r="A46" i="63"/>
  <c r="A45" i="63"/>
  <c r="A44" i="63"/>
  <c r="A43" i="63"/>
  <c r="A42" i="63"/>
  <c r="A41" i="63"/>
  <c r="A40" i="63"/>
  <c r="A39" i="63"/>
  <c r="A38" i="63"/>
  <c r="A37" i="63"/>
  <c r="A36" i="63"/>
  <c r="A35" i="63"/>
  <c r="A34" i="63"/>
  <c r="A33" i="63"/>
  <c r="A32" i="63"/>
  <c r="A31" i="63"/>
  <c r="A30" i="63"/>
  <c r="A29" i="63"/>
  <c r="A28" i="63"/>
  <c r="A27" i="63"/>
  <c r="A26" i="63"/>
  <c r="A25" i="63"/>
  <c r="A24" i="63"/>
  <c r="A23" i="63"/>
  <c r="A22" i="63"/>
  <c r="A21" i="63"/>
  <c r="A20" i="63"/>
  <c r="A19" i="63"/>
  <c r="A18" i="63"/>
  <c r="A17" i="63"/>
  <c r="A16" i="63"/>
  <c r="A15" i="63"/>
  <c r="A14" i="63"/>
  <c r="A13" i="63"/>
  <c r="A12" i="63"/>
  <c r="A11" i="63"/>
  <c r="A10" i="63"/>
  <c r="A9" i="63"/>
  <c r="A8" i="63"/>
  <c r="A7" i="63"/>
  <c r="A6" i="63"/>
  <c r="A5" i="63"/>
  <c r="J51" i="46"/>
  <c r="K51" i="46" s="1"/>
  <c r="J52" i="46"/>
  <c r="L52" i="46" s="1"/>
  <c r="J53" i="46"/>
  <c r="L53" i="46" s="1"/>
  <c r="J54" i="46"/>
  <c r="K54" i="46" s="1"/>
  <c r="J55" i="46"/>
  <c r="K55" i="46" s="1"/>
  <c r="J56" i="46"/>
  <c r="L56" i="46" s="1"/>
  <c r="J57" i="46"/>
  <c r="K57" i="46" s="1"/>
  <c r="J58" i="46"/>
  <c r="K58" i="46" s="1"/>
  <c r="J59" i="46"/>
  <c r="L59" i="46" s="1"/>
  <c r="J60" i="46"/>
  <c r="L60" i="46" s="1"/>
  <c r="J61" i="46"/>
  <c r="K61" i="46" s="1"/>
  <c r="J62" i="46"/>
  <c r="K62" i="46" s="1"/>
  <c r="J63" i="46"/>
  <c r="L63" i="46" s="1"/>
  <c r="J64" i="46"/>
  <c r="L64" i="46" s="1"/>
  <c r="J65" i="46"/>
  <c r="K65" i="46" s="1"/>
  <c r="J66" i="46"/>
  <c r="L66" i="46" s="1"/>
  <c r="J67" i="46"/>
  <c r="L67" i="46" s="1"/>
  <c r="J68" i="46"/>
  <c r="K68" i="46" s="1"/>
  <c r="J69" i="46"/>
  <c r="K69" i="46" s="1"/>
  <c r="J70" i="46"/>
  <c r="L70" i="46" s="1"/>
  <c r="J71" i="46"/>
  <c r="K71" i="46" s="1"/>
  <c r="J72" i="46"/>
  <c r="K72" i="46" s="1"/>
  <c r="J73" i="46"/>
  <c r="K73" i="46" s="1"/>
  <c r="J74" i="46"/>
  <c r="K74" i="46" s="1"/>
  <c r="J75" i="46"/>
  <c r="K75" i="46" s="1"/>
  <c r="J76" i="46"/>
  <c r="K76" i="46" s="1"/>
  <c r="J77" i="46"/>
  <c r="K77" i="46" s="1"/>
  <c r="J78" i="46"/>
  <c r="L78" i="46" s="1"/>
  <c r="J79" i="46"/>
  <c r="K79" i="46" s="1"/>
  <c r="J80" i="46"/>
  <c r="L80" i="46" s="1"/>
  <c r="J81" i="46"/>
  <c r="L81" i="46" s="1"/>
  <c r="J82" i="46"/>
  <c r="K82" i="46" s="1"/>
  <c r="J83" i="46"/>
  <c r="K83" i="46" s="1"/>
  <c r="J84" i="46"/>
  <c r="K84" i="46" s="1"/>
  <c r="J85" i="46"/>
  <c r="K85" i="46" s="1"/>
  <c r="J86" i="46"/>
  <c r="K86" i="46" s="1"/>
  <c r="J87" i="46"/>
  <c r="L87" i="46" s="1"/>
  <c r="J88" i="46"/>
  <c r="K88" i="46" s="1"/>
  <c r="J89" i="46"/>
  <c r="L89" i="46" s="1"/>
  <c r="J90" i="46"/>
  <c r="K90" i="46" s="1"/>
  <c r="J91" i="46"/>
  <c r="L91" i="46" s="1"/>
  <c r="J92" i="46"/>
  <c r="L92" i="46" s="1"/>
  <c r="J93" i="46"/>
  <c r="K93" i="46" s="1"/>
  <c r="J94" i="46"/>
  <c r="L94" i="46" s="1"/>
  <c r="J95" i="46"/>
  <c r="K95" i="46" s="1"/>
  <c r="J96" i="46"/>
  <c r="L96" i="46" s="1"/>
  <c r="J97" i="46"/>
  <c r="K97" i="46" s="1"/>
  <c r="J98" i="46"/>
  <c r="K98" i="46" s="1"/>
  <c r="J99" i="46"/>
  <c r="K99" i="46" s="1"/>
  <c r="J100" i="46"/>
  <c r="L100" i="46" s="1"/>
  <c r="A100" i="46"/>
  <c r="A99" i="46"/>
  <c r="A98" i="46"/>
  <c r="A97" i="46"/>
  <c r="A96" i="46"/>
  <c r="A95" i="46"/>
  <c r="A94" i="46"/>
  <c r="A93" i="46"/>
  <c r="A92" i="46"/>
  <c r="A91" i="46"/>
  <c r="A90" i="46"/>
  <c r="A89" i="46"/>
  <c r="A88" i="46"/>
  <c r="A87" i="46"/>
  <c r="A86" i="46"/>
  <c r="A85" i="46"/>
  <c r="A84" i="46"/>
  <c r="A83" i="46"/>
  <c r="A82" i="46"/>
  <c r="A81" i="46"/>
  <c r="A80" i="46"/>
  <c r="A79" i="46"/>
  <c r="A78" i="46"/>
  <c r="A77" i="46"/>
  <c r="A76" i="46"/>
  <c r="A75" i="46"/>
  <c r="A74" i="46"/>
  <c r="A73" i="46"/>
  <c r="A72" i="46"/>
  <c r="A71" i="46"/>
  <c r="A70" i="46"/>
  <c r="A69" i="46"/>
  <c r="A68" i="46"/>
  <c r="A67" i="46"/>
  <c r="A66" i="46"/>
  <c r="A65" i="46"/>
  <c r="A64" i="46"/>
  <c r="A63" i="46"/>
  <c r="A62" i="46"/>
  <c r="A61" i="46"/>
  <c r="A60" i="46"/>
  <c r="A59" i="46"/>
  <c r="A58" i="46"/>
  <c r="A57" i="46"/>
  <c r="A56" i="46"/>
  <c r="A55" i="46"/>
  <c r="A54" i="46"/>
  <c r="A53" i="46"/>
  <c r="A52" i="46"/>
  <c r="A51" i="46"/>
  <c r="A50" i="46"/>
  <c r="A49" i="46"/>
  <c r="A48" i="46"/>
  <c r="A47" i="46"/>
  <c r="A46" i="46"/>
  <c r="A45" i="46"/>
  <c r="A44" i="46"/>
  <c r="A43" i="46"/>
  <c r="A42" i="46"/>
  <c r="A41" i="46"/>
  <c r="A40" i="46"/>
  <c r="A39" i="46"/>
  <c r="A38" i="46"/>
  <c r="A37" i="46"/>
  <c r="A36" i="46"/>
  <c r="A35" i="46"/>
  <c r="A34" i="46"/>
  <c r="A33" i="46"/>
  <c r="A32" i="46"/>
  <c r="A31" i="46"/>
  <c r="A30" i="46"/>
  <c r="A29" i="46"/>
  <c r="A28" i="46"/>
  <c r="A27" i="46"/>
  <c r="A26" i="46"/>
  <c r="A25" i="46"/>
  <c r="A24" i="46"/>
  <c r="A23" i="46"/>
  <c r="A22" i="46"/>
  <c r="A21" i="46"/>
  <c r="A20" i="46"/>
  <c r="A19" i="46"/>
  <c r="A18" i="46"/>
  <c r="A17" i="46"/>
  <c r="A16" i="46"/>
  <c r="A15" i="46"/>
  <c r="A14" i="46"/>
  <c r="A13" i="46"/>
  <c r="A12" i="46"/>
  <c r="A11" i="46"/>
  <c r="A10" i="46"/>
  <c r="A9" i="46"/>
  <c r="A8" i="46"/>
  <c r="A7" i="46"/>
  <c r="A6" i="46"/>
  <c r="A5" i="46"/>
  <c r="J51" i="53"/>
  <c r="K51" i="53" s="1"/>
  <c r="J52" i="53"/>
  <c r="J53" i="53"/>
  <c r="K53" i="53" s="1"/>
  <c r="J54" i="53"/>
  <c r="K54" i="53" s="1"/>
  <c r="J55" i="53"/>
  <c r="K55" i="53" s="1"/>
  <c r="J56" i="53"/>
  <c r="K56" i="53" s="1"/>
  <c r="J57" i="53"/>
  <c r="K57" i="53" s="1"/>
  <c r="J58" i="53"/>
  <c r="K58" i="53" s="1"/>
  <c r="J59" i="53"/>
  <c r="J60" i="53"/>
  <c r="K60" i="53" s="1"/>
  <c r="J61" i="53"/>
  <c r="K61" i="53" s="1"/>
  <c r="J62" i="53"/>
  <c r="K62" i="53" s="1"/>
  <c r="J63" i="53"/>
  <c r="J64" i="53"/>
  <c r="J65" i="53"/>
  <c r="K65" i="53" s="1"/>
  <c r="J66" i="53"/>
  <c r="J67" i="53"/>
  <c r="K67" i="53" s="1"/>
  <c r="J68" i="53"/>
  <c r="K68" i="53" s="1"/>
  <c r="J69" i="53"/>
  <c r="K69" i="53" s="1"/>
  <c r="J70" i="53"/>
  <c r="K70" i="53" s="1"/>
  <c r="J71" i="53"/>
  <c r="J72" i="53"/>
  <c r="K72" i="53" s="1"/>
  <c r="J73" i="53"/>
  <c r="K73" i="53" s="1"/>
  <c r="J74" i="53"/>
  <c r="K74" i="53" s="1"/>
  <c r="J75" i="53"/>
  <c r="K75" i="53" s="1"/>
  <c r="J76" i="53"/>
  <c r="K76" i="53" s="1"/>
  <c r="J77" i="53"/>
  <c r="J78" i="53"/>
  <c r="J79" i="53"/>
  <c r="K79" i="53" s="1"/>
  <c r="J80" i="53"/>
  <c r="J81" i="53"/>
  <c r="J82" i="53"/>
  <c r="J83" i="53"/>
  <c r="J84" i="53"/>
  <c r="K84" i="53" s="1"/>
  <c r="J85" i="53"/>
  <c r="K85" i="53" s="1"/>
  <c r="J86" i="53"/>
  <c r="K86" i="53" s="1"/>
  <c r="J87" i="53"/>
  <c r="K87" i="53" s="1"/>
  <c r="J88" i="53"/>
  <c r="K88" i="53" s="1"/>
  <c r="J89" i="53"/>
  <c r="K89" i="53" s="1"/>
  <c r="J90" i="53"/>
  <c r="J91" i="53"/>
  <c r="K91" i="53" s="1"/>
  <c r="J92" i="53"/>
  <c r="K92" i="53" s="1"/>
  <c r="J93" i="53"/>
  <c r="K93" i="53" s="1"/>
  <c r="J94" i="53"/>
  <c r="K94" i="53" s="1"/>
  <c r="J95" i="53"/>
  <c r="J96" i="53"/>
  <c r="J97" i="53"/>
  <c r="K97" i="53" s="1"/>
  <c r="J98" i="53"/>
  <c r="K98" i="53" s="1"/>
  <c r="J99" i="53"/>
  <c r="K99" i="53" s="1"/>
  <c r="J100" i="53"/>
  <c r="A100" i="53"/>
  <c r="A99" i="53"/>
  <c r="A98" i="53"/>
  <c r="A97" i="53"/>
  <c r="A96" i="53"/>
  <c r="A95" i="53"/>
  <c r="A94" i="53"/>
  <c r="A93" i="53"/>
  <c r="A92" i="53"/>
  <c r="A91" i="53"/>
  <c r="A90" i="53"/>
  <c r="A89" i="53"/>
  <c r="A88" i="53"/>
  <c r="A87" i="53"/>
  <c r="A86" i="53"/>
  <c r="A85" i="53"/>
  <c r="A84" i="53"/>
  <c r="A83" i="53"/>
  <c r="A82" i="53"/>
  <c r="A81" i="53"/>
  <c r="A80" i="53"/>
  <c r="A79" i="53"/>
  <c r="A78" i="53"/>
  <c r="A77" i="53"/>
  <c r="A76" i="53"/>
  <c r="A75" i="53"/>
  <c r="A74" i="53"/>
  <c r="A73" i="53"/>
  <c r="A72" i="53"/>
  <c r="A71" i="53"/>
  <c r="A70" i="53"/>
  <c r="A69" i="53"/>
  <c r="A68" i="53"/>
  <c r="A67" i="53"/>
  <c r="A66" i="53"/>
  <c r="A65" i="53"/>
  <c r="A64" i="53"/>
  <c r="A63" i="53"/>
  <c r="A62" i="53"/>
  <c r="A61" i="53"/>
  <c r="A60" i="53"/>
  <c r="A59" i="53"/>
  <c r="A58" i="53"/>
  <c r="A57" i="53"/>
  <c r="A56" i="53"/>
  <c r="A55" i="53"/>
  <c r="A54" i="53"/>
  <c r="A53" i="53"/>
  <c r="A52" i="53"/>
  <c r="A51" i="53"/>
  <c r="A50" i="53"/>
  <c r="A49" i="53"/>
  <c r="A48" i="53"/>
  <c r="A47" i="53"/>
  <c r="A46" i="53"/>
  <c r="A45" i="53"/>
  <c r="A44" i="53"/>
  <c r="A43" i="53"/>
  <c r="A42" i="53"/>
  <c r="A41" i="53"/>
  <c r="A40" i="53"/>
  <c r="A39" i="53"/>
  <c r="A38" i="53"/>
  <c r="A37" i="53"/>
  <c r="A36" i="53"/>
  <c r="A35" i="53"/>
  <c r="A34" i="53"/>
  <c r="A33" i="53"/>
  <c r="A32" i="53"/>
  <c r="A31" i="53"/>
  <c r="A30" i="53"/>
  <c r="A29" i="53"/>
  <c r="A28" i="53"/>
  <c r="A27" i="53"/>
  <c r="A26" i="53"/>
  <c r="A25" i="53"/>
  <c r="A24" i="53"/>
  <c r="A23" i="53"/>
  <c r="A22" i="53"/>
  <c r="A21" i="53"/>
  <c r="A20" i="53"/>
  <c r="A19" i="53"/>
  <c r="A18" i="53"/>
  <c r="A17" i="53"/>
  <c r="A16" i="53"/>
  <c r="A15" i="53"/>
  <c r="A14" i="53"/>
  <c r="A13" i="53"/>
  <c r="A12" i="53"/>
  <c r="A11" i="53"/>
  <c r="A10" i="53"/>
  <c r="A9" i="53"/>
  <c r="A8" i="53"/>
  <c r="A7" i="53"/>
  <c r="A6" i="53"/>
  <c r="A5" i="53"/>
  <c r="J51" i="45"/>
  <c r="L51" i="45" s="1"/>
  <c r="J52" i="45"/>
  <c r="K52" i="45" s="1"/>
  <c r="J53" i="45"/>
  <c r="K53" i="45" s="1"/>
  <c r="J54" i="45"/>
  <c r="K54" i="45" s="1"/>
  <c r="J55" i="45"/>
  <c r="K55" i="45" s="1"/>
  <c r="J56" i="45"/>
  <c r="K56" i="45" s="1"/>
  <c r="J57" i="45"/>
  <c r="K57" i="45" s="1"/>
  <c r="J58" i="45"/>
  <c r="K58" i="45" s="1"/>
  <c r="J59" i="45"/>
  <c r="L59" i="45" s="1"/>
  <c r="J60" i="45"/>
  <c r="L60" i="45" s="1"/>
  <c r="J61" i="45"/>
  <c r="K61" i="45" s="1"/>
  <c r="J62" i="45"/>
  <c r="K62" i="45" s="1"/>
  <c r="J63" i="45"/>
  <c r="L63" i="45" s="1"/>
  <c r="J64" i="45"/>
  <c r="K64" i="45" s="1"/>
  <c r="J65" i="45"/>
  <c r="L65" i="45" s="1"/>
  <c r="J66" i="45"/>
  <c r="L66" i="45" s="1"/>
  <c r="J67" i="45"/>
  <c r="K67" i="45" s="1"/>
  <c r="J68" i="45"/>
  <c r="K68" i="45" s="1"/>
  <c r="J69" i="45"/>
  <c r="L69" i="45" s="1"/>
  <c r="J70" i="45"/>
  <c r="L70" i="45" s="1"/>
  <c r="J71" i="45"/>
  <c r="K71" i="45" s="1"/>
  <c r="J72" i="45"/>
  <c r="L72" i="45" s="1"/>
  <c r="J73" i="45"/>
  <c r="K73" i="45" s="1"/>
  <c r="J74" i="45"/>
  <c r="K74" i="45" s="1"/>
  <c r="J75" i="45"/>
  <c r="K75" i="45" s="1"/>
  <c r="J76" i="45"/>
  <c r="K76" i="45" s="1"/>
  <c r="J77" i="45"/>
  <c r="L77" i="45" s="1"/>
  <c r="J78" i="45"/>
  <c r="L78" i="45" s="1"/>
  <c r="J79" i="45"/>
  <c r="K79" i="45" s="1"/>
  <c r="J80" i="45"/>
  <c r="L80" i="45" s="1"/>
  <c r="J81" i="45"/>
  <c r="K81" i="45" s="1"/>
  <c r="J82" i="45"/>
  <c r="K82" i="45" s="1"/>
  <c r="J83" i="45"/>
  <c r="K83" i="45" s="1"/>
  <c r="J84" i="45"/>
  <c r="L84" i="45" s="1"/>
  <c r="J85" i="45"/>
  <c r="K85" i="45" s="1"/>
  <c r="J86" i="45"/>
  <c r="K86" i="45" s="1"/>
  <c r="J87" i="45"/>
  <c r="K87" i="45" s="1"/>
  <c r="J88" i="45"/>
  <c r="K88" i="45" s="1"/>
  <c r="J89" i="45"/>
  <c r="K89" i="45" s="1"/>
  <c r="J90" i="45"/>
  <c r="K90" i="45" s="1"/>
  <c r="J91" i="45"/>
  <c r="K91" i="45" s="1"/>
  <c r="J92" i="45"/>
  <c r="L92" i="45" s="1"/>
  <c r="J93" i="45"/>
  <c r="L93" i="45" s="1"/>
  <c r="J94" i="45"/>
  <c r="K94" i="45" s="1"/>
  <c r="J95" i="45"/>
  <c r="L95" i="45" s="1"/>
  <c r="J96" i="45"/>
  <c r="L96" i="45" s="1"/>
  <c r="J97" i="45"/>
  <c r="K97" i="45" s="1"/>
  <c r="J98" i="45"/>
  <c r="K98" i="45" s="1"/>
  <c r="J99" i="45"/>
  <c r="L99" i="45" s="1"/>
  <c r="J100" i="45"/>
  <c r="K100" i="45" s="1"/>
  <c r="A100" i="45"/>
  <c r="A99" i="45"/>
  <c r="A98" i="45"/>
  <c r="A97" i="45"/>
  <c r="A96" i="45"/>
  <c r="A95" i="45"/>
  <c r="A94" i="45"/>
  <c r="A93" i="45"/>
  <c r="A92" i="45"/>
  <c r="A91" i="45"/>
  <c r="A90" i="45"/>
  <c r="A89" i="45"/>
  <c r="A88" i="45"/>
  <c r="A87" i="45"/>
  <c r="A86" i="45"/>
  <c r="A85" i="45"/>
  <c r="A84" i="45"/>
  <c r="A83" i="45"/>
  <c r="A82" i="45"/>
  <c r="A81" i="45"/>
  <c r="A80" i="45"/>
  <c r="A79" i="45"/>
  <c r="A78" i="45"/>
  <c r="A77" i="45"/>
  <c r="A76" i="45"/>
  <c r="A75" i="45"/>
  <c r="A74" i="45"/>
  <c r="A73" i="45"/>
  <c r="A72" i="45"/>
  <c r="A71" i="45"/>
  <c r="A70" i="45"/>
  <c r="A69" i="45"/>
  <c r="A68" i="45"/>
  <c r="A67" i="45"/>
  <c r="A66" i="45"/>
  <c r="A65" i="45"/>
  <c r="A64" i="45"/>
  <c r="A63" i="45"/>
  <c r="A62" i="45"/>
  <c r="A61" i="45"/>
  <c r="A60" i="45"/>
  <c r="A59" i="45"/>
  <c r="A58" i="45"/>
  <c r="A57" i="45"/>
  <c r="A56" i="45"/>
  <c r="A55" i="45"/>
  <c r="A54" i="45"/>
  <c r="A53" i="45"/>
  <c r="A52" i="45"/>
  <c r="A51" i="45"/>
  <c r="A50" i="45"/>
  <c r="A49" i="45"/>
  <c r="A48" i="45"/>
  <c r="A47" i="45"/>
  <c r="A46" i="45"/>
  <c r="A45" i="45"/>
  <c r="A44" i="45"/>
  <c r="A43" i="45"/>
  <c r="A42" i="45"/>
  <c r="A41" i="45"/>
  <c r="A40" i="45"/>
  <c r="A39" i="45"/>
  <c r="A38" i="45"/>
  <c r="A37" i="45"/>
  <c r="A36" i="45"/>
  <c r="A35" i="45"/>
  <c r="A34" i="45"/>
  <c r="A33" i="45"/>
  <c r="A32" i="45"/>
  <c r="A31" i="45"/>
  <c r="A30" i="45"/>
  <c r="A29" i="45"/>
  <c r="A28" i="45"/>
  <c r="A27" i="45"/>
  <c r="A26" i="45"/>
  <c r="A25" i="45"/>
  <c r="A24" i="45"/>
  <c r="A23" i="45"/>
  <c r="A22" i="45"/>
  <c r="A21" i="45"/>
  <c r="A20" i="45"/>
  <c r="A19" i="45"/>
  <c r="A18" i="45"/>
  <c r="A17" i="45"/>
  <c r="A16" i="45"/>
  <c r="A15" i="45"/>
  <c r="A14" i="45"/>
  <c r="A13" i="45"/>
  <c r="A12" i="45"/>
  <c r="A11" i="45"/>
  <c r="A10" i="45"/>
  <c r="A9" i="45"/>
  <c r="A8" i="45"/>
  <c r="A7" i="45"/>
  <c r="A6" i="45"/>
  <c r="A5" i="45"/>
  <c r="J51" i="44"/>
  <c r="L51" i="44" s="1"/>
  <c r="J52" i="44"/>
  <c r="K52" i="44" s="1"/>
  <c r="J53" i="44"/>
  <c r="L53" i="44" s="1"/>
  <c r="J54" i="44"/>
  <c r="K54" i="44" s="1"/>
  <c r="J55" i="44"/>
  <c r="K55" i="44" s="1"/>
  <c r="J56" i="44"/>
  <c r="K56" i="44" s="1"/>
  <c r="J57" i="44"/>
  <c r="L57" i="44" s="1"/>
  <c r="J58" i="44"/>
  <c r="L58" i="44" s="1"/>
  <c r="J59" i="44"/>
  <c r="K59" i="44" s="1"/>
  <c r="J60" i="44"/>
  <c r="K60" i="44" s="1"/>
  <c r="J61" i="44"/>
  <c r="K61" i="44" s="1"/>
  <c r="J62" i="44"/>
  <c r="K62" i="44" s="1"/>
  <c r="J63" i="44"/>
  <c r="L63" i="44" s="1"/>
  <c r="J64" i="44"/>
  <c r="L64" i="44" s="1"/>
  <c r="J65" i="44"/>
  <c r="L65" i="44" s="1"/>
  <c r="J66" i="44"/>
  <c r="K66" i="44" s="1"/>
  <c r="J67" i="44"/>
  <c r="L67" i="44" s="1"/>
  <c r="J68" i="44"/>
  <c r="L68" i="44" s="1"/>
  <c r="J69" i="44"/>
  <c r="K69" i="44" s="1"/>
  <c r="J70" i="44"/>
  <c r="K70" i="44" s="1"/>
  <c r="J71" i="44"/>
  <c r="L71" i="44" s="1"/>
  <c r="J72" i="44"/>
  <c r="L72" i="44" s="1"/>
  <c r="J73" i="44"/>
  <c r="K73" i="44" s="1"/>
  <c r="J74" i="44"/>
  <c r="K74" i="44" s="1"/>
  <c r="J75" i="44"/>
  <c r="K75" i="44" s="1"/>
  <c r="J76" i="44"/>
  <c r="K76" i="44" s="1"/>
  <c r="J77" i="44"/>
  <c r="K77" i="44" s="1"/>
  <c r="J78" i="44"/>
  <c r="L78" i="44" s="1"/>
  <c r="J79" i="44"/>
  <c r="L79" i="44" s="1"/>
  <c r="J80" i="44"/>
  <c r="K80" i="44" s="1"/>
  <c r="J81" i="44"/>
  <c r="K81" i="44" s="1"/>
  <c r="J82" i="44"/>
  <c r="L82" i="44" s="1"/>
  <c r="J83" i="44"/>
  <c r="K83" i="44" s="1"/>
  <c r="J84" i="44"/>
  <c r="K84" i="44" s="1"/>
  <c r="J85" i="44"/>
  <c r="K85" i="44" s="1"/>
  <c r="J86" i="44"/>
  <c r="K86" i="44" s="1"/>
  <c r="J87" i="44"/>
  <c r="L87" i="44" s="1"/>
  <c r="J88" i="44"/>
  <c r="K88" i="44" s="1"/>
  <c r="J89" i="44"/>
  <c r="K89" i="44" s="1"/>
  <c r="J90" i="44"/>
  <c r="K90" i="44" s="1"/>
  <c r="J91" i="44"/>
  <c r="K91" i="44" s="1"/>
  <c r="J92" i="44"/>
  <c r="L92" i="44" s="1"/>
  <c r="J93" i="44"/>
  <c r="K93" i="44" s="1"/>
  <c r="J94" i="44"/>
  <c r="K94" i="44" s="1"/>
  <c r="J95" i="44"/>
  <c r="L95" i="44" s="1"/>
  <c r="J96" i="44"/>
  <c r="L96" i="44" s="1"/>
  <c r="J97" i="44"/>
  <c r="K97" i="44" s="1"/>
  <c r="J98" i="44"/>
  <c r="K98" i="44" s="1"/>
  <c r="J99" i="44"/>
  <c r="L99" i="44" s="1"/>
  <c r="J100" i="44"/>
  <c r="L100" i="44" s="1"/>
  <c r="A100" i="44"/>
  <c r="A99" i="44"/>
  <c r="A98" i="44"/>
  <c r="A97" i="44"/>
  <c r="A96" i="44"/>
  <c r="A95" i="44"/>
  <c r="A94" i="44"/>
  <c r="A93" i="44"/>
  <c r="A92" i="44"/>
  <c r="A91" i="44"/>
  <c r="A90" i="44"/>
  <c r="A89" i="44"/>
  <c r="A88" i="44"/>
  <c r="A87" i="44"/>
  <c r="A86" i="44"/>
  <c r="A85" i="44"/>
  <c r="A84" i="44"/>
  <c r="A83" i="44"/>
  <c r="A82" i="44"/>
  <c r="A81" i="44"/>
  <c r="A80" i="44"/>
  <c r="A79" i="44"/>
  <c r="A78" i="44"/>
  <c r="A77" i="44"/>
  <c r="A76" i="44"/>
  <c r="A75" i="44"/>
  <c r="A74" i="44"/>
  <c r="A73" i="44"/>
  <c r="A72" i="44"/>
  <c r="A71" i="44"/>
  <c r="A70" i="44"/>
  <c r="A69" i="44"/>
  <c r="A68" i="44"/>
  <c r="A67" i="44"/>
  <c r="A66" i="44"/>
  <c r="A65" i="44"/>
  <c r="A64" i="44"/>
  <c r="A63" i="44"/>
  <c r="A62" i="44"/>
  <c r="A61" i="44"/>
  <c r="A60" i="44"/>
  <c r="A59" i="44"/>
  <c r="A58" i="44"/>
  <c r="A57" i="44"/>
  <c r="A56" i="44"/>
  <c r="A55" i="44"/>
  <c r="A54" i="44"/>
  <c r="A53" i="44"/>
  <c r="A52" i="44"/>
  <c r="A51" i="44"/>
  <c r="A50" i="44"/>
  <c r="A49" i="44"/>
  <c r="A48" i="44"/>
  <c r="A47" i="44"/>
  <c r="A46" i="44"/>
  <c r="A45" i="44"/>
  <c r="A44" i="44"/>
  <c r="A43" i="44"/>
  <c r="A42" i="44"/>
  <c r="A41" i="44"/>
  <c r="A40" i="44"/>
  <c r="A39" i="44"/>
  <c r="A38" i="44"/>
  <c r="A37" i="44"/>
  <c r="A36" i="44"/>
  <c r="A35" i="44"/>
  <c r="A34" i="44"/>
  <c r="A33" i="44"/>
  <c r="A32" i="44"/>
  <c r="A31" i="44"/>
  <c r="A30" i="44"/>
  <c r="A29" i="44"/>
  <c r="A28" i="44"/>
  <c r="A27" i="44"/>
  <c r="A26" i="44"/>
  <c r="A25" i="44"/>
  <c r="A24" i="44"/>
  <c r="A23" i="44"/>
  <c r="A22" i="44"/>
  <c r="A21" i="44"/>
  <c r="A20" i="44"/>
  <c r="A19" i="44"/>
  <c r="A18" i="44"/>
  <c r="A17" i="44"/>
  <c r="A16" i="44"/>
  <c r="A15" i="44"/>
  <c r="A14" i="44"/>
  <c r="A13" i="44"/>
  <c r="A12" i="44"/>
  <c r="A11" i="44"/>
  <c r="A10" i="44"/>
  <c r="A9" i="44"/>
  <c r="A8" i="44"/>
  <c r="A7" i="44"/>
  <c r="A6" i="44"/>
  <c r="A5" i="44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A29" i="28"/>
  <c r="A30" i="28"/>
  <c r="A31" i="28"/>
  <c r="A32" i="28"/>
  <c r="A33" i="28"/>
  <c r="A34" i="28"/>
  <c r="A35" i="28"/>
  <c r="A36" i="28"/>
  <c r="A37" i="28"/>
  <c r="A38" i="28"/>
  <c r="A39" i="28"/>
  <c r="A40" i="28"/>
  <c r="A41" i="28"/>
  <c r="A42" i="28"/>
  <c r="A43" i="28"/>
  <c r="A44" i="28"/>
  <c r="A45" i="28"/>
  <c r="A46" i="28"/>
  <c r="A47" i="28"/>
  <c r="A48" i="28"/>
  <c r="A49" i="28"/>
  <c r="A50" i="28"/>
  <c r="A51" i="28"/>
  <c r="A52" i="28"/>
  <c r="A53" i="28"/>
  <c r="A54" i="28"/>
  <c r="A55" i="28"/>
  <c r="A56" i="28"/>
  <c r="A57" i="28"/>
  <c r="A58" i="28"/>
  <c r="A59" i="28"/>
  <c r="A60" i="28"/>
  <c r="A61" i="28"/>
  <c r="A62" i="28"/>
  <c r="A63" i="28"/>
  <c r="A64" i="28"/>
  <c r="A65" i="28"/>
  <c r="A66" i="28"/>
  <c r="A67" i="28"/>
  <c r="A68" i="28"/>
  <c r="A69" i="28"/>
  <c r="A70" i="28"/>
  <c r="A71" i="28"/>
  <c r="A72" i="28"/>
  <c r="A73" i="28"/>
  <c r="A74" i="28"/>
  <c r="A75" i="28"/>
  <c r="A76" i="28"/>
  <c r="A77" i="28"/>
  <c r="A78" i="28"/>
  <c r="A79" i="28"/>
  <c r="A80" i="28"/>
  <c r="A81" i="28"/>
  <c r="A82" i="28"/>
  <c r="A83" i="28"/>
  <c r="A84" i="28"/>
  <c r="A85" i="28"/>
  <c r="A86" i="28"/>
  <c r="A87" i="28"/>
  <c r="A88" i="28"/>
  <c r="A89" i="28"/>
  <c r="A90" i="28"/>
  <c r="A91" i="28"/>
  <c r="A92" i="28"/>
  <c r="A93" i="28"/>
  <c r="A94" i="28"/>
  <c r="A95" i="28"/>
  <c r="A96" i="28"/>
  <c r="A97" i="28"/>
  <c r="A98" i="28"/>
  <c r="A99" i="28"/>
  <c r="A100" i="28"/>
  <c r="J51" i="28"/>
  <c r="K51" i="28" s="1"/>
  <c r="J52" i="28"/>
  <c r="L52" i="28" s="1"/>
  <c r="J53" i="28"/>
  <c r="L53" i="28" s="1"/>
  <c r="J55" i="28"/>
  <c r="K55" i="28" s="1"/>
  <c r="J56" i="28"/>
  <c r="K56" i="28" s="1"/>
  <c r="J57" i="28"/>
  <c r="K57" i="28" s="1"/>
  <c r="J58" i="28"/>
  <c r="K58" i="28" s="1"/>
  <c r="J59" i="28"/>
  <c r="K59" i="28" s="1"/>
  <c r="J61" i="28"/>
  <c r="K61" i="28" s="1"/>
  <c r="J62" i="28"/>
  <c r="K62" i="28" s="1"/>
  <c r="J63" i="28"/>
  <c r="K63" i="28" s="1"/>
  <c r="J64" i="28"/>
  <c r="L64" i="28" s="1"/>
  <c r="J65" i="28"/>
  <c r="L65" i="28" s="1"/>
  <c r="J67" i="28"/>
  <c r="K67" i="28" s="1"/>
  <c r="J68" i="28"/>
  <c r="L68" i="28" s="1"/>
  <c r="J69" i="28"/>
  <c r="K69" i="28" s="1"/>
  <c r="J70" i="28"/>
  <c r="L70" i="28" s="1"/>
  <c r="J71" i="28"/>
  <c r="L71" i="28" s="1"/>
  <c r="J72" i="28"/>
  <c r="K72" i="28" s="1"/>
  <c r="J73" i="28"/>
  <c r="K73" i="28" s="1"/>
  <c r="J74" i="28"/>
  <c r="K74" i="28" s="1"/>
  <c r="J75" i="28"/>
  <c r="K75" i="28" s="1"/>
  <c r="J76" i="28"/>
  <c r="L76" i="28" s="1"/>
  <c r="J77" i="28"/>
  <c r="L77" i="28" s="1"/>
  <c r="J78" i="28"/>
  <c r="L78" i="28" s="1"/>
  <c r="J79" i="28"/>
  <c r="L79" i="28" s="1"/>
  <c r="J80" i="28"/>
  <c r="K80" i="28" s="1"/>
  <c r="J81" i="28"/>
  <c r="K81" i="28" s="1"/>
  <c r="J82" i="28"/>
  <c r="K82" i="28" s="1"/>
  <c r="J83" i="28"/>
  <c r="K83" i="28" s="1"/>
  <c r="J84" i="28"/>
  <c r="K84" i="28" s="1"/>
  <c r="J86" i="28"/>
  <c r="K86" i="28" s="1"/>
  <c r="J87" i="28"/>
  <c r="K87" i="28" s="1"/>
  <c r="J88" i="28"/>
  <c r="K88" i="28" s="1"/>
  <c r="J89" i="28"/>
  <c r="K89" i="28" s="1"/>
  <c r="J90" i="28"/>
  <c r="K90" i="28" s="1"/>
  <c r="J91" i="28"/>
  <c r="K91" i="28" s="1"/>
  <c r="J92" i="28"/>
  <c r="K92" i="28" s="1"/>
  <c r="J93" i="28"/>
  <c r="L93" i="28" s="1"/>
  <c r="J94" i="28"/>
  <c r="K94" i="28" s="1"/>
  <c r="J95" i="28"/>
  <c r="L95" i="28" s="1"/>
  <c r="J96" i="28"/>
  <c r="L96" i="28" s="1"/>
  <c r="J98" i="28"/>
  <c r="K98" i="28" s="1"/>
  <c r="J99" i="28"/>
  <c r="K99" i="28" s="1"/>
  <c r="J100" i="28"/>
  <c r="K100" i="28" s="1"/>
  <c r="A5" i="28"/>
  <c r="A6" i="1"/>
  <c r="A8" i="1"/>
  <c r="A10" i="1"/>
  <c r="A11" i="1"/>
  <c r="A12" i="1"/>
  <c r="A16" i="1"/>
  <c r="A17" i="1"/>
  <c r="A18" i="1"/>
  <c r="A22" i="1"/>
  <c r="A24" i="1"/>
  <c r="A26" i="1"/>
  <c r="A27" i="1"/>
  <c r="A30" i="1"/>
  <c r="A34" i="1"/>
  <c r="A35" i="1"/>
  <c r="A36" i="1"/>
  <c r="A38" i="1"/>
  <c r="A39" i="1"/>
  <c r="A42" i="1"/>
  <c r="A43" i="1"/>
  <c r="A44" i="1"/>
  <c r="A45" i="1"/>
  <c r="A47" i="1"/>
  <c r="A50" i="1"/>
  <c r="A57" i="1"/>
  <c r="A58" i="1"/>
  <c r="A59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J51" i="1"/>
  <c r="L51" i="1" s="1"/>
  <c r="J52" i="1"/>
  <c r="L52" i="1" s="1"/>
  <c r="J53" i="1"/>
  <c r="L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L59" i="1" s="1"/>
  <c r="J60" i="1"/>
  <c r="K60" i="1" s="1"/>
  <c r="J61" i="1"/>
  <c r="K61" i="1" s="1"/>
  <c r="J62" i="1"/>
  <c r="K62" i="1" s="1"/>
  <c r="J63" i="1"/>
  <c r="K63" i="1" s="1"/>
  <c r="J64" i="1"/>
  <c r="L64" i="1" s="1"/>
  <c r="J65" i="1"/>
  <c r="L65" i="1" s="1"/>
  <c r="J66" i="1"/>
  <c r="K66" i="1" s="1"/>
  <c r="J67" i="1"/>
  <c r="K67" i="1" s="1"/>
  <c r="J68" i="1"/>
  <c r="K68" i="1" s="1"/>
  <c r="J69" i="1"/>
  <c r="K69" i="1" s="1"/>
  <c r="J70" i="1"/>
  <c r="L70" i="1" s="1"/>
  <c r="J71" i="1"/>
  <c r="K71" i="1" s="1"/>
  <c r="J72" i="1"/>
  <c r="L72" i="1" s="1"/>
  <c r="J73" i="1"/>
  <c r="L73" i="1" s="1"/>
  <c r="J74" i="1"/>
  <c r="L74" i="1" s="1"/>
  <c r="J75" i="1"/>
  <c r="L75" i="1" s="1"/>
  <c r="J76" i="1"/>
  <c r="K76" i="1" s="1"/>
  <c r="J77" i="1"/>
  <c r="K77" i="1" s="1"/>
  <c r="J78" i="1"/>
  <c r="L78" i="1" s="1"/>
  <c r="J79" i="1"/>
  <c r="L79" i="1" s="1"/>
  <c r="J80" i="1"/>
  <c r="K80" i="1" s="1"/>
  <c r="J51" i="59"/>
  <c r="K51" i="59" s="1"/>
  <c r="J52" i="59"/>
  <c r="K52" i="59" s="1"/>
  <c r="J51" i="58"/>
  <c r="K51" i="58" s="1"/>
  <c r="J52" i="58"/>
  <c r="K52" i="58" s="1"/>
  <c r="J51" i="57"/>
  <c r="K51" i="57" s="1"/>
  <c r="J52" i="57"/>
  <c r="K52" i="57" s="1"/>
  <c r="J51" i="56"/>
  <c r="J52" i="56"/>
  <c r="J52" i="52"/>
  <c r="K52" i="52" s="1"/>
  <c r="J51" i="52"/>
  <c r="K51" i="52" s="1"/>
  <c r="J53" i="65"/>
  <c r="K53" i="65" s="1"/>
  <c r="J49" i="65"/>
  <c r="K49" i="65" s="1"/>
  <c r="J30" i="65"/>
  <c r="K30" i="65" s="1"/>
  <c r="J26" i="65"/>
  <c r="K26" i="65" s="1"/>
  <c r="J5" i="49"/>
  <c r="K5" i="49" s="1"/>
  <c r="J17" i="49"/>
  <c r="K17" i="49" s="1"/>
  <c r="J11" i="50"/>
  <c r="K11" i="50" s="1"/>
  <c r="J26" i="50"/>
  <c r="K26" i="50" s="1"/>
  <c r="J18" i="49"/>
  <c r="K18" i="49" s="1"/>
  <c r="J27" i="49"/>
  <c r="K27" i="49" s="1"/>
  <c r="J50" i="66"/>
  <c r="L50" i="66" s="1"/>
  <c r="J49" i="66"/>
  <c r="K49" i="66" s="1"/>
  <c r="J48" i="66"/>
  <c r="L48" i="66" s="1"/>
  <c r="J47" i="66"/>
  <c r="L47" i="66" s="1"/>
  <c r="J46" i="66"/>
  <c r="K46" i="66" s="1"/>
  <c r="J45" i="66"/>
  <c r="K45" i="66" s="1"/>
  <c r="J44" i="66"/>
  <c r="L44" i="66" s="1"/>
  <c r="J43" i="66"/>
  <c r="L43" i="66" s="1"/>
  <c r="J42" i="66"/>
  <c r="L42" i="66" s="1"/>
  <c r="J41" i="66"/>
  <c r="K41" i="66" s="1"/>
  <c r="J40" i="66"/>
  <c r="L40" i="66" s="1"/>
  <c r="J39" i="66"/>
  <c r="L39" i="66" s="1"/>
  <c r="J38" i="66"/>
  <c r="L38" i="66" s="1"/>
  <c r="J37" i="66"/>
  <c r="K37" i="66" s="1"/>
  <c r="J36" i="66"/>
  <c r="L36" i="66" s="1"/>
  <c r="J35" i="66"/>
  <c r="L35" i="66" s="1"/>
  <c r="J34" i="66"/>
  <c r="L34" i="66" s="1"/>
  <c r="J33" i="66"/>
  <c r="L33" i="66" s="1"/>
  <c r="J32" i="66"/>
  <c r="L32" i="66" s="1"/>
  <c r="J31" i="66"/>
  <c r="L31" i="66" s="1"/>
  <c r="J30" i="66"/>
  <c r="K30" i="66" s="1"/>
  <c r="J29" i="66"/>
  <c r="L29" i="66" s="1"/>
  <c r="J28" i="66"/>
  <c r="L28" i="66" s="1"/>
  <c r="J27" i="66"/>
  <c r="L27" i="66" s="1"/>
  <c r="J26" i="66"/>
  <c r="K26" i="66" s="1"/>
  <c r="J25" i="66"/>
  <c r="L25" i="66" s="1"/>
  <c r="J24" i="66"/>
  <c r="L24" i="66" s="1"/>
  <c r="J23" i="66"/>
  <c r="L23" i="66" s="1"/>
  <c r="J22" i="66"/>
  <c r="K22" i="66" s="1"/>
  <c r="J21" i="66"/>
  <c r="L21" i="66" s="1"/>
  <c r="J20" i="66"/>
  <c r="L20" i="66" s="1"/>
  <c r="J19" i="66"/>
  <c r="L19" i="66" s="1"/>
  <c r="J18" i="66"/>
  <c r="K18" i="66" s="1"/>
  <c r="J17" i="66"/>
  <c r="L17" i="66" s="1"/>
  <c r="J16" i="66"/>
  <c r="L16" i="66" s="1"/>
  <c r="J15" i="66"/>
  <c r="L15" i="66" s="1"/>
  <c r="J14" i="66"/>
  <c r="K14" i="66" s="1"/>
  <c r="J13" i="66"/>
  <c r="L13" i="66" s="1"/>
  <c r="J12" i="66"/>
  <c r="L12" i="66" s="1"/>
  <c r="J11" i="66"/>
  <c r="L11" i="66" s="1"/>
  <c r="J10" i="66"/>
  <c r="K10" i="66" s="1"/>
  <c r="J9" i="66"/>
  <c r="L9" i="66" s="1"/>
  <c r="J8" i="66"/>
  <c r="L8" i="66" s="1"/>
  <c r="J7" i="66"/>
  <c r="L7" i="66" s="1"/>
  <c r="J6" i="66"/>
  <c r="K6" i="66" s="1"/>
  <c r="J5" i="66"/>
  <c r="L5" i="66" s="1"/>
  <c r="J54" i="65"/>
  <c r="L54" i="65" s="1"/>
  <c r="J52" i="65"/>
  <c r="K52" i="65" s="1"/>
  <c r="J51" i="65"/>
  <c r="K51" i="65" s="1"/>
  <c r="J50" i="65"/>
  <c r="L50" i="65" s="1"/>
  <c r="J48" i="65"/>
  <c r="L48" i="65" s="1"/>
  <c r="J47" i="65"/>
  <c r="K47" i="65" s="1"/>
  <c r="J46" i="65"/>
  <c r="L46" i="65" s="1"/>
  <c r="J45" i="65"/>
  <c r="K45" i="65" s="1"/>
  <c r="J44" i="65"/>
  <c r="L44" i="65" s="1"/>
  <c r="J43" i="65"/>
  <c r="K43" i="65" s="1"/>
  <c r="J42" i="65"/>
  <c r="K42" i="65" s="1"/>
  <c r="J41" i="65"/>
  <c r="L41" i="65" s="1"/>
  <c r="J40" i="65"/>
  <c r="L40" i="65" s="1"/>
  <c r="J39" i="65"/>
  <c r="K39" i="65" s="1"/>
  <c r="J38" i="65"/>
  <c r="L38" i="65" s="1"/>
  <c r="J37" i="65"/>
  <c r="L37" i="65" s="1"/>
  <c r="J36" i="65"/>
  <c r="L36" i="65" s="1"/>
  <c r="J35" i="65"/>
  <c r="K35" i="65" s="1"/>
  <c r="J34" i="65"/>
  <c r="K34" i="65" s="1"/>
  <c r="J33" i="65"/>
  <c r="K33" i="65" s="1"/>
  <c r="J32" i="65"/>
  <c r="L32" i="65" s="1"/>
  <c r="J31" i="65"/>
  <c r="K31" i="65" s="1"/>
  <c r="J29" i="65"/>
  <c r="K29" i="65" s="1"/>
  <c r="J28" i="65"/>
  <c r="K28" i="65" s="1"/>
  <c r="J27" i="65"/>
  <c r="L27" i="65" s="1"/>
  <c r="J25" i="65"/>
  <c r="K25" i="65" s="1"/>
  <c r="J24" i="65"/>
  <c r="L24" i="65" s="1"/>
  <c r="J23" i="65"/>
  <c r="K23" i="65" s="1"/>
  <c r="J22" i="65"/>
  <c r="L22" i="65" s="1"/>
  <c r="J21" i="65"/>
  <c r="K21" i="65" s="1"/>
  <c r="J20" i="65"/>
  <c r="K20" i="65" s="1"/>
  <c r="J19" i="65"/>
  <c r="K19" i="65" s="1"/>
  <c r="J18" i="65"/>
  <c r="L18" i="65" s="1"/>
  <c r="J17" i="65"/>
  <c r="K17" i="65" s="1"/>
  <c r="J16" i="65"/>
  <c r="K16" i="65" s="1"/>
  <c r="J15" i="65"/>
  <c r="K15" i="65" s="1"/>
  <c r="J14" i="65"/>
  <c r="L14" i="65" s="1"/>
  <c r="J13" i="65"/>
  <c r="K13" i="65" s="1"/>
  <c r="J12" i="65"/>
  <c r="L12" i="65" s="1"/>
  <c r="J11" i="65"/>
  <c r="K11" i="65" s="1"/>
  <c r="J10" i="65"/>
  <c r="L10" i="65" s="1"/>
  <c r="J9" i="65"/>
  <c r="K9" i="65" s="1"/>
  <c r="J8" i="65"/>
  <c r="L8" i="65" s="1"/>
  <c r="J7" i="65"/>
  <c r="K7" i="65" s="1"/>
  <c r="J6" i="65"/>
  <c r="L6" i="65" s="1"/>
  <c r="J5" i="65"/>
  <c r="K5" i="65" s="1"/>
  <c r="J50" i="63"/>
  <c r="K50" i="63" s="1"/>
  <c r="J49" i="63"/>
  <c r="L49" i="63" s="1"/>
  <c r="J48" i="63"/>
  <c r="L48" i="63" s="1"/>
  <c r="J47" i="63"/>
  <c r="L47" i="63" s="1"/>
  <c r="J46" i="63"/>
  <c r="L46" i="63" s="1"/>
  <c r="J45" i="63"/>
  <c r="K45" i="63" s="1"/>
  <c r="J44" i="63"/>
  <c r="L44" i="63" s="1"/>
  <c r="J43" i="63"/>
  <c r="L43" i="63" s="1"/>
  <c r="J42" i="63"/>
  <c r="L42" i="63" s="1"/>
  <c r="J41" i="63"/>
  <c r="K41" i="63" s="1"/>
  <c r="J40" i="63"/>
  <c r="L40" i="63" s="1"/>
  <c r="J39" i="63"/>
  <c r="L39" i="63" s="1"/>
  <c r="J38" i="63"/>
  <c r="L38" i="63" s="1"/>
  <c r="J37" i="63"/>
  <c r="K37" i="63" s="1"/>
  <c r="J36" i="63"/>
  <c r="L36" i="63" s="1"/>
  <c r="J35" i="63"/>
  <c r="L35" i="63" s="1"/>
  <c r="J34" i="63"/>
  <c r="L34" i="63" s="1"/>
  <c r="J33" i="63"/>
  <c r="K33" i="63" s="1"/>
  <c r="J32" i="63"/>
  <c r="L32" i="63" s="1"/>
  <c r="J31" i="63"/>
  <c r="L31" i="63" s="1"/>
  <c r="J30" i="63"/>
  <c r="L30" i="63" s="1"/>
  <c r="J29" i="63"/>
  <c r="K29" i="63" s="1"/>
  <c r="J28" i="63"/>
  <c r="L28" i="63" s="1"/>
  <c r="J27" i="63"/>
  <c r="L27" i="63" s="1"/>
  <c r="J26" i="63"/>
  <c r="L26" i="63" s="1"/>
  <c r="J25" i="63"/>
  <c r="L25" i="63" s="1"/>
  <c r="J24" i="63"/>
  <c r="L24" i="63" s="1"/>
  <c r="J23" i="63"/>
  <c r="L23" i="63" s="1"/>
  <c r="J22" i="63"/>
  <c r="K22" i="63" s="1"/>
  <c r="J21" i="63"/>
  <c r="L21" i="63" s="1"/>
  <c r="J20" i="63"/>
  <c r="L20" i="63" s="1"/>
  <c r="J19" i="63"/>
  <c r="L19" i="63" s="1"/>
  <c r="J18" i="63"/>
  <c r="L18" i="63" s="1"/>
  <c r="J17" i="63"/>
  <c r="K17" i="63" s="1"/>
  <c r="J16" i="63"/>
  <c r="L16" i="63" s="1"/>
  <c r="J15" i="63"/>
  <c r="L15" i="63" s="1"/>
  <c r="J14" i="63"/>
  <c r="L14" i="63" s="1"/>
  <c r="J13" i="63"/>
  <c r="K13" i="63" s="1"/>
  <c r="J12" i="63"/>
  <c r="L12" i="63" s="1"/>
  <c r="J11" i="63"/>
  <c r="L11" i="63" s="1"/>
  <c r="J10" i="63"/>
  <c r="L10" i="63" s="1"/>
  <c r="J9" i="63"/>
  <c r="L9" i="63" s="1"/>
  <c r="J8" i="63"/>
  <c r="L8" i="63" s="1"/>
  <c r="J7" i="63"/>
  <c r="L7" i="63" s="1"/>
  <c r="J6" i="63"/>
  <c r="K6" i="63" s="1"/>
  <c r="J5" i="63"/>
  <c r="L5" i="63" s="1"/>
  <c r="J50" i="61"/>
  <c r="L50" i="61" s="1"/>
  <c r="J49" i="61"/>
  <c r="K49" i="61" s="1"/>
  <c r="J48" i="61"/>
  <c r="K48" i="61" s="1"/>
  <c r="J47" i="61"/>
  <c r="L47" i="61" s="1"/>
  <c r="J46" i="61"/>
  <c r="L46" i="61" s="1"/>
  <c r="J45" i="61"/>
  <c r="K45" i="61" s="1"/>
  <c r="J44" i="61"/>
  <c r="L44" i="61" s="1"/>
  <c r="J43" i="61"/>
  <c r="L43" i="61" s="1"/>
  <c r="J42" i="61"/>
  <c r="L42" i="61" s="1"/>
  <c r="J41" i="61"/>
  <c r="K41" i="61" s="1"/>
  <c r="J40" i="61"/>
  <c r="L40" i="61" s="1"/>
  <c r="J39" i="61"/>
  <c r="L39" i="61" s="1"/>
  <c r="J38" i="61"/>
  <c r="L38" i="61" s="1"/>
  <c r="J37" i="61"/>
  <c r="K37" i="61" s="1"/>
  <c r="J36" i="61"/>
  <c r="L36" i="61" s="1"/>
  <c r="J35" i="61"/>
  <c r="L35" i="61" s="1"/>
  <c r="J34" i="61"/>
  <c r="L34" i="61" s="1"/>
  <c r="J33" i="61"/>
  <c r="K33" i="61" s="1"/>
  <c r="J32" i="61"/>
  <c r="K32" i="61" s="1"/>
  <c r="J31" i="61"/>
  <c r="L31" i="61" s="1"/>
  <c r="J30" i="61"/>
  <c r="L30" i="61" s="1"/>
  <c r="J29" i="61"/>
  <c r="K29" i="61" s="1"/>
  <c r="J28" i="61"/>
  <c r="L28" i="61" s="1"/>
  <c r="J27" i="61"/>
  <c r="L27" i="61" s="1"/>
  <c r="J26" i="61"/>
  <c r="L26" i="61" s="1"/>
  <c r="J25" i="61"/>
  <c r="K25" i="61" s="1"/>
  <c r="J24" i="61"/>
  <c r="L24" i="61" s="1"/>
  <c r="J23" i="61"/>
  <c r="L23" i="61" s="1"/>
  <c r="J22" i="61"/>
  <c r="L22" i="61" s="1"/>
  <c r="J21" i="61"/>
  <c r="K21" i="61" s="1"/>
  <c r="J20" i="61"/>
  <c r="K20" i="61" s="1"/>
  <c r="J19" i="61"/>
  <c r="L19" i="61" s="1"/>
  <c r="J18" i="61"/>
  <c r="L18" i="61" s="1"/>
  <c r="J17" i="61"/>
  <c r="K17" i="61" s="1"/>
  <c r="J16" i="61"/>
  <c r="K16" i="61" s="1"/>
  <c r="J15" i="61"/>
  <c r="L15" i="61" s="1"/>
  <c r="J14" i="61"/>
  <c r="L14" i="61" s="1"/>
  <c r="J13" i="61"/>
  <c r="K13" i="61" s="1"/>
  <c r="J12" i="61"/>
  <c r="L12" i="61" s="1"/>
  <c r="J11" i="61"/>
  <c r="L11" i="61" s="1"/>
  <c r="J10" i="61"/>
  <c r="L10" i="61" s="1"/>
  <c r="J9" i="61"/>
  <c r="K9" i="61" s="1"/>
  <c r="J8" i="61"/>
  <c r="L8" i="61" s="1"/>
  <c r="J7" i="61"/>
  <c r="L7" i="61" s="1"/>
  <c r="J6" i="61"/>
  <c r="K6" i="61" s="1"/>
  <c r="J5" i="61"/>
  <c r="K5" i="61" s="1"/>
  <c r="J50" i="59"/>
  <c r="K50" i="59" s="1"/>
  <c r="J49" i="59"/>
  <c r="L49" i="59" s="1"/>
  <c r="J48" i="59"/>
  <c r="L48" i="59" s="1"/>
  <c r="J47" i="59"/>
  <c r="L47" i="59" s="1"/>
  <c r="J46" i="59"/>
  <c r="K46" i="59" s="1"/>
  <c r="J45" i="59"/>
  <c r="L45" i="59" s="1"/>
  <c r="J44" i="59"/>
  <c r="L44" i="59" s="1"/>
  <c r="J16" i="59"/>
  <c r="L16" i="59" s="1"/>
  <c r="J15" i="59"/>
  <c r="J43" i="59"/>
  <c r="J42" i="59"/>
  <c r="L42" i="59" s="1"/>
  <c r="J14" i="59"/>
  <c r="L14" i="59" s="1"/>
  <c r="J38" i="59"/>
  <c r="K38" i="59" s="1"/>
  <c r="J41" i="59"/>
  <c r="K41" i="59" s="1"/>
  <c r="J40" i="59"/>
  <c r="L40" i="59" s="1"/>
  <c r="J35" i="59"/>
  <c r="J39" i="59"/>
  <c r="K39" i="59" s="1"/>
  <c r="J37" i="59"/>
  <c r="K37" i="59" s="1"/>
  <c r="J13" i="59"/>
  <c r="L13" i="59" s="1"/>
  <c r="J11" i="59"/>
  <c r="L11" i="59" s="1"/>
  <c r="J30" i="59"/>
  <c r="L30" i="59" s="1"/>
  <c r="J29" i="59"/>
  <c r="K29" i="59" s="1"/>
  <c r="J36" i="59"/>
  <c r="L36" i="59" s="1"/>
  <c r="J27" i="59"/>
  <c r="L27" i="59" s="1"/>
  <c r="J34" i="59"/>
  <c r="L34" i="59" s="1"/>
  <c r="J33" i="59"/>
  <c r="K33" i="59" s="1"/>
  <c r="J24" i="59"/>
  <c r="L24" i="59" s="1"/>
  <c r="J32" i="59"/>
  <c r="J31" i="59"/>
  <c r="L31" i="59" s="1"/>
  <c r="J9" i="59"/>
  <c r="K9" i="59" s="1"/>
  <c r="J21" i="59"/>
  <c r="L21" i="59" s="1"/>
  <c r="J28" i="59"/>
  <c r="L28" i="59" s="1"/>
  <c r="J18" i="59"/>
  <c r="L18" i="59" s="1"/>
  <c r="J17" i="59"/>
  <c r="K17" i="59" s="1"/>
  <c r="J26" i="59"/>
  <c r="K26" i="59" s="1"/>
  <c r="J6" i="59"/>
  <c r="L6" i="59" s="1"/>
  <c r="J25" i="59"/>
  <c r="L25" i="59" s="1"/>
  <c r="J20" i="59"/>
  <c r="K20" i="59" s="1"/>
  <c r="J12" i="59"/>
  <c r="L12" i="59" s="1"/>
  <c r="J23" i="59"/>
  <c r="L23" i="59" s="1"/>
  <c r="J10" i="59"/>
  <c r="L10" i="59" s="1"/>
  <c r="J5" i="59"/>
  <c r="K5" i="59" s="1"/>
  <c r="J8" i="59"/>
  <c r="L8" i="59" s="1"/>
  <c r="J7" i="59"/>
  <c r="L7" i="59" s="1"/>
  <c r="J22" i="59"/>
  <c r="K22" i="59" s="1"/>
  <c r="J19" i="59"/>
  <c r="L19" i="59" s="1"/>
  <c r="J50" i="58"/>
  <c r="L50" i="58" s="1"/>
  <c r="J49" i="58"/>
  <c r="K49" i="58" s="1"/>
  <c r="J48" i="58"/>
  <c r="K48" i="58" s="1"/>
  <c r="J47" i="58"/>
  <c r="L47" i="58" s="1"/>
  <c r="J46" i="58"/>
  <c r="L46" i="58" s="1"/>
  <c r="J45" i="58"/>
  <c r="K45" i="58" s="1"/>
  <c r="J44" i="58"/>
  <c r="K44" i="58" s="1"/>
  <c r="J43" i="58"/>
  <c r="L43" i="58" s="1"/>
  <c r="J42" i="58"/>
  <c r="L42" i="58" s="1"/>
  <c r="J41" i="58"/>
  <c r="K41" i="58" s="1"/>
  <c r="J40" i="58"/>
  <c r="L40" i="58" s="1"/>
  <c r="J39" i="58"/>
  <c r="L39" i="58" s="1"/>
  <c r="J38" i="58"/>
  <c r="L38" i="58" s="1"/>
  <c r="J37" i="58"/>
  <c r="K37" i="58" s="1"/>
  <c r="J36" i="58"/>
  <c r="L36" i="58" s="1"/>
  <c r="J35" i="58"/>
  <c r="L35" i="58" s="1"/>
  <c r="J34" i="58"/>
  <c r="L34" i="58" s="1"/>
  <c r="J33" i="58"/>
  <c r="K33" i="58" s="1"/>
  <c r="J32" i="58"/>
  <c r="K32" i="58" s="1"/>
  <c r="J31" i="58"/>
  <c r="L31" i="58" s="1"/>
  <c r="J30" i="58"/>
  <c r="L30" i="58" s="1"/>
  <c r="J29" i="58"/>
  <c r="K29" i="58" s="1"/>
  <c r="J28" i="58"/>
  <c r="L28" i="58" s="1"/>
  <c r="J27" i="58"/>
  <c r="L27" i="58" s="1"/>
  <c r="J26" i="58"/>
  <c r="L26" i="58" s="1"/>
  <c r="J25" i="58"/>
  <c r="K25" i="58" s="1"/>
  <c r="J24" i="58"/>
  <c r="L24" i="58" s="1"/>
  <c r="J23" i="58"/>
  <c r="L23" i="58" s="1"/>
  <c r="J22" i="58"/>
  <c r="L22" i="58" s="1"/>
  <c r="J21" i="58"/>
  <c r="K21" i="58" s="1"/>
  <c r="J20" i="58"/>
  <c r="L20" i="58" s="1"/>
  <c r="J19" i="58"/>
  <c r="L19" i="58" s="1"/>
  <c r="J18" i="58"/>
  <c r="L18" i="58" s="1"/>
  <c r="J17" i="58"/>
  <c r="K17" i="58" s="1"/>
  <c r="J16" i="58"/>
  <c r="L16" i="58" s="1"/>
  <c r="J15" i="58"/>
  <c r="L15" i="58" s="1"/>
  <c r="J14" i="58"/>
  <c r="L14" i="58" s="1"/>
  <c r="J13" i="58"/>
  <c r="K13" i="58" s="1"/>
  <c r="J12" i="58"/>
  <c r="L12" i="58" s="1"/>
  <c r="J11" i="58"/>
  <c r="L11" i="58" s="1"/>
  <c r="J10" i="58"/>
  <c r="L10" i="58" s="1"/>
  <c r="J9" i="58"/>
  <c r="K9" i="58" s="1"/>
  <c r="J8" i="58"/>
  <c r="L8" i="58" s="1"/>
  <c r="J7" i="58"/>
  <c r="L7" i="58" s="1"/>
  <c r="J6" i="58"/>
  <c r="K6" i="58" s="1"/>
  <c r="J5" i="58"/>
  <c r="K5" i="58" s="1"/>
  <c r="J50" i="57"/>
  <c r="L50" i="57" s="1"/>
  <c r="J49" i="57"/>
  <c r="K49" i="57" s="1"/>
  <c r="J48" i="57"/>
  <c r="K48" i="57" s="1"/>
  <c r="J47" i="57"/>
  <c r="L47" i="57" s="1"/>
  <c r="J46" i="57"/>
  <c r="L46" i="57" s="1"/>
  <c r="J45" i="57"/>
  <c r="K45" i="57" s="1"/>
  <c r="J44" i="57"/>
  <c r="L44" i="57" s="1"/>
  <c r="J43" i="57"/>
  <c r="L43" i="57" s="1"/>
  <c r="J42" i="57"/>
  <c r="L42" i="57" s="1"/>
  <c r="J41" i="57"/>
  <c r="K41" i="57" s="1"/>
  <c r="J40" i="57"/>
  <c r="L40" i="57" s="1"/>
  <c r="J39" i="57"/>
  <c r="L39" i="57" s="1"/>
  <c r="J38" i="57"/>
  <c r="L38" i="57" s="1"/>
  <c r="J37" i="57"/>
  <c r="K37" i="57" s="1"/>
  <c r="J36" i="57"/>
  <c r="K36" i="57" s="1"/>
  <c r="J35" i="57"/>
  <c r="L35" i="57" s="1"/>
  <c r="J34" i="57"/>
  <c r="L34" i="57" s="1"/>
  <c r="J33" i="57"/>
  <c r="K33" i="57" s="1"/>
  <c r="J32" i="57"/>
  <c r="L32" i="57" s="1"/>
  <c r="J31" i="57"/>
  <c r="L31" i="57" s="1"/>
  <c r="J30" i="57"/>
  <c r="L30" i="57" s="1"/>
  <c r="J29" i="57"/>
  <c r="K29" i="57" s="1"/>
  <c r="J28" i="57"/>
  <c r="L28" i="57" s="1"/>
  <c r="J27" i="57"/>
  <c r="L27" i="57" s="1"/>
  <c r="J26" i="57"/>
  <c r="L26" i="57" s="1"/>
  <c r="J25" i="57"/>
  <c r="K25" i="57" s="1"/>
  <c r="J24" i="57"/>
  <c r="L24" i="57" s="1"/>
  <c r="J23" i="57"/>
  <c r="L23" i="57" s="1"/>
  <c r="J22" i="57"/>
  <c r="L22" i="57" s="1"/>
  <c r="J21" i="57"/>
  <c r="K21" i="57" s="1"/>
  <c r="J20" i="57"/>
  <c r="K20" i="57" s="1"/>
  <c r="J19" i="57"/>
  <c r="L19" i="57" s="1"/>
  <c r="J18" i="57"/>
  <c r="L18" i="57" s="1"/>
  <c r="J17" i="57"/>
  <c r="K17" i="57" s="1"/>
  <c r="J16" i="57"/>
  <c r="L16" i="57" s="1"/>
  <c r="J15" i="57"/>
  <c r="L15" i="57" s="1"/>
  <c r="J14" i="57"/>
  <c r="L14" i="57" s="1"/>
  <c r="J13" i="57"/>
  <c r="K13" i="57" s="1"/>
  <c r="J12" i="57"/>
  <c r="K12" i="57" s="1"/>
  <c r="J11" i="57"/>
  <c r="L11" i="57" s="1"/>
  <c r="J10" i="57"/>
  <c r="L10" i="57" s="1"/>
  <c r="J9" i="57"/>
  <c r="K9" i="57" s="1"/>
  <c r="J8" i="57"/>
  <c r="L8" i="57" s="1"/>
  <c r="J7" i="57"/>
  <c r="L7" i="57" s="1"/>
  <c r="J6" i="57"/>
  <c r="K6" i="57" s="1"/>
  <c r="J5" i="57"/>
  <c r="L5" i="57" s="1"/>
  <c r="J50" i="56"/>
  <c r="L50" i="56" s="1"/>
  <c r="J49" i="56"/>
  <c r="J48" i="56"/>
  <c r="J47" i="56"/>
  <c r="L47" i="56" s="1"/>
  <c r="J46" i="56"/>
  <c r="L46" i="56" s="1"/>
  <c r="J45" i="56"/>
  <c r="J44" i="56"/>
  <c r="L44" i="56" s="1"/>
  <c r="J43" i="56"/>
  <c r="L43" i="56" s="1"/>
  <c r="J42" i="56"/>
  <c r="L42" i="56" s="1"/>
  <c r="J41" i="56"/>
  <c r="J40" i="56"/>
  <c r="L40" i="56" s="1"/>
  <c r="J39" i="56"/>
  <c r="L39" i="56" s="1"/>
  <c r="J38" i="56"/>
  <c r="L38" i="56" s="1"/>
  <c r="J37" i="56"/>
  <c r="J36" i="56"/>
  <c r="L36" i="56" s="1"/>
  <c r="J35" i="56"/>
  <c r="L35" i="56" s="1"/>
  <c r="J34" i="56"/>
  <c r="L34" i="56" s="1"/>
  <c r="J33" i="56"/>
  <c r="J32" i="56"/>
  <c r="J31" i="56"/>
  <c r="L31" i="56" s="1"/>
  <c r="J30" i="56"/>
  <c r="L30" i="56" s="1"/>
  <c r="J29" i="56"/>
  <c r="J28" i="56"/>
  <c r="L28" i="56" s="1"/>
  <c r="J27" i="56"/>
  <c r="L27" i="56" s="1"/>
  <c r="J26" i="56"/>
  <c r="L26" i="56" s="1"/>
  <c r="J25" i="56"/>
  <c r="J24" i="56"/>
  <c r="L24" i="56" s="1"/>
  <c r="J23" i="56"/>
  <c r="L23" i="56" s="1"/>
  <c r="J22" i="56"/>
  <c r="L22" i="56" s="1"/>
  <c r="J21" i="56"/>
  <c r="J20" i="56"/>
  <c r="L20" i="56" s="1"/>
  <c r="J19" i="56"/>
  <c r="L19" i="56" s="1"/>
  <c r="J18" i="56"/>
  <c r="L18" i="56" s="1"/>
  <c r="J17" i="56"/>
  <c r="J16" i="56"/>
  <c r="J15" i="56"/>
  <c r="L15" i="56" s="1"/>
  <c r="J14" i="56"/>
  <c r="L14" i="56" s="1"/>
  <c r="J13" i="56"/>
  <c r="J12" i="56"/>
  <c r="L12" i="56" s="1"/>
  <c r="J11" i="56"/>
  <c r="L11" i="56" s="1"/>
  <c r="J10" i="56"/>
  <c r="L10" i="56" s="1"/>
  <c r="J9" i="56"/>
  <c r="J8" i="56"/>
  <c r="L8" i="56" s="1"/>
  <c r="J7" i="56"/>
  <c r="L7" i="56" s="1"/>
  <c r="J6" i="56"/>
  <c r="J5" i="56"/>
  <c r="L5" i="56" s="1"/>
  <c r="J50" i="55"/>
  <c r="L50" i="55" s="1"/>
  <c r="J49" i="55"/>
  <c r="L49" i="55" s="1"/>
  <c r="J48" i="55"/>
  <c r="L48" i="55" s="1"/>
  <c r="J47" i="55"/>
  <c r="L47" i="55" s="1"/>
  <c r="J46" i="55"/>
  <c r="L46" i="55" s="1"/>
  <c r="J45" i="55"/>
  <c r="L45" i="55" s="1"/>
  <c r="J44" i="55"/>
  <c r="L44" i="55" s="1"/>
  <c r="J43" i="55"/>
  <c r="L43" i="55" s="1"/>
  <c r="J42" i="55"/>
  <c r="L42" i="55" s="1"/>
  <c r="J41" i="55"/>
  <c r="L41" i="55" s="1"/>
  <c r="J40" i="55"/>
  <c r="L40" i="55" s="1"/>
  <c r="J39" i="55"/>
  <c r="L39" i="55" s="1"/>
  <c r="J38" i="55"/>
  <c r="L38" i="55" s="1"/>
  <c r="J37" i="55"/>
  <c r="L37" i="55" s="1"/>
  <c r="J36" i="55"/>
  <c r="L36" i="55" s="1"/>
  <c r="J35" i="55"/>
  <c r="L35" i="55" s="1"/>
  <c r="J34" i="55"/>
  <c r="L34" i="55" s="1"/>
  <c r="J33" i="55"/>
  <c r="L33" i="55" s="1"/>
  <c r="J32" i="55"/>
  <c r="L32" i="55" s="1"/>
  <c r="J31" i="55"/>
  <c r="L31" i="55" s="1"/>
  <c r="J30" i="55"/>
  <c r="L30" i="55" s="1"/>
  <c r="J29" i="55"/>
  <c r="L29" i="55" s="1"/>
  <c r="J28" i="55"/>
  <c r="L28" i="55" s="1"/>
  <c r="J27" i="55"/>
  <c r="L27" i="55" s="1"/>
  <c r="J26" i="55"/>
  <c r="L26" i="55" s="1"/>
  <c r="J25" i="55"/>
  <c r="L25" i="55" s="1"/>
  <c r="J24" i="55"/>
  <c r="L24" i="55" s="1"/>
  <c r="J23" i="55"/>
  <c r="L23" i="55" s="1"/>
  <c r="J22" i="55"/>
  <c r="L22" i="55" s="1"/>
  <c r="J21" i="55"/>
  <c r="K21" i="55" s="1"/>
  <c r="J20" i="55"/>
  <c r="K20" i="55" s="1"/>
  <c r="J19" i="55"/>
  <c r="L19" i="55" s="1"/>
  <c r="J18" i="55"/>
  <c r="L18" i="55" s="1"/>
  <c r="J17" i="55"/>
  <c r="K17" i="55" s="1"/>
  <c r="J16" i="55"/>
  <c r="K16" i="55" s="1"/>
  <c r="J15" i="55"/>
  <c r="L15" i="55" s="1"/>
  <c r="J14" i="55"/>
  <c r="L14" i="55" s="1"/>
  <c r="J13" i="55"/>
  <c r="K13" i="55" s="1"/>
  <c r="J12" i="55"/>
  <c r="L12" i="55" s="1"/>
  <c r="J11" i="55"/>
  <c r="L11" i="55" s="1"/>
  <c r="J10" i="55"/>
  <c r="L10" i="55" s="1"/>
  <c r="J9" i="55"/>
  <c r="K9" i="55" s="1"/>
  <c r="J8" i="55"/>
  <c r="L8" i="55" s="1"/>
  <c r="J7" i="55"/>
  <c r="L7" i="55" s="1"/>
  <c r="J6" i="55"/>
  <c r="K6" i="55" s="1"/>
  <c r="J5" i="55"/>
  <c r="L5" i="55" s="1"/>
  <c r="J50" i="54"/>
  <c r="L50" i="54" s="1"/>
  <c r="J49" i="54"/>
  <c r="K49" i="54" s="1"/>
  <c r="J48" i="54"/>
  <c r="L48" i="54" s="1"/>
  <c r="J47" i="54"/>
  <c r="L47" i="54" s="1"/>
  <c r="J46" i="54"/>
  <c r="L46" i="54" s="1"/>
  <c r="J45" i="54"/>
  <c r="K45" i="54" s="1"/>
  <c r="J44" i="54"/>
  <c r="K44" i="54" s="1"/>
  <c r="J43" i="54"/>
  <c r="L43" i="54" s="1"/>
  <c r="J42" i="54"/>
  <c r="L42" i="54" s="1"/>
  <c r="J41" i="54"/>
  <c r="K41" i="54" s="1"/>
  <c r="J40" i="54"/>
  <c r="L40" i="54" s="1"/>
  <c r="J39" i="54"/>
  <c r="L39" i="54" s="1"/>
  <c r="J38" i="54"/>
  <c r="L38" i="54" s="1"/>
  <c r="J37" i="54"/>
  <c r="K37" i="54" s="1"/>
  <c r="J36" i="54"/>
  <c r="L36" i="54" s="1"/>
  <c r="J35" i="54"/>
  <c r="L35" i="54" s="1"/>
  <c r="J34" i="54"/>
  <c r="L34" i="54" s="1"/>
  <c r="J33" i="54"/>
  <c r="K33" i="54" s="1"/>
  <c r="J32" i="54"/>
  <c r="L32" i="54" s="1"/>
  <c r="J31" i="54"/>
  <c r="L31" i="54" s="1"/>
  <c r="J30" i="54"/>
  <c r="L30" i="54" s="1"/>
  <c r="J29" i="54"/>
  <c r="K29" i="54" s="1"/>
  <c r="J28" i="54"/>
  <c r="K28" i="54" s="1"/>
  <c r="J27" i="54"/>
  <c r="L27" i="54" s="1"/>
  <c r="J26" i="54"/>
  <c r="L26" i="54" s="1"/>
  <c r="J25" i="54"/>
  <c r="K25" i="54" s="1"/>
  <c r="J24" i="54"/>
  <c r="L24" i="54" s="1"/>
  <c r="J23" i="54"/>
  <c r="L23" i="54" s="1"/>
  <c r="J22" i="54"/>
  <c r="L22" i="54" s="1"/>
  <c r="J21" i="54"/>
  <c r="K21" i="54" s="1"/>
  <c r="J20" i="54"/>
  <c r="K20" i="54" s="1"/>
  <c r="J19" i="54"/>
  <c r="L19" i="54" s="1"/>
  <c r="J18" i="54"/>
  <c r="L18" i="54" s="1"/>
  <c r="J17" i="54"/>
  <c r="K17" i="54" s="1"/>
  <c r="J16" i="54"/>
  <c r="L16" i="54" s="1"/>
  <c r="J15" i="54"/>
  <c r="L15" i="54" s="1"/>
  <c r="J14" i="54"/>
  <c r="L14" i="54" s="1"/>
  <c r="J13" i="54"/>
  <c r="K13" i="54" s="1"/>
  <c r="J12" i="54"/>
  <c r="K12" i="54" s="1"/>
  <c r="J11" i="54"/>
  <c r="L11" i="54" s="1"/>
  <c r="J10" i="54"/>
  <c r="L10" i="54" s="1"/>
  <c r="J9" i="54"/>
  <c r="K9" i="54" s="1"/>
  <c r="J8" i="54"/>
  <c r="L8" i="54" s="1"/>
  <c r="J7" i="54"/>
  <c r="L7" i="54" s="1"/>
  <c r="J6" i="54"/>
  <c r="K6" i="54" s="1"/>
  <c r="J5" i="54"/>
  <c r="L5" i="54" s="1"/>
  <c r="J50" i="53"/>
  <c r="K50" i="53" s="1"/>
  <c r="J49" i="53"/>
  <c r="J48" i="53"/>
  <c r="J47" i="53"/>
  <c r="J46" i="53"/>
  <c r="J45" i="53"/>
  <c r="K45" i="53" s="1"/>
  <c r="J44" i="53"/>
  <c r="J43" i="53"/>
  <c r="J42" i="53"/>
  <c r="J41" i="53"/>
  <c r="K41" i="53" s="1"/>
  <c r="J40" i="53"/>
  <c r="J39" i="53"/>
  <c r="J38" i="53"/>
  <c r="J37" i="53"/>
  <c r="K37" i="53" s="1"/>
  <c r="J36" i="53"/>
  <c r="J35" i="53"/>
  <c r="J34" i="53"/>
  <c r="J33" i="53"/>
  <c r="K33" i="53" s="1"/>
  <c r="J32" i="53"/>
  <c r="J31" i="53"/>
  <c r="J30" i="53"/>
  <c r="J29" i="53"/>
  <c r="K29" i="53" s="1"/>
  <c r="J28" i="53"/>
  <c r="J27" i="53"/>
  <c r="J26" i="53"/>
  <c r="J25" i="53"/>
  <c r="K25" i="53" s="1"/>
  <c r="J24" i="53"/>
  <c r="J23" i="53"/>
  <c r="J22" i="53"/>
  <c r="J21" i="53"/>
  <c r="K21" i="53" s="1"/>
  <c r="J20" i="53"/>
  <c r="J19" i="53"/>
  <c r="J18" i="53"/>
  <c r="J17" i="53"/>
  <c r="K17" i="53" s="1"/>
  <c r="J16" i="53"/>
  <c r="J15" i="53"/>
  <c r="J14" i="53"/>
  <c r="J13" i="53"/>
  <c r="K13" i="53" s="1"/>
  <c r="J12" i="53"/>
  <c r="J11" i="53"/>
  <c r="J10" i="53"/>
  <c r="J9" i="53"/>
  <c r="K9" i="53" s="1"/>
  <c r="J8" i="53"/>
  <c r="J7" i="53"/>
  <c r="J6" i="53"/>
  <c r="K6" i="53" s="1"/>
  <c r="J5" i="53"/>
  <c r="K5" i="53" s="1"/>
  <c r="J50" i="52"/>
  <c r="K50" i="52" s="1"/>
  <c r="J49" i="52"/>
  <c r="L49" i="52" s="1"/>
  <c r="J48" i="52"/>
  <c r="L48" i="52" s="1"/>
  <c r="J47" i="52"/>
  <c r="L47" i="52" s="1"/>
  <c r="J46" i="52"/>
  <c r="K46" i="52" s="1"/>
  <c r="J45" i="52"/>
  <c r="L45" i="52" s="1"/>
  <c r="J44" i="52"/>
  <c r="L44" i="52" s="1"/>
  <c r="J43" i="52"/>
  <c r="L43" i="52" s="1"/>
  <c r="J42" i="52"/>
  <c r="K42" i="52" s="1"/>
  <c r="J41" i="52"/>
  <c r="L41" i="52" s="1"/>
  <c r="J40" i="52"/>
  <c r="K40" i="52" s="1"/>
  <c r="J39" i="52"/>
  <c r="L39" i="52" s="1"/>
  <c r="J38" i="52"/>
  <c r="K38" i="52" s="1"/>
  <c r="J37" i="52"/>
  <c r="K37" i="52" s="1"/>
  <c r="J36" i="52"/>
  <c r="L36" i="52" s="1"/>
  <c r="J35" i="52"/>
  <c r="L35" i="52" s="1"/>
  <c r="J34" i="52"/>
  <c r="K34" i="52" s="1"/>
  <c r="J33" i="52"/>
  <c r="K33" i="52" s="1"/>
  <c r="J32" i="52"/>
  <c r="L32" i="52" s="1"/>
  <c r="J31" i="52"/>
  <c r="L31" i="52" s="1"/>
  <c r="J30" i="52"/>
  <c r="K30" i="52" s="1"/>
  <c r="J29" i="52"/>
  <c r="L29" i="52" s="1"/>
  <c r="J28" i="52"/>
  <c r="K28" i="52" s="1"/>
  <c r="J27" i="52"/>
  <c r="L27" i="52" s="1"/>
  <c r="J26" i="52"/>
  <c r="K26" i="52" s="1"/>
  <c r="J25" i="52"/>
  <c r="L25" i="52" s="1"/>
  <c r="J24" i="52"/>
  <c r="L24" i="52" s="1"/>
  <c r="J23" i="52"/>
  <c r="L23" i="52" s="1"/>
  <c r="J22" i="52"/>
  <c r="K22" i="52" s="1"/>
  <c r="J21" i="52"/>
  <c r="K21" i="52" s="1"/>
  <c r="J20" i="52"/>
  <c r="K20" i="52" s="1"/>
  <c r="J19" i="52"/>
  <c r="L19" i="52" s="1"/>
  <c r="J18" i="52"/>
  <c r="K18" i="52" s="1"/>
  <c r="J17" i="52"/>
  <c r="L17" i="52" s="1"/>
  <c r="J16" i="52"/>
  <c r="K16" i="52" s="1"/>
  <c r="J15" i="52"/>
  <c r="L15" i="52" s="1"/>
  <c r="J14" i="52"/>
  <c r="K14" i="52" s="1"/>
  <c r="J13" i="52"/>
  <c r="L13" i="52" s="1"/>
  <c r="J12" i="52"/>
  <c r="L12" i="52" s="1"/>
  <c r="J11" i="52"/>
  <c r="L11" i="52" s="1"/>
  <c r="J10" i="52"/>
  <c r="K10" i="52" s="1"/>
  <c r="J9" i="52"/>
  <c r="L9" i="52" s="1"/>
  <c r="J8" i="52"/>
  <c r="L8" i="52" s="1"/>
  <c r="J7" i="52"/>
  <c r="L7" i="52" s="1"/>
  <c r="J6" i="52"/>
  <c r="K6" i="52" s="1"/>
  <c r="J5" i="52"/>
  <c r="K5" i="52" s="1"/>
  <c r="J50" i="51"/>
  <c r="L50" i="51" s="1"/>
  <c r="J49" i="51"/>
  <c r="K49" i="51" s="1"/>
  <c r="J48" i="51"/>
  <c r="L48" i="51" s="1"/>
  <c r="J47" i="51"/>
  <c r="L47" i="51" s="1"/>
  <c r="J46" i="51"/>
  <c r="K46" i="51" s="1"/>
  <c r="J45" i="51"/>
  <c r="L45" i="51" s="1"/>
  <c r="J44" i="51"/>
  <c r="L44" i="51" s="1"/>
  <c r="J43" i="51"/>
  <c r="L43" i="51" s="1"/>
  <c r="J42" i="51"/>
  <c r="K42" i="51" s="1"/>
  <c r="J41" i="51"/>
  <c r="K41" i="51" s="1"/>
  <c r="J40" i="51"/>
  <c r="L40" i="51" s="1"/>
  <c r="J39" i="51"/>
  <c r="L39" i="51" s="1"/>
  <c r="J38" i="51"/>
  <c r="K38" i="51" s="1"/>
  <c r="J37" i="51"/>
  <c r="L37" i="51" s="1"/>
  <c r="J36" i="51"/>
  <c r="L36" i="51" s="1"/>
  <c r="J35" i="51"/>
  <c r="L35" i="51" s="1"/>
  <c r="J34" i="51"/>
  <c r="K34" i="51" s="1"/>
  <c r="J33" i="51"/>
  <c r="K33" i="51" s="1"/>
  <c r="J32" i="51"/>
  <c r="L32" i="51" s="1"/>
  <c r="J31" i="51"/>
  <c r="L31" i="51" s="1"/>
  <c r="J30" i="51"/>
  <c r="K30" i="51" s="1"/>
  <c r="J29" i="51"/>
  <c r="L29" i="51" s="1"/>
  <c r="J28" i="51"/>
  <c r="L28" i="51" s="1"/>
  <c r="J27" i="51"/>
  <c r="L27" i="51" s="1"/>
  <c r="J26" i="51"/>
  <c r="K26" i="51" s="1"/>
  <c r="J25" i="51"/>
  <c r="K25" i="51" s="1"/>
  <c r="J24" i="51"/>
  <c r="L24" i="51" s="1"/>
  <c r="J23" i="51"/>
  <c r="L23" i="51" s="1"/>
  <c r="J22" i="51"/>
  <c r="K22" i="51" s="1"/>
  <c r="J21" i="51"/>
  <c r="L21" i="51" s="1"/>
  <c r="J20" i="51"/>
  <c r="L20" i="51" s="1"/>
  <c r="J19" i="51"/>
  <c r="L19" i="51" s="1"/>
  <c r="J18" i="51"/>
  <c r="K18" i="51" s="1"/>
  <c r="J17" i="51"/>
  <c r="K17" i="51" s="1"/>
  <c r="J16" i="51"/>
  <c r="L16" i="51" s="1"/>
  <c r="J15" i="51"/>
  <c r="L15" i="51" s="1"/>
  <c r="J14" i="51"/>
  <c r="K14" i="51" s="1"/>
  <c r="J13" i="51"/>
  <c r="L13" i="51" s="1"/>
  <c r="J12" i="51"/>
  <c r="L12" i="51" s="1"/>
  <c r="J11" i="51"/>
  <c r="L11" i="51" s="1"/>
  <c r="J10" i="51"/>
  <c r="K10" i="51" s="1"/>
  <c r="J9" i="51"/>
  <c r="K9" i="51" s="1"/>
  <c r="J8" i="51"/>
  <c r="L8" i="51" s="1"/>
  <c r="J7" i="51"/>
  <c r="K7" i="51" s="1"/>
  <c r="J6" i="51"/>
  <c r="L6" i="51" s="1"/>
  <c r="J5" i="51"/>
  <c r="L5" i="51" s="1"/>
  <c r="J52" i="50"/>
  <c r="J51" i="50"/>
  <c r="L51" i="50" s="1"/>
  <c r="J50" i="50"/>
  <c r="L50" i="50" s="1"/>
  <c r="J49" i="50"/>
  <c r="J48" i="50"/>
  <c r="L48" i="50" s="1"/>
  <c r="J47" i="50"/>
  <c r="J46" i="50"/>
  <c r="L46" i="50" s="1"/>
  <c r="J45" i="50"/>
  <c r="K45" i="50" s="1"/>
  <c r="J44" i="50"/>
  <c r="K44" i="50" s="1"/>
  <c r="J43" i="50"/>
  <c r="K43" i="50" s="1"/>
  <c r="J42" i="50"/>
  <c r="L42" i="50" s="1"/>
  <c r="J41" i="50"/>
  <c r="K41" i="50" s="1"/>
  <c r="J40" i="50"/>
  <c r="L40" i="50" s="1"/>
  <c r="J39" i="50"/>
  <c r="K39" i="50" s="1"/>
  <c r="J38" i="50"/>
  <c r="L38" i="50" s="1"/>
  <c r="J37" i="50"/>
  <c r="K37" i="50" s="1"/>
  <c r="J36" i="50"/>
  <c r="L36" i="50" s="1"/>
  <c r="J35" i="50"/>
  <c r="K35" i="50" s="1"/>
  <c r="J34" i="50"/>
  <c r="L34" i="50" s="1"/>
  <c r="J33" i="50"/>
  <c r="K33" i="50" s="1"/>
  <c r="J32" i="50"/>
  <c r="L32" i="50" s="1"/>
  <c r="J31" i="50"/>
  <c r="K31" i="50" s="1"/>
  <c r="J30" i="50"/>
  <c r="L30" i="50" s="1"/>
  <c r="J29" i="50"/>
  <c r="K29" i="50" s="1"/>
  <c r="J28" i="50"/>
  <c r="K28" i="50" s="1"/>
  <c r="J27" i="50"/>
  <c r="K27" i="50" s="1"/>
  <c r="J25" i="50"/>
  <c r="L25" i="50" s="1"/>
  <c r="J24" i="50"/>
  <c r="K24" i="50" s="1"/>
  <c r="J23" i="50"/>
  <c r="L23" i="50" s="1"/>
  <c r="J22" i="50"/>
  <c r="K22" i="50" s="1"/>
  <c r="J21" i="50"/>
  <c r="L21" i="50" s="1"/>
  <c r="J20" i="50"/>
  <c r="K20" i="50" s="1"/>
  <c r="J19" i="50"/>
  <c r="K19" i="50" s="1"/>
  <c r="J18" i="50"/>
  <c r="K18" i="50" s="1"/>
  <c r="J17" i="50"/>
  <c r="L17" i="50" s="1"/>
  <c r="J16" i="50"/>
  <c r="K16" i="50" s="1"/>
  <c r="J15" i="50"/>
  <c r="L15" i="50" s="1"/>
  <c r="J14" i="50"/>
  <c r="K14" i="50" s="1"/>
  <c r="J13" i="50"/>
  <c r="L13" i="50" s="1"/>
  <c r="J12" i="50"/>
  <c r="K12" i="50" s="1"/>
  <c r="J10" i="50"/>
  <c r="K10" i="50" s="1"/>
  <c r="J9" i="50"/>
  <c r="K9" i="50" s="1"/>
  <c r="J8" i="50"/>
  <c r="K8" i="50" s="1"/>
  <c r="J7" i="50"/>
  <c r="L7" i="50" s="1"/>
  <c r="J6" i="50"/>
  <c r="K6" i="50" s="1"/>
  <c r="J5" i="50"/>
  <c r="L5" i="50" s="1"/>
  <c r="J52" i="49"/>
  <c r="L52" i="49" s="1"/>
  <c r="J51" i="49"/>
  <c r="K51" i="49" s="1"/>
  <c r="J50" i="49"/>
  <c r="L50" i="49" s="1"/>
  <c r="J49" i="49"/>
  <c r="L49" i="49" s="1"/>
  <c r="J48" i="49"/>
  <c r="L48" i="49" s="1"/>
  <c r="J47" i="49"/>
  <c r="K47" i="49" s="1"/>
  <c r="J46" i="49"/>
  <c r="L46" i="49" s="1"/>
  <c r="J45" i="49"/>
  <c r="L45" i="49" s="1"/>
  <c r="J44" i="49"/>
  <c r="L44" i="49" s="1"/>
  <c r="J43" i="49"/>
  <c r="K43" i="49" s="1"/>
  <c r="J42" i="49"/>
  <c r="K42" i="49" s="1"/>
  <c r="J41" i="49"/>
  <c r="K41" i="49" s="1"/>
  <c r="J40" i="49"/>
  <c r="L40" i="49" s="1"/>
  <c r="J39" i="49"/>
  <c r="K39" i="49" s="1"/>
  <c r="J38" i="49"/>
  <c r="K38" i="49" s="1"/>
  <c r="J37" i="49"/>
  <c r="K37" i="49" s="1"/>
  <c r="J36" i="49"/>
  <c r="L36" i="49" s="1"/>
  <c r="J35" i="49"/>
  <c r="K35" i="49" s="1"/>
  <c r="J34" i="49"/>
  <c r="L34" i="49" s="1"/>
  <c r="J33" i="49"/>
  <c r="K33" i="49" s="1"/>
  <c r="J32" i="49"/>
  <c r="L32" i="49" s="1"/>
  <c r="J31" i="49"/>
  <c r="K31" i="49" s="1"/>
  <c r="J30" i="49"/>
  <c r="L30" i="49" s="1"/>
  <c r="J29" i="49"/>
  <c r="K29" i="49" s="1"/>
  <c r="J28" i="49"/>
  <c r="L28" i="49" s="1"/>
  <c r="J26" i="49"/>
  <c r="K26" i="49" s="1"/>
  <c r="J25" i="49"/>
  <c r="L25" i="49" s="1"/>
  <c r="J24" i="49"/>
  <c r="K24" i="49" s="1"/>
  <c r="J23" i="49"/>
  <c r="L23" i="49" s="1"/>
  <c r="J22" i="49"/>
  <c r="K22" i="49" s="1"/>
  <c r="J21" i="49"/>
  <c r="K21" i="49" s="1"/>
  <c r="J20" i="49"/>
  <c r="K20" i="49" s="1"/>
  <c r="J19" i="49"/>
  <c r="L19" i="49" s="1"/>
  <c r="J16" i="49"/>
  <c r="L16" i="49" s="1"/>
  <c r="J15" i="49"/>
  <c r="K15" i="49" s="1"/>
  <c r="J14" i="49"/>
  <c r="L14" i="49" s="1"/>
  <c r="J13" i="49"/>
  <c r="K13" i="49" s="1"/>
  <c r="J12" i="49"/>
  <c r="L12" i="49" s="1"/>
  <c r="J11" i="49"/>
  <c r="L11" i="49" s="1"/>
  <c r="J10" i="49"/>
  <c r="L10" i="49" s="1"/>
  <c r="J9" i="49"/>
  <c r="K9" i="49" s="1"/>
  <c r="J8" i="49"/>
  <c r="L8" i="49" s="1"/>
  <c r="J7" i="49"/>
  <c r="L7" i="49" s="1"/>
  <c r="J6" i="49"/>
  <c r="K6" i="49" s="1"/>
  <c r="J50" i="48"/>
  <c r="L50" i="48" s="1"/>
  <c r="J49" i="48"/>
  <c r="K49" i="48" s="1"/>
  <c r="J48" i="48"/>
  <c r="K48" i="48" s="1"/>
  <c r="J47" i="48"/>
  <c r="L47" i="48" s="1"/>
  <c r="J46" i="48"/>
  <c r="L46" i="48" s="1"/>
  <c r="J45" i="48"/>
  <c r="K45" i="48" s="1"/>
  <c r="J44" i="48"/>
  <c r="K44" i="48" s="1"/>
  <c r="J43" i="48"/>
  <c r="L43" i="48" s="1"/>
  <c r="J42" i="48"/>
  <c r="L42" i="48" s="1"/>
  <c r="J41" i="48"/>
  <c r="K41" i="48" s="1"/>
  <c r="J40" i="48"/>
  <c r="L40" i="48" s="1"/>
  <c r="J39" i="48"/>
  <c r="L39" i="48" s="1"/>
  <c r="J38" i="48"/>
  <c r="L38" i="48" s="1"/>
  <c r="J37" i="48"/>
  <c r="K37" i="48" s="1"/>
  <c r="J36" i="48"/>
  <c r="L36" i="48" s="1"/>
  <c r="J35" i="48"/>
  <c r="L35" i="48" s="1"/>
  <c r="J34" i="48"/>
  <c r="L34" i="48" s="1"/>
  <c r="J33" i="48"/>
  <c r="K33" i="48" s="1"/>
  <c r="J32" i="48"/>
  <c r="K32" i="48" s="1"/>
  <c r="J31" i="48"/>
  <c r="L31" i="48" s="1"/>
  <c r="J30" i="48"/>
  <c r="L30" i="48" s="1"/>
  <c r="J29" i="48"/>
  <c r="K29" i="48" s="1"/>
  <c r="J28" i="48"/>
  <c r="L28" i="48" s="1"/>
  <c r="J27" i="48"/>
  <c r="K27" i="48" s="1"/>
  <c r="J26" i="48"/>
  <c r="L26" i="48" s="1"/>
  <c r="J25" i="48"/>
  <c r="K25" i="48" s="1"/>
  <c r="J24" i="48"/>
  <c r="L24" i="48" s="1"/>
  <c r="J23" i="48"/>
  <c r="L23" i="48" s="1"/>
  <c r="J22" i="48"/>
  <c r="L22" i="48" s="1"/>
  <c r="J21" i="48"/>
  <c r="K21" i="48" s="1"/>
  <c r="J20" i="48"/>
  <c r="L20" i="48" s="1"/>
  <c r="J19" i="48"/>
  <c r="L19" i="48" s="1"/>
  <c r="J18" i="48"/>
  <c r="L18" i="48" s="1"/>
  <c r="J17" i="48"/>
  <c r="K17" i="48" s="1"/>
  <c r="J16" i="48"/>
  <c r="K16" i="48" s="1"/>
  <c r="J15" i="48"/>
  <c r="L15" i="48" s="1"/>
  <c r="J14" i="48"/>
  <c r="L14" i="48" s="1"/>
  <c r="J13" i="48"/>
  <c r="K13" i="48" s="1"/>
  <c r="J12" i="48"/>
  <c r="K12" i="48" s="1"/>
  <c r="J11" i="48"/>
  <c r="L11" i="48" s="1"/>
  <c r="J10" i="48"/>
  <c r="L10" i="48" s="1"/>
  <c r="J9" i="48"/>
  <c r="K9" i="48" s="1"/>
  <c r="J8" i="48"/>
  <c r="L8" i="48" s="1"/>
  <c r="J7" i="48"/>
  <c r="L7" i="48" s="1"/>
  <c r="J6" i="48"/>
  <c r="L6" i="48" s="1"/>
  <c r="J5" i="48"/>
  <c r="K5" i="48" s="1"/>
  <c r="J50" i="47"/>
  <c r="L50" i="47" s="1"/>
  <c r="J49" i="47"/>
  <c r="K49" i="47" s="1"/>
  <c r="J48" i="47"/>
  <c r="L48" i="47" s="1"/>
  <c r="J47" i="47"/>
  <c r="L47" i="47" s="1"/>
  <c r="J46" i="47"/>
  <c r="L46" i="47" s="1"/>
  <c r="J45" i="47"/>
  <c r="K45" i="47" s="1"/>
  <c r="J44" i="47"/>
  <c r="L44" i="47" s="1"/>
  <c r="J43" i="47"/>
  <c r="L43" i="47" s="1"/>
  <c r="J42" i="47"/>
  <c r="L42" i="47" s="1"/>
  <c r="J41" i="47"/>
  <c r="K41" i="47" s="1"/>
  <c r="J40" i="47"/>
  <c r="K40" i="47" s="1"/>
  <c r="J39" i="47"/>
  <c r="L39" i="47" s="1"/>
  <c r="J38" i="47"/>
  <c r="L38" i="47" s="1"/>
  <c r="J37" i="47"/>
  <c r="K37" i="47" s="1"/>
  <c r="J36" i="47"/>
  <c r="L36" i="47" s="1"/>
  <c r="J35" i="47"/>
  <c r="L35" i="47" s="1"/>
  <c r="J34" i="47"/>
  <c r="L34" i="47" s="1"/>
  <c r="J33" i="47"/>
  <c r="K33" i="47" s="1"/>
  <c r="J32" i="47"/>
  <c r="L32" i="47" s="1"/>
  <c r="J31" i="47"/>
  <c r="L31" i="47" s="1"/>
  <c r="J30" i="47"/>
  <c r="L30" i="47" s="1"/>
  <c r="J29" i="47"/>
  <c r="K29" i="47" s="1"/>
  <c r="J28" i="47"/>
  <c r="L28" i="47" s="1"/>
  <c r="J27" i="47"/>
  <c r="L27" i="47" s="1"/>
  <c r="J26" i="47"/>
  <c r="L26" i="47" s="1"/>
  <c r="J25" i="47"/>
  <c r="K25" i="47" s="1"/>
  <c r="J24" i="47"/>
  <c r="L24" i="47" s="1"/>
  <c r="J23" i="47"/>
  <c r="L23" i="47" s="1"/>
  <c r="J22" i="47"/>
  <c r="L22" i="47" s="1"/>
  <c r="J21" i="47"/>
  <c r="K21" i="47" s="1"/>
  <c r="J20" i="47"/>
  <c r="L20" i="47" s="1"/>
  <c r="J19" i="47"/>
  <c r="L19" i="47" s="1"/>
  <c r="J18" i="47"/>
  <c r="L18" i="47" s="1"/>
  <c r="J17" i="47"/>
  <c r="K17" i="47" s="1"/>
  <c r="J16" i="47"/>
  <c r="L16" i="47" s="1"/>
  <c r="J15" i="47"/>
  <c r="L15" i="47" s="1"/>
  <c r="J14" i="47"/>
  <c r="L14" i="47" s="1"/>
  <c r="J13" i="47"/>
  <c r="K13" i="47" s="1"/>
  <c r="J12" i="47"/>
  <c r="L12" i="47" s="1"/>
  <c r="J11" i="47"/>
  <c r="L11" i="47" s="1"/>
  <c r="J10" i="47"/>
  <c r="L10" i="47" s="1"/>
  <c r="J9" i="47"/>
  <c r="K9" i="47" s="1"/>
  <c r="J8" i="47"/>
  <c r="L8" i="47" s="1"/>
  <c r="J7" i="47"/>
  <c r="L7" i="47" s="1"/>
  <c r="J6" i="47"/>
  <c r="K6" i="47" s="1"/>
  <c r="J5" i="47"/>
  <c r="K5" i="47" s="1"/>
  <c r="J50" i="46"/>
  <c r="K50" i="46" s="1"/>
  <c r="J49" i="46"/>
  <c r="K49" i="46" s="1"/>
  <c r="J48" i="46"/>
  <c r="L48" i="46" s="1"/>
  <c r="J47" i="46"/>
  <c r="L47" i="46" s="1"/>
  <c r="J46" i="46"/>
  <c r="K46" i="46" s="1"/>
  <c r="J45" i="46"/>
  <c r="K45" i="46" s="1"/>
  <c r="J44" i="46"/>
  <c r="L44" i="46" s="1"/>
  <c r="J43" i="46"/>
  <c r="L43" i="46" s="1"/>
  <c r="J42" i="46"/>
  <c r="K42" i="46" s="1"/>
  <c r="J41" i="46"/>
  <c r="K41" i="46" s="1"/>
  <c r="J40" i="46"/>
  <c r="L40" i="46" s="1"/>
  <c r="J39" i="46"/>
  <c r="L39" i="46" s="1"/>
  <c r="J38" i="46"/>
  <c r="K38" i="46" s="1"/>
  <c r="J37" i="46"/>
  <c r="K37" i="46" s="1"/>
  <c r="J36" i="46"/>
  <c r="L36" i="46" s="1"/>
  <c r="J35" i="46"/>
  <c r="L35" i="46" s="1"/>
  <c r="J34" i="46"/>
  <c r="K34" i="46" s="1"/>
  <c r="J33" i="46"/>
  <c r="K33" i="46" s="1"/>
  <c r="J32" i="46"/>
  <c r="L32" i="46" s="1"/>
  <c r="J31" i="46"/>
  <c r="L31" i="46" s="1"/>
  <c r="J30" i="46"/>
  <c r="K30" i="46" s="1"/>
  <c r="J29" i="46"/>
  <c r="K29" i="46" s="1"/>
  <c r="J28" i="46"/>
  <c r="L28" i="46" s="1"/>
  <c r="J27" i="46"/>
  <c r="L27" i="46" s="1"/>
  <c r="J26" i="46"/>
  <c r="K26" i="46" s="1"/>
  <c r="J25" i="46"/>
  <c r="K25" i="46" s="1"/>
  <c r="J24" i="46"/>
  <c r="L24" i="46" s="1"/>
  <c r="J23" i="46"/>
  <c r="L23" i="46" s="1"/>
  <c r="J22" i="46"/>
  <c r="K22" i="46" s="1"/>
  <c r="J21" i="46"/>
  <c r="K21" i="46" s="1"/>
  <c r="J20" i="46"/>
  <c r="L20" i="46" s="1"/>
  <c r="J19" i="46"/>
  <c r="L19" i="46" s="1"/>
  <c r="J18" i="46"/>
  <c r="K18" i="46" s="1"/>
  <c r="J17" i="46"/>
  <c r="K17" i="46" s="1"/>
  <c r="J16" i="46"/>
  <c r="L16" i="46" s="1"/>
  <c r="J15" i="46"/>
  <c r="L15" i="46" s="1"/>
  <c r="J14" i="46"/>
  <c r="K14" i="46" s="1"/>
  <c r="J13" i="46"/>
  <c r="K13" i="46" s="1"/>
  <c r="J12" i="46"/>
  <c r="L12" i="46" s="1"/>
  <c r="J11" i="46"/>
  <c r="L11" i="46" s="1"/>
  <c r="J10" i="46"/>
  <c r="K10" i="46" s="1"/>
  <c r="J9" i="46"/>
  <c r="K9" i="46" s="1"/>
  <c r="J8" i="46"/>
  <c r="L8" i="46" s="1"/>
  <c r="J7" i="46"/>
  <c r="K7" i="46" s="1"/>
  <c r="J6" i="46"/>
  <c r="K6" i="46" s="1"/>
  <c r="J5" i="46"/>
  <c r="L5" i="46" s="1"/>
  <c r="J50" i="45"/>
  <c r="L50" i="45" s="1"/>
  <c r="J49" i="45"/>
  <c r="K49" i="45" s="1"/>
  <c r="J48" i="45"/>
  <c r="K48" i="45" s="1"/>
  <c r="J47" i="45"/>
  <c r="L47" i="45" s="1"/>
  <c r="J46" i="45"/>
  <c r="L46" i="45" s="1"/>
  <c r="J45" i="45"/>
  <c r="K45" i="45" s="1"/>
  <c r="J44" i="45"/>
  <c r="L44" i="45" s="1"/>
  <c r="J43" i="45"/>
  <c r="L43" i="45" s="1"/>
  <c r="J42" i="45"/>
  <c r="L42" i="45" s="1"/>
  <c r="J41" i="45"/>
  <c r="K41" i="45" s="1"/>
  <c r="J40" i="45"/>
  <c r="L40" i="45" s="1"/>
  <c r="J39" i="45"/>
  <c r="L39" i="45" s="1"/>
  <c r="J38" i="45"/>
  <c r="L38" i="45" s="1"/>
  <c r="J37" i="45"/>
  <c r="K37" i="45" s="1"/>
  <c r="J36" i="45"/>
  <c r="L36" i="45" s="1"/>
  <c r="J35" i="45"/>
  <c r="L35" i="45" s="1"/>
  <c r="J34" i="45"/>
  <c r="L34" i="45" s="1"/>
  <c r="J33" i="45"/>
  <c r="K33" i="45" s="1"/>
  <c r="J32" i="45"/>
  <c r="K32" i="45" s="1"/>
  <c r="J31" i="45"/>
  <c r="L31" i="45" s="1"/>
  <c r="J30" i="45"/>
  <c r="L30" i="45" s="1"/>
  <c r="J29" i="45"/>
  <c r="K29" i="45" s="1"/>
  <c r="J28" i="45"/>
  <c r="L28" i="45" s="1"/>
  <c r="J27" i="45"/>
  <c r="L27" i="45" s="1"/>
  <c r="J26" i="45"/>
  <c r="L26" i="45" s="1"/>
  <c r="J25" i="45"/>
  <c r="K25" i="45" s="1"/>
  <c r="J24" i="45"/>
  <c r="L24" i="45" s="1"/>
  <c r="J23" i="45"/>
  <c r="L23" i="45" s="1"/>
  <c r="J22" i="45"/>
  <c r="L22" i="45" s="1"/>
  <c r="J21" i="45"/>
  <c r="K21" i="45" s="1"/>
  <c r="J20" i="45"/>
  <c r="L20" i="45" s="1"/>
  <c r="J19" i="45"/>
  <c r="L19" i="45" s="1"/>
  <c r="J18" i="45"/>
  <c r="L18" i="45" s="1"/>
  <c r="J17" i="45"/>
  <c r="K17" i="45" s="1"/>
  <c r="J16" i="45"/>
  <c r="K16" i="45" s="1"/>
  <c r="J15" i="45"/>
  <c r="L15" i="45" s="1"/>
  <c r="J14" i="45"/>
  <c r="L14" i="45" s="1"/>
  <c r="J13" i="45"/>
  <c r="K13" i="45" s="1"/>
  <c r="J12" i="45"/>
  <c r="L12" i="45" s="1"/>
  <c r="J11" i="45"/>
  <c r="L11" i="45" s="1"/>
  <c r="J10" i="45"/>
  <c r="L10" i="45" s="1"/>
  <c r="J9" i="45"/>
  <c r="K9" i="45" s="1"/>
  <c r="J8" i="45"/>
  <c r="L8" i="45" s="1"/>
  <c r="J7" i="45"/>
  <c r="L7" i="45" s="1"/>
  <c r="J6" i="45"/>
  <c r="K6" i="45" s="1"/>
  <c r="J5" i="45"/>
  <c r="L5" i="45" s="1"/>
  <c r="J9" i="30"/>
  <c r="L9" i="30" s="1"/>
  <c r="J5" i="30"/>
  <c r="K5" i="30" s="1"/>
  <c r="J50" i="44"/>
  <c r="L50" i="44" s="1"/>
  <c r="J49" i="44"/>
  <c r="K49" i="44" s="1"/>
  <c r="J48" i="44"/>
  <c r="L48" i="44" s="1"/>
  <c r="J47" i="44"/>
  <c r="L47" i="44" s="1"/>
  <c r="J46" i="44"/>
  <c r="L46" i="44" s="1"/>
  <c r="J45" i="44"/>
  <c r="K45" i="44" s="1"/>
  <c r="J44" i="44"/>
  <c r="L44" i="44" s="1"/>
  <c r="J43" i="44"/>
  <c r="L43" i="44" s="1"/>
  <c r="J42" i="44"/>
  <c r="L42" i="44" s="1"/>
  <c r="J41" i="44"/>
  <c r="K41" i="44" s="1"/>
  <c r="J40" i="44"/>
  <c r="L40" i="44" s="1"/>
  <c r="J39" i="44"/>
  <c r="L39" i="44" s="1"/>
  <c r="J38" i="44"/>
  <c r="L38" i="44" s="1"/>
  <c r="J37" i="44"/>
  <c r="K37" i="44" s="1"/>
  <c r="J36" i="44"/>
  <c r="L36" i="44" s="1"/>
  <c r="J35" i="44"/>
  <c r="L35" i="44" s="1"/>
  <c r="J34" i="44"/>
  <c r="L34" i="44" s="1"/>
  <c r="J33" i="44"/>
  <c r="K33" i="44" s="1"/>
  <c r="J32" i="44"/>
  <c r="K32" i="44" s="1"/>
  <c r="J31" i="44"/>
  <c r="L31" i="44" s="1"/>
  <c r="J30" i="44"/>
  <c r="L30" i="44" s="1"/>
  <c r="J29" i="44"/>
  <c r="K29" i="44" s="1"/>
  <c r="J28" i="44"/>
  <c r="L28" i="44" s="1"/>
  <c r="J27" i="44"/>
  <c r="L27" i="44" s="1"/>
  <c r="J26" i="44"/>
  <c r="L26" i="44" s="1"/>
  <c r="J25" i="44"/>
  <c r="K25" i="44" s="1"/>
  <c r="J24" i="44"/>
  <c r="L24" i="44" s="1"/>
  <c r="J23" i="44"/>
  <c r="L23" i="44" s="1"/>
  <c r="J22" i="44"/>
  <c r="L22" i="44" s="1"/>
  <c r="J21" i="44"/>
  <c r="K21" i="44" s="1"/>
  <c r="J20" i="44"/>
  <c r="L20" i="44" s="1"/>
  <c r="J19" i="44"/>
  <c r="L19" i="44" s="1"/>
  <c r="J18" i="44"/>
  <c r="L18" i="44" s="1"/>
  <c r="J17" i="44"/>
  <c r="K17" i="44" s="1"/>
  <c r="J16" i="44"/>
  <c r="K16" i="44" s="1"/>
  <c r="J15" i="44"/>
  <c r="L15" i="44" s="1"/>
  <c r="J14" i="44"/>
  <c r="L14" i="44" s="1"/>
  <c r="J13" i="44"/>
  <c r="K13" i="44" s="1"/>
  <c r="J12" i="44"/>
  <c r="L12" i="44" s="1"/>
  <c r="J11" i="44"/>
  <c r="L11" i="44" s="1"/>
  <c r="J10" i="44"/>
  <c r="L10" i="44" s="1"/>
  <c r="J9" i="44"/>
  <c r="K9" i="44" s="1"/>
  <c r="J8" i="44"/>
  <c r="L8" i="44" s="1"/>
  <c r="J7" i="44"/>
  <c r="L7" i="44" s="1"/>
  <c r="J6" i="44"/>
  <c r="K6" i="44" s="1"/>
  <c r="J5" i="44"/>
  <c r="L5" i="44" s="1"/>
  <c r="J50" i="30"/>
  <c r="L50" i="30" s="1"/>
  <c r="J49" i="30"/>
  <c r="L49" i="30" s="1"/>
  <c r="J48" i="30"/>
  <c r="L48" i="30" s="1"/>
  <c r="J47" i="30"/>
  <c r="L47" i="30" s="1"/>
  <c r="J46" i="30"/>
  <c r="L46" i="30" s="1"/>
  <c r="J45" i="30"/>
  <c r="K45" i="30" s="1"/>
  <c r="J44" i="30"/>
  <c r="L44" i="30" s="1"/>
  <c r="J43" i="30"/>
  <c r="K43" i="30" s="1"/>
  <c r="J42" i="30"/>
  <c r="L42" i="30" s="1"/>
  <c r="J41" i="30"/>
  <c r="K41" i="30" s="1"/>
  <c r="J40" i="30"/>
  <c r="L40" i="30" s="1"/>
  <c r="J39" i="30"/>
  <c r="K39" i="30" s="1"/>
  <c r="J38" i="30"/>
  <c r="L38" i="30" s="1"/>
  <c r="J37" i="30"/>
  <c r="K37" i="30" s="1"/>
  <c r="J36" i="30"/>
  <c r="L36" i="30" s="1"/>
  <c r="J35" i="30"/>
  <c r="L35" i="30" s="1"/>
  <c r="J34" i="30"/>
  <c r="L34" i="30" s="1"/>
  <c r="J33" i="30"/>
  <c r="K33" i="30" s="1"/>
  <c r="J32" i="30"/>
  <c r="L32" i="30" s="1"/>
  <c r="J31" i="30"/>
  <c r="L31" i="30" s="1"/>
  <c r="J30" i="30"/>
  <c r="L30" i="30" s="1"/>
  <c r="J29" i="30"/>
  <c r="K29" i="30" s="1"/>
  <c r="J28" i="30"/>
  <c r="L28" i="30" s="1"/>
  <c r="J27" i="30"/>
  <c r="L27" i="30" s="1"/>
  <c r="J26" i="30"/>
  <c r="L26" i="30" s="1"/>
  <c r="J25" i="30"/>
  <c r="K25" i="30" s="1"/>
  <c r="J24" i="30"/>
  <c r="L24" i="30" s="1"/>
  <c r="J23" i="30"/>
  <c r="L23" i="30" s="1"/>
  <c r="J22" i="30"/>
  <c r="L22" i="30" s="1"/>
  <c r="J21" i="30"/>
  <c r="K21" i="30" s="1"/>
  <c r="J20" i="30"/>
  <c r="L20" i="30" s="1"/>
  <c r="J19" i="30"/>
  <c r="L19" i="30" s="1"/>
  <c r="J18" i="30"/>
  <c r="L18" i="30" s="1"/>
  <c r="J17" i="30"/>
  <c r="K17" i="30" s="1"/>
  <c r="J16" i="30"/>
  <c r="L16" i="30" s="1"/>
  <c r="J15" i="30"/>
  <c r="L15" i="30" s="1"/>
  <c r="J14" i="30"/>
  <c r="L14" i="30" s="1"/>
  <c r="J13" i="30"/>
  <c r="K13" i="30" s="1"/>
  <c r="J12" i="30"/>
  <c r="L12" i="30" s="1"/>
  <c r="J11" i="30"/>
  <c r="L11" i="30" s="1"/>
  <c r="J10" i="30"/>
  <c r="L10" i="30" s="1"/>
  <c r="J8" i="30"/>
  <c r="L8" i="30" s="1"/>
  <c r="J7" i="30"/>
  <c r="L7" i="30" s="1"/>
  <c r="J6" i="30"/>
  <c r="K6" i="30" s="1"/>
  <c r="K54" i="58" l="1"/>
  <c r="L57" i="51"/>
  <c r="K53" i="55"/>
  <c r="K97" i="52"/>
  <c r="L97" i="59"/>
  <c r="K85" i="52"/>
  <c r="L85" i="59"/>
  <c r="K73" i="52"/>
  <c r="L73" i="59"/>
  <c r="K61" i="52"/>
  <c r="L61" i="59"/>
  <c r="K75" i="52"/>
  <c r="L75" i="59"/>
  <c r="L96" i="52"/>
  <c r="L96" i="59"/>
  <c r="K84" i="52"/>
  <c r="L84" i="59"/>
  <c r="K72" i="52"/>
  <c r="L72" i="59"/>
  <c r="L86" i="52"/>
  <c r="L86" i="59"/>
  <c r="L95" i="52"/>
  <c r="L95" i="59"/>
  <c r="K83" i="52"/>
  <c r="L83" i="59"/>
  <c r="K71" i="52"/>
  <c r="L71" i="59"/>
  <c r="K59" i="52"/>
  <c r="L59" i="59"/>
  <c r="L94" i="52"/>
  <c r="L94" i="59"/>
  <c r="L82" i="52"/>
  <c r="L82" i="59"/>
  <c r="L70" i="52"/>
  <c r="L70" i="59"/>
  <c r="L58" i="52"/>
  <c r="L58" i="59"/>
  <c r="L87" i="52"/>
  <c r="L87" i="59"/>
  <c r="K93" i="52"/>
  <c r="L93" i="59"/>
  <c r="L81" i="52"/>
  <c r="L81" i="59"/>
  <c r="L69" i="52"/>
  <c r="L69" i="59"/>
  <c r="L57" i="52"/>
  <c r="L57" i="59"/>
  <c r="L63" i="52"/>
  <c r="L63" i="59"/>
  <c r="K92" i="52"/>
  <c r="L92" i="59"/>
  <c r="K80" i="52"/>
  <c r="L80" i="59"/>
  <c r="L68" i="52"/>
  <c r="L68" i="59"/>
  <c r="K56" i="52"/>
  <c r="L56" i="59"/>
  <c r="L91" i="52"/>
  <c r="L91" i="59"/>
  <c r="L79" i="52"/>
  <c r="L79" i="59"/>
  <c r="K67" i="52"/>
  <c r="L67" i="59"/>
  <c r="L55" i="52"/>
  <c r="L55" i="59"/>
  <c r="L99" i="52"/>
  <c r="L99" i="59"/>
  <c r="L98" i="52"/>
  <c r="L98" i="59"/>
  <c r="K90" i="52"/>
  <c r="L90" i="59"/>
  <c r="L78" i="52"/>
  <c r="L78" i="59"/>
  <c r="L66" i="52"/>
  <c r="L66" i="59"/>
  <c r="L54" i="52"/>
  <c r="L54" i="59"/>
  <c r="L62" i="52"/>
  <c r="L62" i="59"/>
  <c r="L89" i="52"/>
  <c r="L89" i="59"/>
  <c r="L77" i="52"/>
  <c r="L77" i="59"/>
  <c r="L65" i="52"/>
  <c r="L65" i="59"/>
  <c r="L74" i="52"/>
  <c r="L74" i="59"/>
  <c r="L100" i="52"/>
  <c r="L100" i="59"/>
  <c r="K88" i="52"/>
  <c r="L88" i="59"/>
  <c r="L76" i="52"/>
  <c r="L76" i="59"/>
  <c r="L64" i="52"/>
  <c r="L64" i="59"/>
  <c r="K53" i="58"/>
  <c r="L65" i="48"/>
  <c r="L54" i="44"/>
  <c r="L78" i="61"/>
  <c r="L52" i="51"/>
  <c r="K49" i="50"/>
  <c r="L49" i="50"/>
  <c r="K47" i="50"/>
  <c r="L47" i="50"/>
  <c r="K52" i="50"/>
  <c r="L52" i="50"/>
  <c r="L58" i="49"/>
  <c r="K64" i="51"/>
  <c r="K56" i="50"/>
  <c r="K54" i="50"/>
  <c r="K93" i="57"/>
  <c r="K67" i="47"/>
  <c r="L92" i="55"/>
  <c r="K55" i="50"/>
  <c r="K76" i="51"/>
  <c r="L79" i="61"/>
  <c r="K65" i="50"/>
  <c r="L90" i="61"/>
  <c r="L90" i="44"/>
  <c r="L54" i="61"/>
  <c r="L61" i="58"/>
  <c r="K89" i="63"/>
  <c r="K88" i="58"/>
  <c r="K58" i="57"/>
  <c r="K79" i="47"/>
  <c r="K67" i="44"/>
  <c r="K55" i="47"/>
  <c r="K80" i="55"/>
  <c r="L91" i="47"/>
  <c r="K80" i="46"/>
  <c r="K57" i="50"/>
  <c r="K67" i="58"/>
  <c r="K79" i="44"/>
  <c r="L71" i="45"/>
  <c r="L100" i="49"/>
  <c r="L66" i="44"/>
  <c r="K59" i="45"/>
  <c r="L53" i="63"/>
  <c r="K70" i="57"/>
  <c r="K82" i="57"/>
  <c r="K79" i="58"/>
  <c r="L91" i="49"/>
  <c r="K66" i="58"/>
  <c r="K73" i="50"/>
  <c r="K69" i="51"/>
  <c r="L78" i="58"/>
  <c r="K61" i="50"/>
  <c r="K68" i="55"/>
  <c r="K56" i="55"/>
  <c r="L74" i="63"/>
  <c r="L73" i="52"/>
  <c r="L76" i="45"/>
  <c r="L78" i="54"/>
  <c r="K91" i="58"/>
  <c r="L52" i="45"/>
  <c r="K61" i="65"/>
  <c r="L77" i="54"/>
  <c r="L58" i="45"/>
  <c r="K59" i="50"/>
  <c r="L63" i="55"/>
  <c r="K85" i="58"/>
  <c r="K67" i="61"/>
  <c r="L69" i="44"/>
  <c r="K54" i="51"/>
  <c r="L59" i="52"/>
  <c r="K68" i="54"/>
  <c r="L73" i="57"/>
  <c r="K57" i="57"/>
  <c r="L83" i="61"/>
  <c r="K55" i="61"/>
  <c r="L85" i="57"/>
  <c r="K70" i="45"/>
  <c r="L78" i="51"/>
  <c r="L91" i="55"/>
  <c r="K79" i="55"/>
  <c r="L61" i="57"/>
  <c r="K56" i="57"/>
  <c r="K89" i="58"/>
  <c r="K73" i="58"/>
  <c r="L82" i="61"/>
  <c r="L66" i="61"/>
  <c r="K55" i="58"/>
  <c r="K55" i="57"/>
  <c r="K99" i="52"/>
  <c r="K54" i="52"/>
  <c r="L43" i="59"/>
  <c r="K43" i="59"/>
  <c r="K68" i="44"/>
  <c r="L64" i="45"/>
  <c r="K95" i="45"/>
  <c r="L15" i="59"/>
  <c r="K15" i="59"/>
  <c r="L88" i="44"/>
  <c r="L83" i="45"/>
  <c r="L86" i="63"/>
  <c r="K62" i="63"/>
  <c r="K100" i="44"/>
  <c r="L81" i="44"/>
  <c r="L87" i="63"/>
  <c r="L70" i="44"/>
  <c r="L72" i="46"/>
  <c r="L63" i="63"/>
  <c r="L90" i="47"/>
  <c r="L65" i="58"/>
  <c r="K77" i="58"/>
  <c r="K58" i="44"/>
  <c r="K96" i="46"/>
  <c r="L89" i="47"/>
  <c r="L98" i="65"/>
  <c r="L64" i="58"/>
  <c r="K57" i="44"/>
  <c r="L88" i="47"/>
  <c r="L72" i="65"/>
  <c r="L72" i="54"/>
  <c r="K63" i="46"/>
  <c r="K98" i="63"/>
  <c r="L62" i="65"/>
  <c r="L59" i="54"/>
  <c r="K63" i="45"/>
  <c r="K60" i="46"/>
  <c r="L63" i="48"/>
  <c r="L94" i="44"/>
  <c r="K75" i="63"/>
  <c r="K84" i="48"/>
  <c r="K75" i="61"/>
  <c r="L93" i="44"/>
  <c r="K100" i="58"/>
  <c r="K82" i="44"/>
  <c r="L99" i="63"/>
  <c r="K79" i="28"/>
  <c r="K51" i="63"/>
  <c r="K76" i="47"/>
  <c r="K52" i="61"/>
  <c r="K64" i="50"/>
  <c r="K78" i="28"/>
  <c r="K62" i="50"/>
  <c r="L71" i="54"/>
  <c r="K94" i="58"/>
  <c r="L77" i="61"/>
  <c r="K82" i="65"/>
  <c r="K81" i="49"/>
  <c r="L76" i="61"/>
  <c r="K60" i="50"/>
  <c r="K96" i="52"/>
  <c r="K95" i="54"/>
  <c r="L70" i="58"/>
  <c r="K53" i="46"/>
  <c r="K63" i="50"/>
  <c r="K58" i="65"/>
  <c r="K95" i="52"/>
  <c r="K83" i="54"/>
  <c r="K87" i="48"/>
  <c r="K70" i="52"/>
  <c r="K72" i="57"/>
  <c r="L64" i="61"/>
  <c r="K96" i="50"/>
  <c r="K81" i="58"/>
  <c r="L61" i="52"/>
  <c r="K75" i="48"/>
  <c r="K86" i="50"/>
  <c r="L88" i="61"/>
  <c r="K78" i="46"/>
  <c r="K84" i="50"/>
  <c r="L97" i="52"/>
  <c r="L94" i="65"/>
  <c r="K75" i="58"/>
  <c r="L93" i="65"/>
  <c r="L84" i="52"/>
  <c r="L81" i="61"/>
  <c r="K45" i="56"/>
  <c r="L45" i="56"/>
  <c r="K32" i="56"/>
  <c r="L32" i="56"/>
  <c r="K9" i="56"/>
  <c r="L9" i="56"/>
  <c r="K48" i="56"/>
  <c r="L48" i="56"/>
  <c r="K13" i="56"/>
  <c r="L13" i="56"/>
  <c r="K25" i="56"/>
  <c r="L25" i="56"/>
  <c r="K37" i="56"/>
  <c r="L37" i="56"/>
  <c r="K49" i="56"/>
  <c r="L49" i="56"/>
  <c r="K52" i="56"/>
  <c r="L52" i="56"/>
  <c r="K51" i="56"/>
  <c r="L51" i="56"/>
  <c r="K33" i="56"/>
  <c r="L33" i="56"/>
  <c r="K16" i="56"/>
  <c r="L16" i="56"/>
  <c r="K21" i="56"/>
  <c r="L21" i="56"/>
  <c r="K17" i="56"/>
  <c r="L17" i="56"/>
  <c r="K29" i="56"/>
  <c r="L29" i="56"/>
  <c r="K41" i="56"/>
  <c r="L41" i="56"/>
  <c r="K6" i="56"/>
  <c r="L6" i="56"/>
  <c r="K70" i="55"/>
  <c r="L99" i="48"/>
  <c r="L91" i="48"/>
  <c r="L66" i="48"/>
  <c r="K68" i="48"/>
  <c r="K79" i="48"/>
  <c r="K55" i="48"/>
  <c r="L56" i="48"/>
  <c r="L78" i="48"/>
  <c r="K54" i="48"/>
  <c r="L92" i="48"/>
  <c r="K51" i="48"/>
  <c r="L34" i="53"/>
  <c r="K34" i="53"/>
  <c r="L10" i="53"/>
  <c r="K10" i="53"/>
  <c r="L82" i="53"/>
  <c r="K82" i="53"/>
  <c r="L11" i="53"/>
  <c r="K11" i="53"/>
  <c r="L23" i="53"/>
  <c r="K23" i="53"/>
  <c r="L35" i="53"/>
  <c r="K35" i="53"/>
  <c r="L47" i="53"/>
  <c r="K47" i="53"/>
  <c r="L81" i="53"/>
  <c r="K81" i="53"/>
  <c r="L12" i="53"/>
  <c r="K12" i="53"/>
  <c r="L24" i="53"/>
  <c r="K24" i="53"/>
  <c r="L36" i="53"/>
  <c r="K36" i="53"/>
  <c r="L48" i="53"/>
  <c r="K48" i="53"/>
  <c r="L80" i="53"/>
  <c r="K80" i="53"/>
  <c r="L49" i="53"/>
  <c r="K49" i="53"/>
  <c r="L14" i="53"/>
  <c r="K14" i="53"/>
  <c r="L26" i="53"/>
  <c r="K26" i="53"/>
  <c r="L38" i="53"/>
  <c r="K38" i="53"/>
  <c r="L90" i="53"/>
  <c r="K90" i="53"/>
  <c r="L78" i="53"/>
  <c r="K78" i="53"/>
  <c r="L66" i="53"/>
  <c r="K66" i="53"/>
  <c r="L15" i="53"/>
  <c r="K15" i="53"/>
  <c r="L27" i="53"/>
  <c r="K27" i="53"/>
  <c r="L39" i="53"/>
  <c r="K39" i="53"/>
  <c r="L77" i="53"/>
  <c r="K77" i="53"/>
  <c r="L16" i="53"/>
  <c r="K16" i="53"/>
  <c r="L28" i="53"/>
  <c r="K28" i="53"/>
  <c r="L40" i="53"/>
  <c r="K40" i="53"/>
  <c r="L100" i="53"/>
  <c r="K100" i="53"/>
  <c r="L64" i="53"/>
  <c r="K64" i="53"/>
  <c r="L52" i="53"/>
  <c r="K52" i="53"/>
  <c r="L63" i="53"/>
  <c r="K63" i="53"/>
  <c r="L18" i="53"/>
  <c r="K18" i="53"/>
  <c r="L30" i="53"/>
  <c r="K30" i="53"/>
  <c r="L42" i="53"/>
  <c r="K42" i="53"/>
  <c r="L7" i="53"/>
  <c r="K7" i="53"/>
  <c r="L19" i="53"/>
  <c r="K19" i="53"/>
  <c r="L31" i="53"/>
  <c r="K31" i="53"/>
  <c r="L43" i="53"/>
  <c r="K43" i="53"/>
  <c r="L22" i="53"/>
  <c r="K22" i="53"/>
  <c r="L8" i="53"/>
  <c r="K8" i="53"/>
  <c r="L20" i="53"/>
  <c r="K20" i="53"/>
  <c r="L32" i="53"/>
  <c r="K32" i="53"/>
  <c r="L44" i="53"/>
  <c r="K44" i="53"/>
  <c r="L96" i="53"/>
  <c r="K96" i="53"/>
  <c r="L46" i="53"/>
  <c r="K46" i="53"/>
  <c r="L95" i="53"/>
  <c r="K95" i="53"/>
  <c r="L83" i="53"/>
  <c r="K83" i="53"/>
  <c r="L71" i="53"/>
  <c r="K71" i="53"/>
  <c r="L59" i="53"/>
  <c r="K59" i="53"/>
  <c r="L5" i="53"/>
  <c r="L60" i="53"/>
  <c r="L92" i="53"/>
  <c r="L58" i="53"/>
  <c r="L94" i="53"/>
  <c r="L93" i="53"/>
  <c r="L70" i="53"/>
  <c r="L79" i="53"/>
  <c r="L91" i="44"/>
  <c r="L72" i="53"/>
  <c r="L65" i="63"/>
  <c r="K58" i="63"/>
  <c r="K57" i="49"/>
  <c r="K85" i="50"/>
  <c r="L62" i="51"/>
  <c r="L68" i="57"/>
  <c r="K77" i="57"/>
  <c r="K80" i="57"/>
  <c r="L52" i="44"/>
  <c r="K64" i="44"/>
  <c r="L68" i="45"/>
  <c r="L97" i="50"/>
  <c r="L65" i="57"/>
  <c r="K62" i="58"/>
  <c r="K69" i="61"/>
  <c r="L94" i="50"/>
  <c r="L90" i="49"/>
  <c r="K70" i="50"/>
  <c r="K98" i="51"/>
  <c r="K71" i="57"/>
  <c r="L98" i="58"/>
  <c r="L76" i="44"/>
  <c r="L55" i="53"/>
  <c r="L67" i="48"/>
  <c r="L82" i="50"/>
  <c r="K86" i="51"/>
  <c r="L74" i="55"/>
  <c r="L93" i="58"/>
  <c r="K57" i="61"/>
  <c r="L84" i="46"/>
  <c r="K57" i="47"/>
  <c r="L60" i="65"/>
  <c r="L69" i="49"/>
  <c r="L100" i="51"/>
  <c r="L85" i="52"/>
  <c r="K60" i="52"/>
  <c r="L97" i="57"/>
  <c r="L90" i="58"/>
  <c r="K76" i="58"/>
  <c r="K74" i="51"/>
  <c r="L92" i="57"/>
  <c r="L93" i="61"/>
  <c r="K58" i="50"/>
  <c r="K80" i="45"/>
  <c r="L69" i="46"/>
  <c r="K66" i="65"/>
  <c r="L54" i="49"/>
  <c r="L83" i="52"/>
  <c r="K69" i="54"/>
  <c r="L89" i="57"/>
  <c r="L74" i="58"/>
  <c r="L100" i="45"/>
  <c r="L84" i="53"/>
  <c r="L69" i="47"/>
  <c r="L96" i="48"/>
  <c r="K78" i="49"/>
  <c r="L75" i="51"/>
  <c r="K63" i="51"/>
  <c r="K89" i="55"/>
  <c r="L68" i="58"/>
  <c r="L77" i="63"/>
  <c r="K64" i="63"/>
  <c r="L68" i="47"/>
  <c r="L97" i="65"/>
  <c r="K59" i="49"/>
  <c r="L77" i="46"/>
  <c r="K92" i="46"/>
  <c r="L67" i="49"/>
  <c r="L60" i="58"/>
  <c r="K96" i="47"/>
  <c r="L67" i="45"/>
  <c r="L89" i="53"/>
  <c r="L76" i="46"/>
  <c r="K89" i="46"/>
  <c r="L95" i="49"/>
  <c r="L66" i="49"/>
  <c r="K71" i="49"/>
  <c r="L69" i="50"/>
  <c r="K68" i="52"/>
  <c r="L80" i="54"/>
  <c r="K82" i="55"/>
  <c r="K79" i="57"/>
  <c r="K67" i="57"/>
  <c r="L72" i="58"/>
  <c r="L59" i="58"/>
  <c r="K70" i="61"/>
  <c r="K77" i="28"/>
  <c r="K78" i="44"/>
  <c r="L88" i="53"/>
  <c r="L75" i="46"/>
  <c r="K87" i="46"/>
  <c r="K56" i="46"/>
  <c r="K71" i="63"/>
  <c r="L84" i="47"/>
  <c r="L64" i="48"/>
  <c r="K73" i="48"/>
  <c r="L94" i="49"/>
  <c r="K71" i="50"/>
  <c r="K70" i="51"/>
  <c r="L92" i="52"/>
  <c r="L56" i="52"/>
  <c r="L86" i="55"/>
  <c r="L88" i="57"/>
  <c r="K98" i="57"/>
  <c r="K78" i="57"/>
  <c r="K66" i="57"/>
  <c r="L71" i="58"/>
  <c r="L58" i="58"/>
  <c r="K63" i="58"/>
  <c r="L84" i="61"/>
  <c r="K76" i="57"/>
  <c r="K64" i="57"/>
  <c r="L68" i="46"/>
  <c r="K75" i="47"/>
  <c r="L95" i="58"/>
  <c r="K63" i="61"/>
  <c r="L35" i="59"/>
  <c r="K35" i="59"/>
  <c r="L96" i="58"/>
  <c r="K75" i="57"/>
  <c r="K87" i="58"/>
  <c r="L94" i="45"/>
  <c r="L76" i="53"/>
  <c r="L99" i="46"/>
  <c r="L65" i="46"/>
  <c r="K72" i="47"/>
  <c r="L82" i="49"/>
  <c r="L99" i="51"/>
  <c r="L51" i="51"/>
  <c r="L80" i="52"/>
  <c r="K60" i="54"/>
  <c r="K59" i="55"/>
  <c r="K91" i="57"/>
  <c r="K74" i="57"/>
  <c r="K62" i="57"/>
  <c r="K86" i="58"/>
  <c r="L51" i="61"/>
  <c r="K58" i="61"/>
  <c r="L66" i="1"/>
  <c r="L77" i="44"/>
  <c r="L67" i="65"/>
  <c r="K58" i="55"/>
  <c r="K99" i="58"/>
  <c r="K99" i="61"/>
  <c r="L90" i="28"/>
  <c r="L82" i="45"/>
  <c r="K84" i="45"/>
  <c r="L94" i="63"/>
  <c r="L65" i="47"/>
  <c r="K60" i="47"/>
  <c r="K93" i="48"/>
  <c r="K83" i="49"/>
  <c r="L93" i="51"/>
  <c r="K87" i="51"/>
  <c r="L72" i="52"/>
  <c r="L100" i="54"/>
  <c r="L62" i="55"/>
  <c r="K87" i="57"/>
  <c r="K84" i="58"/>
  <c r="K96" i="61"/>
  <c r="L67" i="53"/>
  <c r="L91" i="63"/>
  <c r="L63" i="47"/>
  <c r="L90" i="50"/>
  <c r="K88" i="50"/>
  <c r="L71" i="52"/>
  <c r="K79" i="52"/>
  <c r="L96" i="54"/>
  <c r="K97" i="58"/>
  <c r="K83" i="58"/>
  <c r="K63" i="57"/>
  <c r="L59" i="28"/>
  <c r="L51" i="46"/>
  <c r="K83" i="63"/>
  <c r="L70" i="49"/>
  <c r="K84" i="51"/>
  <c r="K82" i="58"/>
  <c r="K87" i="61"/>
  <c r="L32" i="59"/>
  <c r="K32" i="59"/>
  <c r="K64" i="46"/>
  <c r="K82" i="63"/>
  <c r="K79" i="49"/>
  <c r="K82" i="51"/>
  <c r="L84" i="54"/>
  <c r="L100" i="55"/>
  <c r="K81" i="57"/>
  <c r="K69" i="57"/>
  <c r="K57" i="58"/>
  <c r="K56" i="58"/>
  <c r="L56" i="28"/>
  <c r="L91" i="53"/>
  <c r="K67" i="46"/>
  <c r="L66" i="63"/>
  <c r="K88" i="63"/>
  <c r="L64" i="47"/>
  <c r="K51" i="47"/>
  <c r="L79" i="65"/>
  <c r="L79" i="51"/>
  <c r="K51" i="54"/>
  <c r="L76" i="55"/>
  <c r="K100" i="57"/>
  <c r="K86" i="57"/>
  <c r="L85" i="61"/>
  <c r="L72" i="61"/>
  <c r="K100" i="61"/>
  <c r="L69" i="58"/>
  <c r="K67" i="50"/>
  <c r="L75" i="52"/>
  <c r="K95" i="57"/>
  <c r="L69" i="48"/>
  <c r="K66" i="50"/>
  <c r="L63" i="1"/>
  <c r="K65" i="44"/>
  <c r="K77" i="45"/>
  <c r="L93" i="46"/>
  <c r="K81" i="46"/>
  <c r="K79" i="63"/>
  <c r="K55" i="65"/>
  <c r="K57" i="48"/>
  <c r="L86" i="49"/>
  <c r="L65" i="51"/>
  <c r="K64" i="52"/>
  <c r="L94" i="55"/>
  <c r="L65" i="55"/>
  <c r="K94" i="57"/>
  <c r="K61" i="61"/>
  <c r="K92" i="58"/>
  <c r="K55" i="63"/>
  <c r="L64" i="54"/>
  <c r="L60" i="1"/>
  <c r="L91" i="45"/>
  <c r="L55" i="45"/>
  <c r="K100" i="47"/>
  <c r="L96" i="65"/>
  <c r="L95" i="48"/>
  <c r="K81" i="48"/>
  <c r="K91" i="50"/>
  <c r="K87" i="52"/>
  <c r="K63" i="52"/>
  <c r="L92" i="54"/>
  <c r="K70" i="54"/>
  <c r="K78" i="55"/>
  <c r="L80" i="61"/>
  <c r="K60" i="61"/>
  <c r="L87" i="47"/>
  <c r="L92" i="28"/>
  <c r="K63" i="44"/>
  <c r="L53" i="45"/>
  <c r="K99" i="47"/>
  <c r="L55" i="49"/>
  <c r="K62" i="49"/>
  <c r="L74" i="50"/>
  <c r="L56" i="54"/>
  <c r="K77" i="55"/>
  <c r="L80" i="58"/>
  <c r="K59" i="57"/>
  <c r="K70" i="28"/>
  <c r="K69" i="45"/>
  <c r="L98" i="53"/>
  <c r="L97" i="61"/>
  <c r="K95" i="28"/>
  <c r="L82" i="28"/>
  <c r="K65" i="28"/>
  <c r="L79" i="45"/>
  <c r="K70" i="63"/>
  <c r="L92" i="65"/>
  <c r="K91" i="65"/>
  <c r="K67" i="51"/>
  <c r="K99" i="54"/>
  <c r="K90" i="57"/>
  <c r="L63" i="49"/>
  <c r="K67" i="63"/>
  <c r="L82" i="48"/>
  <c r="K71" i="48"/>
  <c r="L90" i="51"/>
  <c r="K66" i="51"/>
  <c r="K58" i="52"/>
  <c r="K83" i="57"/>
  <c r="K65" i="45"/>
  <c r="L65" i="53"/>
  <c r="L79" i="46"/>
  <c r="L100" i="63"/>
  <c r="L84" i="65"/>
  <c r="K70" i="48"/>
  <c r="K76" i="52"/>
  <c r="L52" i="55"/>
  <c r="K51" i="44"/>
  <c r="K52" i="47"/>
  <c r="K78" i="65"/>
  <c r="L99" i="49"/>
  <c r="L75" i="54"/>
  <c r="L73" i="61"/>
  <c r="K54" i="55"/>
  <c r="L51" i="53"/>
  <c r="L57" i="65"/>
  <c r="L85" i="49"/>
  <c r="L61" i="49"/>
  <c r="L93" i="50"/>
  <c r="K66" i="52"/>
  <c r="K75" i="1"/>
  <c r="L80" i="44"/>
  <c r="L88" i="45"/>
  <c r="L74" i="53"/>
  <c r="K100" i="46"/>
  <c r="K54" i="47"/>
  <c r="L56" i="65"/>
  <c r="K60" i="49"/>
  <c r="L60" i="51"/>
  <c r="K78" i="52"/>
  <c r="K65" i="52"/>
  <c r="L94" i="28"/>
  <c r="L95" i="46"/>
  <c r="K59" i="46"/>
  <c r="K52" i="63"/>
  <c r="K70" i="47"/>
  <c r="K53" i="47"/>
  <c r="L100" i="48"/>
  <c r="L60" i="48"/>
  <c r="K88" i="48"/>
  <c r="L81" i="51"/>
  <c r="L93" i="52"/>
  <c r="K77" i="52"/>
  <c r="K60" i="45"/>
  <c r="K69" i="63"/>
  <c r="L77" i="48"/>
  <c r="K89" i="52"/>
  <c r="K72" i="44"/>
  <c r="L71" i="46"/>
  <c r="K68" i="63"/>
  <c r="L82" i="47"/>
  <c r="L81" i="65"/>
  <c r="L76" i="48"/>
  <c r="L97" i="49"/>
  <c r="K81" i="50"/>
  <c r="L90" i="52"/>
  <c r="K62" i="52"/>
  <c r="K87" i="54"/>
  <c r="K66" i="54"/>
  <c r="K95" i="55"/>
  <c r="L89" i="28"/>
  <c r="K99" i="44"/>
  <c r="K71" i="44"/>
  <c r="K99" i="45"/>
  <c r="L90" i="46"/>
  <c r="K70" i="46"/>
  <c r="L81" i="47"/>
  <c r="L53" i="48"/>
  <c r="L96" i="49"/>
  <c r="L73" i="49"/>
  <c r="K56" i="49"/>
  <c r="K78" i="50"/>
  <c r="K86" i="52"/>
  <c r="K74" i="52"/>
  <c r="K65" i="54"/>
  <c r="K66" i="55"/>
  <c r="K96" i="45"/>
  <c r="K72" i="45"/>
  <c r="L80" i="63"/>
  <c r="K66" i="47"/>
  <c r="L52" i="48"/>
  <c r="K100" i="50"/>
  <c r="K76" i="50"/>
  <c r="K72" i="51"/>
  <c r="L89" i="54"/>
  <c r="L63" i="54"/>
  <c r="L87" i="53"/>
  <c r="L62" i="53"/>
  <c r="L78" i="47"/>
  <c r="K80" i="65"/>
  <c r="L72" i="48"/>
  <c r="L96" i="51"/>
  <c r="K81" i="54"/>
  <c r="L90" i="55"/>
  <c r="K64" i="55"/>
  <c r="L86" i="53"/>
  <c r="L77" i="47"/>
  <c r="L89" i="48"/>
  <c r="L93" i="49"/>
  <c r="L67" i="1"/>
  <c r="L83" i="46"/>
  <c r="K66" i="46"/>
  <c r="L76" i="63"/>
  <c r="L93" i="47"/>
  <c r="K72" i="50"/>
  <c r="K88" i="51"/>
  <c r="K82" i="52"/>
  <c r="K57" i="52"/>
  <c r="L88" i="55"/>
  <c r="L69" i="28"/>
  <c r="K87" i="44"/>
  <c r="K69" i="65"/>
  <c r="K97" i="48"/>
  <c r="K81" i="52"/>
  <c r="K69" i="52"/>
  <c r="K71" i="47"/>
  <c r="K83" i="65"/>
  <c r="K80" i="49"/>
  <c r="K84" i="57"/>
  <c r="K68" i="51"/>
  <c r="K55" i="52"/>
  <c r="K64" i="1"/>
  <c r="L88" i="28"/>
  <c r="L60" i="44"/>
  <c r="K96" i="44"/>
  <c r="K53" i="44"/>
  <c r="L90" i="45"/>
  <c r="L75" i="45"/>
  <c r="L57" i="45"/>
  <c r="K93" i="45"/>
  <c r="K51" i="45"/>
  <c r="L75" i="53"/>
  <c r="L58" i="46"/>
  <c r="K94" i="46"/>
  <c r="K52" i="46"/>
  <c r="L90" i="63"/>
  <c r="K54" i="63"/>
  <c r="L92" i="47"/>
  <c r="K56" i="47"/>
  <c r="L74" i="65"/>
  <c r="K65" i="49"/>
  <c r="K80" i="50"/>
  <c r="L89" i="51"/>
  <c r="K53" i="51"/>
  <c r="L67" i="52"/>
  <c r="K91" i="52"/>
  <c r="L88" i="54"/>
  <c r="L58" i="54"/>
  <c r="K94" i="54"/>
  <c r="K52" i="54"/>
  <c r="L96" i="57"/>
  <c r="L92" i="61"/>
  <c r="L53" i="61"/>
  <c r="K67" i="54"/>
  <c r="L83" i="28"/>
  <c r="K96" i="28"/>
  <c r="K71" i="28"/>
  <c r="L89" i="44"/>
  <c r="L75" i="44"/>
  <c r="L59" i="44"/>
  <c r="K95" i="44"/>
  <c r="L89" i="45"/>
  <c r="L56" i="45"/>
  <c r="K92" i="45"/>
  <c r="K78" i="45"/>
  <c r="L88" i="46"/>
  <c r="L57" i="46"/>
  <c r="L59" i="63"/>
  <c r="K95" i="63"/>
  <c r="K81" i="63"/>
  <c r="K83" i="47"/>
  <c r="L73" i="65"/>
  <c r="K59" i="65"/>
  <c r="L90" i="48"/>
  <c r="K85" i="48"/>
  <c r="L68" i="49"/>
  <c r="K92" i="49"/>
  <c r="K64" i="49"/>
  <c r="L83" i="50"/>
  <c r="K92" i="50"/>
  <c r="K79" i="50"/>
  <c r="L58" i="51"/>
  <c r="K94" i="51"/>
  <c r="K80" i="51"/>
  <c r="L57" i="54"/>
  <c r="K93" i="54"/>
  <c r="K79" i="54"/>
  <c r="L75" i="55"/>
  <c r="K93" i="55"/>
  <c r="K57" i="55"/>
  <c r="L91" i="61"/>
  <c r="L65" i="61"/>
  <c r="K68" i="61"/>
  <c r="K66" i="45"/>
  <c r="L95" i="65"/>
  <c r="K68" i="50"/>
  <c r="L76" i="1"/>
  <c r="K52" i="1"/>
  <c r="L57" i="53"/>
  <c r="K77" i="49"/>
  <c r="K51" i="1"/>
  <c r="L80" i="28"/>
  <c r="K68" i="28"/>
  <c r="L87" i="45"/>
  <c r="L54" i="45"/>
  <c r="L56" i="53"/>
  <c r="L55" i="46"/>
  <c r="K91" i="46"/>
  <c r="L57" i="63"/>
  <c r="K93" i="63"/>
  <c r="L59" i="47"/>
  <c r="K95" i="47"/>
  <c r="L71" i="65"/>
  <c r="L61" i="48"/>
  <c r="K76" i="49"/>
  <c r="L95" i="50"/>
  <c r="K77" i="50"/>
  <c r="L56" i="51"/>
  <c r="K92" i="51"/>
  <c r="K100" i="52"/>
  <c r="L55" i="54"/>
  <c r="K91" i="54"/>
  <c r="L87" i="55"/>
  <c r="L71" i="55"/>
  <c r="K55" i="55"/>
  <c r="L89" i="61"/>
  <c r="K93" i="28"/>
  <c r="L84" i="44"/>
  <c r="L56" i="44"/>
  <c r="K92" i="44"/>
  <c r="L99" i="53"/>
  <c r="L69" i="53"/>
  <c r="L54" i="46"/>
  <c r="L56" i="63"/>
  <c r="K92" i="63"/>
  <c r="K78" i="63"/>
  <c r="L58" i="47"/>
  <c r="K94" i="47"/>
  <c r="K80" i="47"/>
  <c r="L86" i="65"/>
  <c r="L70" i="65"/>
  <c r="L53" i="49"/>
  <c r="K89" i="49"/>
  <c r="K89" i="50"/>
  <c r="L55" i="51"/>
  <c r="K91" i="51"/>
  <c r="K77" i="51"/>
  <c r="L82" i="54"/>
  <c r="L54" i="54"/>
  <c r="K90" i="54"/>
  <c r="K76" i="54"/>
  <c r="L83" i="44"/>
  <c r="L55" i="44"/>
  <c r="L68" i="53"/>
  <c r="L54" i="53"/>
  <c r="L82" i="46"/>
  <c r="L85" i="65"/>
  <c r="L59" i="48"/>
  <c r="K80" i="48"/>
  <c r="K88" i="49"/>
  <c r="K72" i="49"/>
  <c r="K98" i="52"/>
  <c r="L99" i="55"/>
  <c r="L83" i="55"/>
  <c r="L69" i="55"/>
  <c r="L81" i="45"/>
  <c r="L53" i="53"/>
  <c r="L68" i="65"/>
  <c r="L58" i="48"/>
  <c r="L98" i="55"/>
  <c r="L59" i="61"/>
  <c r="K95" i="61"/>
  <c r="K53" i="28"/>
  <c r="L83" i="48"/>
  <c r="K94" i="48"/>
  <c r="L75" i="49"/>
  <c r="K98" i="49"/>
  <c r="K84" i="49"/>
  <c r="L81" i="55"/>
  <c r="L67" i="55"/>
  <c r="L71" i="61"/>
  <c r="K94" i="61"/>
  <c r="L91" i="28"/>
  <c r="K90" i="65"/>
  <c r="K94" i="52"/>
  <c r="L51" i="55"/>
  <c r="L99" i="57"/>
  <c r="L56" i="61"/>
  <c r="L84" i="28"/>
  <c r="L61" i="28"/>
  <c r="L58" i="28"/>
  <c r="L72" i="28"/>
  <c r="L60" i="28"/>
  <c r="K60" i="28"/>
  <c r="K85" i="28"/>
  <c r="L85" i="28"/>
  <c r="K97" i="28"/>
  <c r="L97" i="28"/>
  <c r="L54" i="28"/>
  <c r="K54" i="28"/>
  <c r="L66" i="28"/>
  <c r="K66" i="28"/>
  <c r="L73" i="28"/>
  <c r="K52" i="28"/>
  <c r="L57" i="28"/>
  <c r="K64" i="28"/>
  <c r="L100" i="28"/>
  <c r="L55" i="28"/>
  <c r="K76" i="28"/>
  <c r="L81" i="28"/>
  <c r="L67" i="28"/>
  <c r="K59" i="1"/>
  <c r="L58" i="1"/>
  <c r="L61" i="1"/>
  <c r="K73" i="1"/>
  <c r="K72" i="1"/>
  <c r="L71" i="1"/>
  <c r="K74" i="1"/>
  <c r="K53" i="1"/>
  <c r="L77" i="1"/>
  <c r="L62" i="1"/>
  <c r="K70" i="1"/>
  <c r="K65" i="1"/>
  <c r="L55" i="1"/>
  <c r="K79" i="1"/>
  <c r="L98" i="61"/>
  <c r="L86" i="61"/>
  <c r="L74" i="61"/>
  <c r="L62" i="61"/>
  <c r="K96" i="55"/>
  <c r="K84" i="55"/>
  <c r="K72" i="55"/>
  <c r="K60" i="55"/>
  <c r="L97" i="55"/>
  <c r="L85" i="55"/>
  <c r="L73" i="55"/>
  <c r="L61" i="55"/>
  <c r="L98" i="54"/>
  <c r="L86" i="54"/>
  <c r="L74" i="54"/>
  <c r="L62" i="54"/>
  <c r="L97" i="54"/>
  <c r="L85" i="54"/>
  <c r="L73" i="54"/>
  <c r="L61" i="54"/>
  <c r="L88" i="52"/>
  <c r="K95" i="51"/>
  <c r="K83" i="51"/>
  <c r="K71" i="51"/>
  <c r="K59" i="51"/>
  <c r="L97" i="51"/>
  <c r="L85" i="51"/>
  <c r="L73" i="51"/>
  <c r="L61" i="51"/>
  <c r="L99" i="50"/>
  <c r="L87" i="50"/>
  <c r="K98" i="50"/>
  <c r="L75" i="50"/>
  <c r="L74" i="49"/>
  <c r="K87" i="49"/>
  <c r="L98" i="48"/>
  <c r="L86" i="48"/>
  <c r="L74" i="48"/>
  <c r="L62" i="48"/>
  <c r="K89" i="65"/>
  <c r="K77" i="65"/>
  <c r="K65" i="65"/>
  <c r="K100" i="65"/>
  <c r="K88" i="65"/>
  <c r="K76" i="65"/>
  <c r="K64" i="65"/>
  <c r="K99" i="65"/>
  <c r="K87" i="65"/>
  <c r="K75" i="65"/>
  <c r="K63" i="65"/>
  <c r="L98" i="47"/>
  <c r="L86" i="47"/>
  <c r="L74" i="47"/>
  <c r="L62" i="47"/>
  <c r="L97" i="47"/>
  <c r="L85" i="47"/>
  <c r="L73" i="47"/>
  <c r="L61" i="47"/>
  <c r="K96" i="63"/>
  <c r="K84" i="63"/>
  <c r="K72" i="63"/>
  <c r="K60" i="63"/>
  <c r="L97" i="63"/>
  <c r="L85" i="63"/>
  <c r="L73" i="63"/>
  <c r="L61" i="63"/>
  <c r="L98" i="46"/>
  <c r="L86" i="46"/>
  <c r="L74" i="46"/>
  <c r="L62" i="46"/>
  <c r="L97" i="46"/>
  <c r="L85" i="46"/>
  <c r="L73" i="46"/>
  <c r="L61" i="46"/>
  <c r="L97" i="53"/>
  <c r="L85" i="53"/>
  <c r="L73" i="53"/>
  <c r="L61" i="53"/>
  <c r="L98" i="45"/>
  <c r="L86" i="45"/>
  <c r="L74" i="45"/>
  <c r="L62" i="45"/>
  <c r="L97" i="45"/>
  <c r="L85" i="45"/>
  <c r="L73" i="45"/>
  <c r="L61" i="45"/>
  <c r="L98" i="44"/>
  <c r="L86" i="44"/>
  <c r="L74" i="44"/>
  <c r="L62" i="44"/>
  <c r="L97" i="44"/>
  <c r="L85" i="44"/>
  <c r="L73" i="44"/>
  <c r="L61" i="44"/>
  <c r="L99" i="28"/>
  <c r="L87" i="28"/>
  <c r="L75" i="28"/>
  <c r="L63" i="28"/>
  <c r="L51" i="28"/>
  <c r="L98" i="28"/>
  <c r="L86" i="28"/>
  <c r="L74" i="28"/>
  <c r="L62" i="28"/>
  <c r="K78" i="1"/>
  <c r="L54" i="1"/>
  <c r="L69" i="1"/>
  <c r="L57" i="1"/>
  <c r="L80" i="1"/>
  <c r="L68" i="1"/>
  <c r="L56" i="1"/>
  <c r="L39" i="59"/>
  <c r="L22" i="59"/>
  <c r="L9" i="59"/>
  <c r="L41" i="59"/>
  <c r="L5" i="59"/>
  <c r="L33" i="59"/>
  <c r="L20" i="59"/>
  <c r="L29" i="59"/>
  <c r="L52" i="59"/>
  <c r="L26" i="59"/>
  <c r="L37" i="59"/>
  <c r="L51" i="59"/>
  <c r="L52" i="58"/>
  <c r="L51" i="58"/>
  <c r="L52" i="57"/>
  <c r="L51" i="57"/>
  <c r="L52" i="52"/>
  <c r="L51" i="52"/>
  <c r="K9" i="30"/>
  <c r="L53" i="65"/>
  <c r="L49" i="65"/>
  <c r="L30" i="65"/>
  <c r="L26" i="65"/>
  <c r="L48" i="45"/>
  <c r="L48" i="57"/>
  <c r="K32" i="66"/>
  <c r="K38" i="63"/>
  <c r="K5" i="66"/>
  <c r="K13" i="66"/>
  <c r="K21" i="66"/>
  <c r="K29" i="66"/>
  <c r="L45" i="66"/>
  <c r="L25" i="61"/>
  <c r="K28" i="61"/>
  <c r="K9" i="66"/>
  <c r="K16" i="66"/>
  <c r="K25" i="66"/>
  <c r="L6" i="61"/>
  <c r="L9" i="61"/>
  <c r="K12" i="61"/>
  <c r="K12" i="66"/>
  <c r="K20" i="66"/>
  <c r="K28" i="66"/>
  <c r="L20" i="61"/>
  <c r="L41" i="61"/>
  <c r="K44" i="61"/>
  <c r="L37" i="66"/>
  <c r="K24" i="30"/>
  <c r="L5" i="49"/>
  <c r="L44" i="58"/>
  <c r="K33" i="55"/>
  <c r="L16" i="65"/>
  <c r="L50" i="63"/>
  <c r="L45" i="63"/>
  <c r="L16" i="45"/>
  <c r="L32" i="45"/>
  <c r="K45" i="51"/>
  <c r="L6" i="45"/>
  <c r="L9" i="45"/>
  <c r="K12" i="45"/>
  <c r="L25" i="45"/>
  <c r="K28" i="45"/>
  <c r="L41" i="45"/>
  <c r="K44" i="45"/>
  <c r="K13" i="51"/>
  <c r="L9" i="55"/>
  <c r="K12" i="55"/>
  <c r="L13" i="63"/>
  <c r="K29" i="51"/>
  <c r="K8" i="66"/>
  <c r="K17" i="66"/>
  <c r="K24" i="66"/>
  <c r="K33" i="66"/>
  <c r="K38" i="66"/>
  <c r="K40" i="66"/>
  <c r="L49" i="66"/>
  <c r="L5" i="61"/>
  <c r="K10" i="63"/>
  <c r="L25" i="58"/>
  <c r="K28" i="58"/>
  <c r="L48" i="58"/>
  <c r="K12" i="58"/>
  <c r="L41" i="58"/>
  <c r="L32" i="58"/>
  <c r="L9" i="58"/>
  <c r="L6" i="58"/>
  <c r="K32" i="57"/>
  <c r="L13" i="57"/>
  <c r="K16" i="57"/>
  <c r="L29" i="57"/>
  <c r="L45" i="57"/>
  <c r="L36" i="57"/>
  <c r="L20" i="57"/>
  <c r="K12" i="56"/>
  <c r="L6" i="55"/>
  <c r="K41" i="55"/>
  <c r="K49" i="55"/>
  <c r="L20" i="55"/>
  <c r="K25" i="55"/>
  <c r="K5" i="54"/>
  <c r="L22" i="52"/>
  <c r="K49" i="52"/>
  <c r="L14" i="52"/>
  <c r="K17" i="52"/>
  <c r="L30" i="52"/>
  <c r="L46" i="52"/>
  <c r="L38" i="52"/>
  <c r="K41" i="52"/>
  <c r="L37" i="52"/>
  <c r="L33" i="52"/>
  <c r="K25" i="52"/>
  <c r="L21" i="52"/>
  <c r="K9" i="52"/>
  <c r="L5" i="52"/>
  <c r="L6" i="52"/>
  <c r="K40" i="30"/>
  <c r="K36" i="44"/>
  <c r="L32" i="44"/>
  <c r="L49" i="44"/>
  <c r="L25" i="30"/>
  <c r="L33" i="30"/>
  <c r="K21" i="51"/>
  <c r="L10" i="52"/>
  <c r="K13" i="52"/>
  <c r="L26" i="52"/>
  <c r="K29" i="52"/>
  <c r="L42" i="52"/>
  <c r="K45" i="52"/>
  <c r="L21" i="54"/>
  <c r="K24" i="54"/>
  <c r="L37" i="54"/>
  <c r="K40" i="54"/>
  <c r="L16" i="55"/>
  <c r="K37" i="55"/>
  <c r="K28" i="56"/>
  <c r="K36" i="56"/>
  <c r="L13" i="58"/>
  <c r="K16" i="58"/>
  <c r="L16" i="61"/>
  <c r="L33" i="61"/>
  <c r="K36" i="61"/>
  <c r="L48" i="61"/>
  <c r="L43" i="65"/>
  <c r="K46" i="65"/>
  <c r="L6" i="66"/>
  <c r="L10" i="66"/>
  <c r="L14" i="66"/>
  <c r="L18" i="66"/>
  <c r="L22" i="66"/>
  <c r="L26" i="66"/>
  <c r="L30" i="66"/>
  <c r="K34" i="66"/>
  <c r="K36" i="66"/>
  <c r="L41" i="66"/>
  <c r="L46" i="66"/>
  <c r="K18" i="63"/>
  <c r="L29" i="63"/>
  <c r="L17" i="30"/>
  <c r="L45" i="44"/>
  <c r="L5" i="30"/>
  <c r="L13" i="30"/>
  <c r="L41" i="30"/>
  <c r="K49" i="30"/>
  <c r="L6" i="30"/>
  <c r="L29" i="30"/>
  <c r="K37" i="51"/>
  <c r="L18" i="52"/>
  <c r="L34" i="52"/>
  <c r="L50" i="52"/>
  <c r="L29" i="53"/>
  <c r="L12" i="54"/>
  <c r="L28" i="54"/>
  <c r="L44" i="54"/>
  <c r="L17" i="55"/>
  <c r="K29" i="55"/>
  <c r="K45" i="55"/>
  <c r="K20" i="56"/>
  <c r="K44" i="56"/>
  <c r="L45" i="58"/>
  <c r="L17" i="61"/>
  <c r="L32" i="61"/>
  <c r="L49" i="61"/>
  <c r="K42" i="66"/>
  <c r="K44" i="66"/>
  <c r="L11" i="50"/>
  <c r="K48" i="66"/>
  <c r="L25" i="51"/>
  <c r="L41" i="51"/>
  <c r="L17" i="51"/>
  <c r="L33" i="51"/>
  <c r="L49" i="51"/>
  <c r="L9" i="51"/>
  <c r="K5" i="51"/>
  <c r="K51" i="50"/>
  <c r="L44" i="50"/>
  <c r="L26" i="50"/>
  <c r="L10" i="50"/>
  <c r="L18" i="49"/>
  <c r="L42" i="49"/>
  <c r="L39" i="49"/>
  <c r="L13" i="49"/>
  <c r="K16" i="49"/>
  <c r="L21" i="49"/>
  <c r="L31" i="49"/>
  <c r="K34" i="49"/>
  <c r="L38" i="49"/>
  <c r="L27" i="49"/>
  <c r="L22" i="49"/>
  <c r="K25" i="49"/>
  <c r="L47" i="49"/>
  <c r="K50" i="49"/>
  <c r="L44" i="48"/>
  <c r="L25" i="48"/>
  <c r="K28" i="48"/>
  <c r="L37" i="48"/>
  <c r="K40" i="48"/>
  <c r="K8" i="48"/>
  <c r="L16" i="48"/>
  <c r="L12" i="48"/>
  <c r="L29" i="48"/>
  <c r="L32" i="48"/>
  <c r="L41" i="48"/>
  <c r="L48" i="48"/>
  <c r="L21" i="48"/>
  <c r="K24" i="48"/>
  <c r="L45" i="48"/>
  <c r="L9" i="48"/>
  <c r="L5" i="48"/>
  <c r="L17" i="48"/>
  <c r="K20" i="48"/>
  <c r="L33" i="48"/>
  <c r="K36" i="48"/>
  <c r="L49" i="48"/>
  <c r="L13" i="48"/>
  <c r="K7" i="66"/>
  <c r="K11" i="66"/>
  <c r="K15" i="66"/>
  <c r="K19" i="66"/>
  <c r="K23" i="66"/>
  <c r="K27" i="66"/>
  <c r="K31" i="66"/>
  <c r="K35" i="66"/>
  <c r="K39" i="66"/>
  <c r="K43" i="66"/>
  <c r="K47" i="66"/>
  <c r="K50" i="66"/>
  <c r="L9" i="65"/>
  <c r="K12" i="65"/>
  <c r="L21" i="65"/>
  <c r="L34" i="65"/>
  <c r="L51" i="65"/>
  <c r="L20" i="65"/>
  <c r="L29" i="65"/>
  <c r="L35" i="65"/>
  <c r="K38" i="65"/>
  <c r="L42" i="65"/>
  <c r="L52" i="65"/>
  <c r="L25" i="65"/>
  <c r="L39" i="65"/>
  <c r="L5" i="65"/>
  <c r="L13" i="65"/>
  <c r="L47" i="65"/>
  <c r="L31" i="65"/>
  <c r="K8" i="65"/>
  <c r="L17" i="65"/>
  <c r="K24" i="65"/>
  <c r="K28" i="47"/>
  <c r="L45" i="47"/>
  <c r="L29" i="47"/>
  <c r="K32" i="47"/>
  <c r="L13" i="47"/>
  <c r="K16" i="47"/>
  <c r="K48" i="47"/>
  <c r="L25" i="47"/>
  <c r="L6" i="47"/>
  <c r="L9" i="47"/>
  <c r="K12" i="47"/>
  <c r="L41" i="47"/>
  <c r="K44" i="47"/>
  <c r="K37" i="65"/>
  <c r="K41" i="65"/>
  <c r="K50" i="65"/>
  <c r="K6" i="65"/>
  <c r="L7" i="65"/>
  <c r="K10" i="65"/>
  <c r="L11" i="65"/>
  <c r="K14" i="65"/>
  <c r="L15" i="65"/>
  <c r="K18" i="65"/>
  <c r="L19" i="65"/>
  <c r="K22" i="65"/>
  <c r="L23" i="65"/>
  <c r="K27" i="65"/>
  <c r="L28" i="65"/>
  <c r="K32" i="65"/>
  <c r="L33" i="65"/>
  <c r="K36" i="65"/>
  <c r="K40" i="65"/>
  <c r="K44" i="65"/>
  <c r="L45" i="65"/>
  <c r="K48" i="65"/>
  <c r="K54" i="65"/>
  <c r="L22" i="63"/>
  <c r="L33" i="63"/>
  <c r="K36" i="63"/>
  <c r="K49" i="63"/>
  <c r="L17" i="63"/>
  <c r="K26" i="63"/>
  <c r="K42" i="63"/>
  <c r="K44" i="63"/>
  <c r="K28" i="63"/>
  <c r="L6" i="63"/>
  <c r="K40" i="63"/>
  <c r="L37" i="63"/>
  <c r="K12" i="63"/>
  <c r="K46" i="63"/>
  <c r="L41" i="63"/>
  <c r="K34" i="63"/>
  <c r="K20" i="63"/>
  <c r="K21" i="63"/>
  <c r="K5" i="63"/>
  <c r="K9" i="63"/>
  <c r="K14" i="63"/>
  <c r="K16" i="63"/>
  <c r="K25" i="63"/>
  <c r="K30" i="63"/>
  <c r="K32" i="63"/>
  <c r="K48" i="63"/>
  <c r="K8" i="63"/>
  <c r="K24" i="63"/>
  <c r="L17" i="46"/>
  <c r="L49" i="46"/>
  <c r="L33" i="46"/>
  <c r="L9" i="46"/>
  <c r="L41" i="46"/>
  <c r="L25" i="46"/>
  <c r="L7" i="46"/>
  <c r="L13" i="46"/>
  <c r="L29" i="46"/>
  <c r="L45" i="46"/>
  <c r="L21" i="46"/>
  <c r="L37" i="46"/>
  <c r="K7" i="63"/>
  <c r="K11" i="63"/>
  <c r="K15" i="63"/>
  <c r="K19" i="63"/>
  <c r="K23" i="63"/>
  <c r="K27" i="63"/>
  <c r="K31" i="63"/>
  <c r="K35" i="63"/>
  <c r="K39" i="63"/>
  <c r="K43" i="63"/>
  <c r="K47" i="63"/>
  <c r="L6" i="53"/>
  <c r="L41" i="53"/>
  <c r="L17" i="53"/>
  <c r="L25" i="53"/>
  <c r="L37" i="53"/>
  <c r="L13" i="53"/>
  <c r="L21" i="53"/>
  <c r="L33" i="53"/>
  <c r="L45" i="53"/>
  <c r="L17" i="59"/>
  <c r="K21" i="59"/>
  <c r="K12" i="59"/>
  <c r="L21" i="30"/>
  <c r="K44" i="30"/>
  <c r="K12" i="30"/>
  <c r="K28" i="30"/>
  <c r="K16" i="30"/>
  <c r="K32" i="30"/>
  <c r="K48" i="30"/>
  <c r="L39" i="30"/>
  <c r="L43" i="30"/>
  <c r="L37" i="30"/>
  <c r="K20" i="30"/>
  <c r="K36" i="30"/>
  <c r="L45" i="30"/>
  <c r="L6" i="44"/>
  <c r="L16" i="44"/>
  <c r="K5" i="44"/>
  <c r="L9" i="44"/>
  <c r="L13" i="44"/>
  <c r="L17" i="44"/>
  <c r="L21" i="44"/>
  <c r="L25" i="44"/>
  <c r="L29" i="44"/>
  <c r="L33" i="44"/>
  <c r="L37" i="44"/>
  <c r="L41" i="44"/>
  <c r="K5" i="45"/>
  <c r="L21" i="45"/>
  <c r="K24" i="45"/>
  <c r="L37" i="45"/>
  <c r="K40" i="45"/>
  <c r="L17" i="45"/>
  <c r="K20" i="45"/>
  <c r="L33" i="45"/>
  <c r="K36" i="45"/>
  <c r="L49" i="45"/>
  <c r="L13" i="45"/>
  <c r="L29" i="45"/>
  <c r="L45" i="45"/>
  <c r="L50" i="53"/>
  <c r="L9" i="53"/>
  <c r="K12" i="46"/>
  <c r="K16" i="46"/>
  <c r="K20" i="46"/>
  <c r="K28" i="46"/>
  <c r="K32" i="46"/>
  <c r="K36" i="46"/>
  <c r="K40" i="46"/>
  <c r="K44" i="46"/>
  <c r="K48" i="46"/>
  <c r="K24" i="46"/>
  <c r="L6" i="46"/>
  <c r="L10" i="46"/>
  <c r="L14" i="46"/>
  <c r="L18" i="46"/>
  <c r="L22" i="46"/>
  <c r="L26" i="46"/>
  <c r="L30" i="46"/>
  <c r="L34" i="46"/>
  <c r="L38" i="46"/>
  <c r="L42" i="46"/>
  <c r="L46" i="46"/>
  <c r="L50" i="46"/>
  <c r="K5" i="46"/>
  <c r="K24" i="47"/>
  <c r="L5" i="47"/>
  <c r="L17" i="47"/>
  <c r="K20" i="47"/>
  <c r="L33" i="47"/>
  <c r="K36" i="47"/>
  <c r="L40" i="47"/>
  <c r="L49" i="47"/>
  <c r="L21" i="47"/>
  <c r="L37" i="47"/>
  <c r="K11" i="48"/>
  <c r="K19" i="48"/>
  <c r="K23" i="48"/>
  <c r="K39" i="48"/>
  <c r="K47" i="48"/>
  <c r="K15" i="48"/>
  <c r="K31" i="48"/>
  <c r="K35" i="48"/>
  <c r="K6" i="48"/>
  <c r="K18" i="48"/>
  <c r="L27" i="48"/>
  <c r="K30" i="48"/>
  <c r="K50" i="48"/>
  <c r="K7" i="48"/>
  <c r="K43" i="48"/>
  <c r="K10" i="48"/>
  <c r="K14" i="48"/>
  <c r="K22" i="48"/>
  <c r="K26" i="48"/>
  <c r="K34" i="48"/>
  <c r="K38" i="48"/>
  <c r="K42" i="48"/>
  <c r="K46" i="48"/>
  <c r="L6" i="49"/>
  <c r="L9" i="49"/>
  <c r="K12" i="49"/>
  <c r="L26" i="49"/>
  <c r="K30" i="49"/>
  <c r="L43" i="49"/>
  <c r="K46" i="49"/>
  <c r="L17" i="49"/>
  <c r="L35" i="49"/>
  <c r="L51" i="49"/>
  <c r="L28" i="50"/>
  <c r="K7" i="50"/>
  <c r="L20" i="50"/>
  <c r="K23" i="50"/>
  <c r="L37" i="50"/>
  <c r="K40" i="50"/>
  <c r="K36" i="50"/>
  <c r="L12" i="50"/>
  <c r="K15" i="50"/>
  <c r="L19" i="50"/>
  <c r="L29" i="50"/>
  <c r="K32" i="50"/>
  <c r="L45" i="50"/>
  <c r="K48" i="50"/>
  <c r="L16" i="50"/>
  <c r="L33" i="50"/>
  <c r="L8" i="50"/>
  <c r="L24" i="50"/>
  <c r="L41" i="50"/>
  <c r="L7" i="51"/>
  <c r="K6" i="51"/>
  <c r="K16" i="51"/>
  <c r="K24" i="51"/>
  <c r="K32" i="51"/>
  <c r="K44" i="51"/>
  <c r="K48" i="51"/>
  <c r="K12" i="51"/>
  <c r="K20" i="51"/>
  <c r="K28" i="51"/>
  <c r="K36" i="51"/>
  <c r="K40" i="51"/>
  <c r="L10" i="51"/>
  <c r="L14" i="51"/>
  <c r="L18" i="51"/>
  <c r="L22" i="51"/>
  <c r="L26" i="51"/>
  <c r="L30" i="51"/>
  <c r="L34" i="51"/>
  <c r="L38" i="51"/>
  <c r="L42" i="51"/>
  <c r="L46" i="51"/>
  <c r="K8" i="52"/>
  <c r="K12" i="52"/>
  <c r="K24" i="52"/>
  <c r="K32" i="52"/>
  <c r="K36" i="52"/>
  <c r="K48" i="52"/>
  <c r="K7" i="52"/>
  <c r="K15" i="52"/>
  <c r="L16" i="52"/>
  <c r="L20" i="52"/>
  <c r="L28" i="52"/>
  <c r="K35" i="52"/>
  <c r="L40" i="52"/>
  <c r="K43" i="52"/>
  <c r="K47" i="52"/>
  <c r="K44" i="52"/>
  <c r="K11" i="52"/>
  <c r="K19" i="52"/>
  <c r="K23" i="52"/>
  <c r="K27" i="52"/>
  <c r="K31" i="52"/>
  <c r="K39" i="52"/>
  <c r="L33" i="54"/>
  <c r="K36" i="54"/>
  <c r="L13" i="54"/>
  <c r="K16" i="54"/>
  <c r="L20" i="54"/>
  <c r="L29" i="54"/>
  <c r="K32" i="54"/>
  <c r="L45" i="54"/>
  <c r="K48" i="54"/>
  <c r="L17" i="54"/>
  <c r="L49" i="54"/>
  <c r="L6" i="54"/>
  <c r="L9" i="54"/>
  <c r="L25" i="54"/>
  <c r="L41" i="54"/>
  <c r="K5" i="55"/>
  <c r="L21" i="55"/>
  <c r="K24" i="55"/>
  <c r="K28" i="55"/>
  <c r="K32" i="55"/>
  <c r="K36" i="55"/>
  <c r="K40" i="55"/>
  <c r="K44" i="55"/>
  <c r="K48" i="55"/>
  <c r="L13" i="55"/>
  <c r="K5" i="56"/>
  <c r="K24" i="56"/>
  <c r="K40" i="56"/>
  <c r="L25" i="57"/>
  <c r="K28" i="57"/>
  <c r="L41" i="57"/>
  <c r="K44" i="57"/>
  <c r="K5" i="57"/>
  <c r="L12" i="57"/>
  <c r="L21" i="57"/>
  <c r="K24" i="57"/>
  <c r="L37" i="57"/>
  <c r="K40" i="57"/>
  <c r="L6" i="57"/>
  <c r="L9" i="57"/>
  <c r="L17" i="57"/>
  <c r="L33" i="57"/>
  <c r="L49" i="57"/>
  <c r="L21" i="58"/>
  <c r="K24" i="58"/>
  <c r="L37" i="58"/>
  <c r="K40" i="58"/>
  <c r="L5" i="58"/>
  <c r="L17" i="58"/>
  <c r="K20" i="58"/>
  <c r="L33" i="58"/>
  <c r="K36" i="58"/>
  <c r="L49" i="58"/>
  <c r="L29" i="58"/>
  <c r="L21" i="61"/>
  <c r="K24" i="61"/>
  <c r="L37" i="61"/>
  <c r="K40" i="61"/>
  <c r="L13" i="61"/>
  <c r="L29" i="61"/>
  <c r="L45" i="61"/>
  <c r="K36" i="59"/>
  <c r="K19" i="59"/>
  <c r="L38" i="59"/>
  <c r="K44" i="59"/>
  <c r="K48" i="59"/>
  <c r="K24" i="59"/>
  <c r="L46" i="59"/>
  <c r="L50" i="59"/>
  <c r="K45" i="59"/>
  <c r="K49" i="59"/>
  <c r="K13" i="59"/>
  <c r="K40" i="59"/>
  <c r="K42" i="59"/>
  <c r="K8" i="61"/>
  <c r="K11" i="61"/>
  <c r="K15" i="61"/>
  <c r="K19" i="61"/>
  <c r="K23" i="61"/>
  <c r="K27" i="61"/>
  <c r="K31" i="61"/>
  <c r="K35" i="61"/>
  <c r="K39" i="61"/>
  <c r="K43" i="61"/>
  <c r="K47" i="61"/>
  <c r="K7" i="61"/>
  <c r="K10" i="61"/>
  <c r="K14" i="61"/>
  <c r="K18" i="61"/>
  <c r="K22" i="61"/>
  <c r="K26" i="61"/>
  <c r="K30" i="61"/>
  <c r="K34" i="61"/>
  <c r="K38" i="61"/>
  <c r="K42" i="61"/>
  <c r="K46" i="61"/>
  <c r="K50" i="61"/>
  <c r="K8" i="59"/>
  <c r="K23" i="59"/>
  <c r="K6" i="59"/>
  <c r="K28" i="59"/>
  <c r="K27" i="59"/>
  <c r="K11" i="59"/>
  <c r="K14" i="59"/>
  <c r="K16" i="59"/>
  <c r="K47" i="59"/>
  <c r="K7" i="59"/>
  <c r="K10" i="59"/>
  <c r="K25" i="59"/>
  <c r="K18" i="59"/>
  <c r="K31" i="59"/>
  <c r="K34" i="59"/>
  <c r="K30" i="59"/>
  <c r="K8" i="58"/>
  <c r="K11" i="58"/>
  <c r="K15" i="58"/>
  <c r="K19" i="58"/>
  <c r="K23" i="58"/>
  <c r="K27" i="58"/>
  <c r="K31" i="58"/>
  <c r="K35" i="58"/>
  <c r="K39" i="58"/>
  <c r="K43" i="58"/>
  <c r="K47" i="58"/>
  <c r="K7" i="58"/>
  <c r="K10" i="58"/>
  <c r="K14" i="58"/>
  <c r="K18" i="58"/>
  <c r="K22" i="58"/>
  <c r="K26" i="58"/>
  <c r="K30" i="58"/>
  <c r="K34" i="58"/>
  <c r="K38" i="58"/>
  <c r="K42" i="58"/>
  <c r="K46" i="58"/>
  <c r="K50" i="58"/>
  <c r="K8" i="57"/>
  <c r="K11" i="57"/>
  <c r="K15" i="57"/>
  <c r="K19" i="57"/>
  <c r="K23" i="57"/>
  <c r="K27" i="57"/>
  <c r="K31" i="57"/>
  <c r="K35" i="57"/>
  <c r="K39" i="57"/>
  <c r="K43" i="57"/>
  <c r="K47" i="57"/>
  <c r="K7" i="57"/>
  <c r="K10" i="57"/>
  <c r="K14" i="57"/>
  <c r="K18" i="57"/>
  <c r="K22" i="57"/>
  <c r="K26" i="57"/>
  <c r="K30" i="57"/>
  <c r="K34" i="57"/>
  <c r="K38" i="57"/>
  <c r="K42" i="57"/>
  <c r="K46" i="57"/>
  <c r="K50" i="57"/>
  <c r="K8" i="56"/>
  <c r="K11" i="56"/>
  <c r="K15" i="56"/>
  <c r="K19" i="56"/>
  <c r="K23" i="56"/>
  <c r="K27" i="56"/>
  <c r="K31" i="56"/>
  <c r="K35" i="56"/>
  <c r="K39" i="56"/>
  <c r="K43" i="56"/>
  <c r="K47" i="56"/>
  <c r="K7" i="56"/>
  <c r="K10" i="56"/>
  <c r="K14" i="56"/>
  <c r="K18" i="56"/>
  <c r="K22" i="56"/>
  <c r="K26" i="56"/>
  <c r="K30" i="56"/>
  <c r="K34" i="56"/>
  <c r="K38" i="56"/>
  <c r="K42" i="56"/>
  <c r="K46" i="56"/>
  <c r="K50" i="56"/>
  <c r="K8" i="55"/>
  <c r="K11" i="55"/>
  <c r="K15" i="55"/>
  <c r="K19" i="55"/>
  <c r="K23" i="55"/>
  <c r="K27" i="55"/>
  <c r="K31" i="55"/>
  <c r="K35" i="55"/>
  <c r="K39" i="55"/>
  <c r="K43" i="55"/>
  <c r="K47" i="55"/>
  <c r="K7" i="55"/>
  <c r="K10" i="55"/>
  <c r="K14" i="55"/>
  <c r="K18" i="55"/>
  <c r="K22" i="55"/>
  <c r="K26" i="55"/>
  <c r="K30" i="55"/>
  <c r="K34" i="55"/>
  <c r="K38" i="55"/>
  <c r="K42" i="55"/>
  <c r="K46" i="55"/>
  <c r="K50" i="55"/>
  <c r="K8" i="54"/>
  <c r="K11" i="54"/>
  <c r="K15" i="54"/>
  <c r="K19" i="54"/>
  <c r="K23" i="54"/>
  <c r="K27" i="54"/>
  <c r="K31" i="54"/>
  <c r="K35" i="54"/>
  <c r="K39" i="54"/>
  <c r="K43" i="54"/>
  <c r="K47" i="54"/>
  <c r="K7" i="54"/>
  <c r="K10" i="54"/>
  <c r="K14" i="54"/>
  <c r="K18" i="54"/>
  <c r="K22" i="54"/>
  <c r="K26" i="54"/>
  <c r="K30" i="54"/>
  <c r="K34" i="54"/>
  <c r="K38" i="54"/>
  <c r="K42" i="54"/>
  <c r="K46" i="54"/>
  <c r="K50" i="54"/>
  <c r="K8" i="51"/>
  <c r="K11" i="51"/>
  <c r="K15" i="51"/>
  <c r="K19" i="51"/>
  <c r="K23" i="51"/>
  <c r="K27" i="51"/>
  <c r="K31" i="51"/>
  <c r="K35" i="51"/>
  <c r="K39" i="51"/>
  <c r="K43" i="51"/>
  <c r="K47" i="51"/>
  <c r="K50" i="51"/>
  <c r="K5" i="50"/>
  <c r="L6" i="50"/>
  <c r="L9" i="50"/>
  <c r="K13" i="50"/>
  <c r="L14" i="50"/>
  <c r="K17" i="50"/>
  <c r="L18" i="50"/>
  <c r="K21" i="50"/>
  <c r="L22" i="50"/>
  <c r="K25" i="50"/>
  <c r="L27" i="50"/>
  <c r="K30" i="50"/>
  <c r="L31" i="50"/>
  <c r="K34" i="50"/>
  <c r="L35" i="50"/>
  <c r="K38" i="50"/>
  <c r="L39" i="50"/>
  <c r="K42" i="50"/>
  <c r="L43" i="50"/>
  <c r="K46" i="50"/>
  <c r="K50" i="50"/>
  <c r="K8" i="49"/>
  <c r="K11" i="49"/>
  <c r="K45" i="49"/>
  <c r="K49" i="49"/>
  <c r="K7" i="49"/>
  <c r="K10" i="49"/>
  <c r="K14" i="49"/>
  <c r="L15" i="49"/>
  <c r="K19" i="49"/>
  <c r="L20" i="49"/>
  <c r="K23" i="49"/>
  <c r="L24" i="49"/>
  <c r="K28" i="49"/>
  <c r="L29" i="49"/>
  <c r="K32" i="49"/>
  <c r="L33" i="49"/>
  <c r="K36" i="49"/>
  <c r="L37" i="49"/>
  <c r="K40" i="49"/>
  <c r="L41" i="49"/>
  <c r="K44" i="49"/>
  <c r="K48" i="49"/>
  <c r="K52" i="49"/>
  <c r="K8" i="47"/>
  <c r="K11" i="47"/>
  <c r="K15" i="47"/>
  <c r="K19" i="47"/>
  <c r="K23" i="47"/>
  <c r="K27" i="47"/>
  <c r="K31" i="47"/>
  <c r="K35" i="47"/>
  <c r="K39" i="47"/>
  <c r="K43" i="47"/>
  <c r="K47" i="47"/>
  <c r="K7" i="47"/>
  <c r="K10" i="47"/>
  <c r="K14" i="47"/>
  <c r="K18" i="47"/>
  <c r="K22" i="47"/>
  <c r="K26" i="47"/>
  <c r="K30" i="47"/>
  <c r="K34" i="47"/>
  <c r="K38" i="47"/>
  <c r="K42" i="47"/>
  <c r="K46" i="47"/>
  <c r="K50" i="47"/>
  <c r="K8" i="46"/>
  <c r="K11" i="46"/>
  <c r="K15" i="46"/>
  <c r="K19" i="46"/>
  <c r="K23" i="46"/>
  <c r="K27" i="46"/>
  <c r="K31" i="46"/>
  <c r="K35" i="46"/>
  <c r="K39" i="46"/>
  <c r="K43" i="46"/>
  <c r="K47" i="46"/>
  <c r="K8" i="45"/>
  <c r="K11" i="45"/>
  <c r="K15" i="45"/>
  <c r="K19" i="45"/>
  <c r="K23" i="45"/>
  <c r="K27" i="45"/>
  <c r="K31" i="45"/>
  <c r="K35" i="45"/>
  <c r="K39" i="45"/>
  <c r="K43" i="45"/>
  <c r="K47" i="45"/>
  <c r="K7" i="45"/>
  <c r="K10" i="45"/>
  <c r="K14" i="45"/>
  <c r="K18" i="45"/>
  <c r="K22" i="45"/>
  <c r="K26" i="45"/>
  <c r="K30" i="45"/>
  <c r="K34" i="45"/>
  <c r="K38" i="45"/>
  <c r="K42" i="45"/>
  <c r="K46" i="45"/>
  <c r="K50" i="45"/>
  <c r="K20" i="44"/>
  <c r="K48" i="44"/>
  <c r="K24" i="44"/>
  <c r="K40" i="44"/>
  <c r="K12" i="44"/>
  <c r="K28" i="44"/>
  <c r="K44" i="44"/>
  <c r="K8" i="44"/>
  <c r="K11" i="44"/>
  <c r="K15" i="44"/>
  <c r="K19" i="44"/>
  <c r="K23" i="44"/>
  <c r="K27" i="44"/>
  <c r="K31" i="44"/>
  <c r="K35" i="44"/>
  <c r="K39" i="44"/>
  <c r="K43" i="44"/>
  <c r="K47" i="44"/>
  <c r="K7" i="44"/>
  <c r="K10" i="44"/>
  <c r="K14" i="44"/>
  <c r="K18" i="44"/>
  <c r="K22" i="44"/>
  <c r="K26" i="44"/>
  <c r="K30" i="44"/>
  <c r="K34" i="44"/>
  <c r="K38" i="44"/>
  <c r="K42" i="44"/>
  <c r="K46" i="44"/>
  <c r="K50" i="44"/>
  <c r="K8" i="30"/>
  <c r="K11" i="30"/>
  <c r="K15" i="30"/>
  <c r="K19" i="30"/>
  <c r="K23" i="30"/>
  <c r="K27" i="30"/>
  <c r="K31" i="30"/>
  <c r="K35" i="30"/>
  <c r="K47" i="30"/>
  <c r="K7" i="30"/>
  <c r="K10" i="30"/>
  <c r="K14" i="30"/>
  <c r="K18" i="30"/>
  <c r="K22" i="30"/>
  <c r="K26" i="30"/>
  <c r="K30" i="30"/>
  <c r="K34" i="30"/>
  <c r="K38" i="30"/>
  <c r="K42" i="30"/>
  <c r="K46" i="30"/>
  <c r="K50" i="30"/>
  <c r="J50" i="28" l="1"/>
  <c r="J49" i="28"/>
  <c r="L49" i="28" s="1"/>
  <c r="J48" i="28"/>
  <c r="L48" i="28" s="1"/>
  <c r="J47" i="28"/>
  <c r="L47" i="28" s="1"/>
  <c r="J46" i="28"/>
  <c r="J45" i="28"/>
  <c r="L45" i="28" s="1"/>
  <c r="J44" i="28"/>
  <c r="L44" i="28" s="1"/>
  <c r="J43" i="28"/>
  <c r="L43" i="28" s="1"/>
  <c r="J42" i="28"/>
  <c r="J41" i="28"/>
  <c r="L41" i="28" s="1"/>
  <c r="J40" i="28"/>
  <c r="L40" i="28" s="1"/>
  <c r="J39" i="28"/>
  <c r="L39" i="28" s="1"/>
  <c r="J38" i="28"/>
  <c r="J37" i="28"/>
  <c r="L37" i="28" s="1"/>
  <c r="J36" i="28"/>
  <c r="L36" i="28" s="1"/>
  <c r="J35" i="28"/>
  <c r="L35" i="28" s="1"/>
  <c r="J34" i="28"/>
  <c r="J33" i="28"/>
  <c r="L33" i="28" s="1"/>
  <c r="J32" i="28"/>
  <c r="L32" i="28" s="1"/>
  <c r="J31" i="28"/>
  <c r="L31" i="28" s="1"/>
  <c r="J30" i="28"/>
  <c r="J29" i="28"/>
  <c r="L29" i="28" s="1"/>
  <c r="J28" i="28"/>
  <c r="L28" i="28" s="1"/>
  <c r="J27" i="28"/>
  <c r="L27" i="28" s="1"/>
  <c r="J26" i="28"/>
  <c r="J25" i="28"/>
  <c r="L25" i="28" s="1"/>
  <c r="J24" i="28"/>
  <c r="L24" i="28" s="1"/>
  <c r="J23" i="28"/>
  <c r="L23" i="28" s="1"/>
  <c r="J22" i="28"/>
  <c r="J21" i="28"/>
  <c r="L21" i="28" s="1"/>
  <c r="J20" i="28"/>
  <c r="L20" i="28" s="1"/>
  <c r="J19" i="28"/>
  <c r="L19" i="28" s="1"/>
  <c r="J18" i="28"/>
  <c r="J17" i="28"/>
  <c r="L17" i="28" s="1"/>
  <c r="J16" i="28"/>
  <c r="L16" i="28" s="1"/>
  <c r="J15" i="28"/>
  <c r="L15" i="28" s="1"/>
  <c r="J14" i="28"/>
  <c r="J13" i="28"/>
  <c r="L13" i="28" s="1"/>
  <c r="J12" i="28"/>
  <c r="L12" i="28" s="1"/>
  <c r="J11" i="28"/>
  <c r="L11" i="28" s="1"/>
  <c r="J10" i="28"/>
  <c r="J9" i="28"/>
  <c r="L9" i="28" s="1"/>
  <c r="J8" i="28"/>
  <c r="L8" i="28" s="1"/>
  <c r="J7" i="28"/>
  <c r="J6" i="28"/>
  <c r="L6" i="28" s="1"/>
  <c r="J5" i="28"/>
  <c r="L5" i="28" s="1"/>
  <c r="J7" i="1"/>
  <c r="J45" i="1"/>
  <c r="J48" i="1"/>
  <c r="J49" i="1"/>
  <c r="J50" i="1"/>
  <c r="K29" i="28" l="1"/>
  <c r="K41" i="28"/>
  <c r="K45" i="28"/>
  <c r="K13" i="28"/>
  <c r="K7" i="1"/>
  <c r="L7" i="1"/>
  <c r="K49" i="1"/>
  <c r="L49" i="1"/>
  <c r="K48" i="1"/>
  <c r="L48" i="1"/>
  <c r="K50" i="1"/>
  <c r="L50" i="1"/>
  <c r="K45" i="1"/>
  <c r="L45" i="1"/>
  <c r="K7" i="28"/>
  <c r="L7" i="28"/>
  <c r="K26" i="28"/>
  <c r="L26" i="28"/>
  <c r="K14" i="28"/>
  <c r="L14" i="28"/>
  <c r="K17" i="28"/>
  <c r="K49" i="28"/>
  <c r="K18" i="28"/>
  <c r="L18" i="28"/>
  <c r="K21" i="28"/>
  <c r="K34" i="28"/>
  <c r="L34" i="28"/>
  <c r="K37" i="28"/>
  <c r="K50" i="28"/>
  <c r="L50" i="28"/>
  <c r="K10" i="28"/>
  <c r="L10" i="28"/>
  <c r="K42" i="28"/>
  <c r="L42" i="28"/>
  <c r="K30" i="28"/>
  <c r="L30" i="28"/>
  <c r="K33" i="28"/>
  <c r="K46" i="28"/>
  <c r="L46" i="28"/>
  <c r="K6" i="28"/>
  <c r="K9" i="28"/>
  <c r="K22" i="28"/>
  <c r="L22" i="28"/>
  <c r="K25" i="28"/>
  <c r="K38" i="28"/>
  <c r="L38" i="28"/>
  <c r="K5" i="28"/>
  <c r="K12" i="28"/>
  <c r="K16" i="28"/>
  <c r="K20" i="28"/>
  <c r="K24" i="28"/>
  <c r="K28" i="28"/>
  <c r="K32" i="28"/>
  <c r="K36" i="28"/>
  <c r="K40" i="28"/>
  <c r="K44" i="28"/>
  <c r="K48" i="28"/>
  <c r="K8" i="28"/>
  <c r="K11" i="28"/>
  <c r="K15" i="28"/>
  <c r="K19" i="28"/>
  <c r="K23" i="28"/>
  <c r="K27" i="28"/>
  <c r="K31" i="28"/>
  <c r="K35" i="28"/>
  <c r="K39" i="28"/>
  <c r="K43" i="28"/>
  <c r="K47" i="28"/>
  <c r="J5" i="1" l="1"/>
  <c r="L5" i="1" s="1"/>
  <c r="J47" i="1"/>
  <c r="L47" i="1" s="1"/>
  <c r="J46" i="1"/>
  <c r="L46" i="1" s="1"/>
  <c r="J44" i="1"/>
  <c r="L44" i="1" s="1"/>
  <c r="J43" i="1"/>
  <c r="L43" i="1" s="1"/>
  <c r="J42" i="1"/>
  <c r="L42" i="1" s="1"/>
  <c r="J41" i="1"/>
  <c r="L41" i="1" s="1"/>
  <c r="J40" i="1"/>
  <c r="L40" i="1" s="1"/>
  <c r="J39" i="1"/>
  <c r="L39" i="1" s="1"/>
  <c r="J38" i="1"/>
  <c r="L38" i="1" s="1"/>
  <c r="J37" i="1"/>
  <c r="L37" i="1" s="1"/>
  <c r="J36" i="1"/>
  <c r="L36" i="1" s="1"/>
  <c r="J35" i="1"/>
  <c r="L35" i="1" s="1"/>
  <c r="J34" i="1"/>
  <c r="L34" i="1" s="1"/>
  <c r="J33" i="1"/>
  <c r="L33" i="1" s="1"/>
  <c r="J32" i="1"/>
  <c r="L32" i="1" s="1"/>
  <c r="J31" i="1"/>
  <c r="L31" i="1" s="1"/>
  <c r="J30" i="1"/>
  <c r="L30" i="1" s="1"/>
  <c r="J29" i="1"/>
  <c r="L29" i="1" s="1"/>
  <c r="J28" i="1"/>
  <c r="L28" i="1" s="1"/>
  <c r="J27" i="1"/>
  <c r="L27" i="1" s="1"/>
  <c r="J26" i="1"/>
  <c r="L26" i="1" s="1"/>
  <c r="J25" i="1"/>
  <c r="L25" i="1" s="1"/>
  <c r="J24" i="1"/>
  <c r="L24" i="1" s="1"/>
  <c r="J23" i="1"/>
  <c r="L23" i="1" s="1"/>
  <c r="J22" i="1"/>
  <c r="L22" i="1" s="1"/>
  <c r="J21" i="1"/>
  <c r="L21" i="1" s="1"/>
  <c r="J20" i="1"/>
  <c r="L20" i="1" s="1"/>
  <c r="J19" i="1"/>
  <c r="L19" i="1" s="1"/>
  <c r="J18" i="1"/>
  <c r="L18" i="1" s="1"/>
  <c r="J17" i="1"/>
  <c r="L17" i="1" s="1"/>
  <c r="J16" i="1"/>
  <c r="L16" i="1" s="1"/>
  <c r="J15" i="1"/>
  <c r="L15" i="1" s="1"/>
  <c r="J14" i="1"/>
  <c r="L14" i="1" s="1"/>
  <c r="J13" i="1"/>
  <c r="L13" i="1" s="1"/>
  <c r="J12" i="1"/>
  <c r="L12" i="1" s="1"/>
  <c r="J11" i="1"/>
  <c r="L11" i="1" s="1"/>
  <c r="J10" i="1"/>
  <c r="L10" i="1" s="1"/>
  <c r="J9" i="1"/>
  <c r="L9" i="1" s="1"/>
  <c r="J8" i="1"/>
  <c r="L8" i="1" s="1"/>
  <c r="J6" i="1"/>
  <c r="L6" i="1" s="1"/>
  <c r="K15" i="1" l="1"/>
  <c r="K23" i="1"/>
  <c r="K31" i="1"/>
  <c r="K43" i="1"/>
  <c r="K12" i="1"/>
  <c r="K16" i="1"/>
  <c r="K20" i="1"/>
  <c r="K24" i="1"/>
  <c r="K28" i="1"/>
  <c r="K32" i="1"/>
  <c r="K36" i="1"/>
  <c r="K40" i="1"/>
  <c r="K44" i="1"/>
  <c r="K11" i="1"/>
  <c r="K19" i="1"/>
  <c r="K27" i="1"/>
  <c r="K39" i="1"/>
  <c r="K9" i="1"/>
  <c r="K13" i="1"/>
  <c r="K17" i="1"/>
  <c r="K21" i="1"/>
  <c r="K25" i="1"/>
  <c r="K29" i="1"/>
  <c r="K33" i="1"/>
  <c r="K37" i="1"/>
  <c r="K41" i="1"/>
  <c r="K46" i="1"/>
  <c r="K8" i="1"/>
  <c r="K35" i="1"/>
  <c r="K6" i="1"/>
  <c r="K10" i="1"/>
  <c r="K14" i="1"/>
  <c r="K18" i="1"/>
  <c r="K22" i="1"/>
  <c r="K26" i="1"/>
  <c r="K30" i="1"/>
  <c r="K34" i="1"/>
  <c r="K38" i="1"/>
  <c r="K42" i="1"/>
  <c r="K47" i="1"/>
  <c r="K5" i="1"/>
</calcChain>
</file>

<file path=xl/sharedStrings.xml><?xml version="1.0" encoding="utf-8"?>
<sst xmlns="http://schemas.openxmlformats.org/spreadsheetml/2006/main" count="6164" uniqueCount="217">
  <si>
    <t>EVIDÊNCIA</t>
  </si>
  <si>
    <t>NOME</t>
  </si>
  <si>
    <t>EMPRESA FORNECEDORA</t>
  </si>
  <si>
    <t xml:space="preserve">DATA TREINAMENTO </t>
  </si>
  <si>
    <t>POSSUI COMPROVAÇÃO? 
(Sim/ Não)</t>
  </si>
  <si>
    <t>VENCIMENTO</t>
  </si>
  <si>
    <t>RENOVAÇÃO</t>
  </si>
  <si>
    <t>MODALIDADE</t>
  </si>
  <si>
    <t>CARGA HORÁRIA</t>
  </si>
  <si>
    <t>ADENILSON ÂNGELO MACIEIRA</t>
  </si>
  <si>
    <t>ARNALDO RAIMUNDO FERREIRA</t>
  </si>
  <si>
    <t>CARLOS ANANIAS SOARES DOS ANJOS</t>
  </si>
  <si>
    <t>DANIEL ALVES DA CUNHA</t>
  </si>
  <si>
    <t>HIGOR PAULO DIAS OLIVEIRA</t>
  </si>
  <si>
    <t>KENNEDY ALMEIDA MOTA</t>
  </si>
  <si>
    <t>LUCIANO ALVES DE PAIVA</t>
  </si>
  <si>
    <t>LUIZ CARLOS CORRÊA</t>
  </si>
  <si>
    <t>PAULO CÉLIO DA SILVA</t>
  </si>
  <si>
    <t>RAFAEL FAUSTINO MAPA COELHO</t>
  </si>
  <si>
    <t>TALISON TIAGO DIAS OLIVEIRA</t>
  </si>
  <si>
    <t>WESLEY DE ALMEIDA E SOUZA</t>
  </si>
  <si>
    <t>NR 01 - Disposições Gerais - Introdutório</t>
  </si>
  <si>
    <t>PRESENCIAL</t>
  </si>
  <si>
    <t>EVARISTO CHAVES DA SILVA</t>
  </si>
  <si>
    <t>LEANDRO ARCANJO DOS SANTOS</t>
  </si>
  <si>
    <t>ONLINE</t>
  </si>
  <si>
    <t>NR-10 - SEGURANÇA EM INSTALAÇÕES E SERVIÇOS EM ELETRICIDADE</t>
  </si>
  <si>
    <t>NR-10 - SEGURANÇA EM INSTALAÇÕES E SERVIÇOS EM ELETRICIDADE - SISTEMA ELETRICO DE POTENCIA</t>
  </si>
  <si>
    <t>NR 10. Sistema Elétrico de Potência (SEP): conjunto das instalações e equipamentos destinados à geração, transmissão e distribuição de energia elétrica até a medição, inclusive.</t>
  </si>
  <si>
    <t>A NR-10 é uma norma regulamentadora que cuida da proteção dos trabalhadores que lidam com energia elétrica em suas atividades laborais. Esta norma tem como objetivo a prevenção de acidentes e a preservação da vida, da integridade e da segurança.</t>
  </si>
  <si>
    <t>A NR 12 diz respeito à segurança do trabalho de máquinas e equipamentos. Estabelece medidas de proteção para garantir a integridade física dos trabalhadores e impede o processo de fabricação, importação, comercialização, exposição e repasse a qualquer pessoa durante a fase de projeto e uso de máquinas e equipamentos.</t>
  </si>
  <si>
    <t>A NR 22 é proposta para promover ações preventivas e reduzir os riscos de acidentes, lesões e mortes no setor da mineração, como qualquer outra NR conta com diversos itens a serem averiguados dentro dos ambientes de trabalho para que os riscos possam ser evitados ou amenizados</t>
  </si>
  <si>
    <t>A NR-33 é uma norma para trabalhos confinados, que estabelece medidas de prevenção, medidas administrativas, medidas pessoais, capacitação e medidas para situações de emergências, sendo a primeira norma regulamentadora a prever a realização de avaliação dos fatores de riscos psicossociais na sua redação.</t>
  </si>
  <si>
    <t>Esta Norma estabelece os requisitos mínimos e as medidas de proteção para o trabalho em altura, envolvendo o planejamento, a organização e a execução, de forma a garantir a segurança e a saúde dos trabalhadores envolvidos direta ou indiretamente com esta atividade.</t>
  </si>
  <si>
    <t>GUSTAVO HENRIQUE ABREU ROCHA</t>
  </si>
  <si>
    <t>JONATHAS KELLYSON MARTINS DE OLIVEIRA</t>
  </si>
  <si>
    <t>KEVIN AQUINO ARNEZ</t>
  </si>
  <si>
    <t>BRUNO DE SOUSA MARTINS</t>
  </si>
  <si>
    <t>CARLOS ANTÔNIO DE LISBOA</t>
  </si>
  <si>
    <t>DAMIÃO VICENTE SARAIVA</t>
  </si>
  <si>
    <t>FELIPE OLIVEIRA BARBOSA</t>
  </si>
  <si>
    <t>FERNANDO OLIVEIRA DOS SANTOS</t>
  </si>
  <si>
    <t>JHONATA HENRIQUE AMORIM ALVES</t>
  </si>
  <si>
    <t>JOÃO PAULO GUIMARÃES</t>
  </si>
  <si>
    <t>JOSÉ ANTÔNIO DIAS</t>
  </si>
  <si>
    <t>MÁRCIO PEREIRA DO NASCIMENTO</t>
  </si>
  <si>
    <t>MOACIR ROMÁRIO SIQUEIRA DOS REIS</t>
  </si>
  <si>
    <t>NIELTON OLIVEIRA DAMASCENO</t>
  </si>
  <si>
    <t>ROBERT AUGUSTO SANTOS SILVA</t>
  </si>
  <si>
    <t>PLANO DE AÇÃO DE EMERGÊNCIA DE BARRAGEM DE MINERÇÃO</t>
  </si>
  <si>
    <t>NAYARA THAÍS LOURENÇO OLIVEIRA</t>
  </si>
  <si>
    <t>ANDERSON JOSÉ NUNES REIS</t>
  </si>
  <si>
    <t>PAEBM - CORREDOR SUL / SUDESTE</t>
  </si>
  <si>
    <t>GERSON DAMIÃO DA SILVA PRADO</t>
  </si>
  <si>
    <t>ADENILSON PEREIRA SOARES</t>
  </si>
  <si>
    <t>DIEGO GALDINO REZENDE</t>
  </si>
  <si>
    <t>DOGIVAL GONÇALVES DOS SANTOS</t>
  </si>
  <si>
    <t>ELISVÂNIO DE SOUZA OLIVEIRA</t>
  </si>
  <si>
    <t>FILIPI GODINHO VEIGA</t>
  </si>
  <si>
    <t>GIVALDO JOSE DOS SANTOS</t>
  </si>
  <si>
    <t>NATHÁLIA ROSY SOUZA OLIVEIRA</t>
  </si>
  <si>
    <t>THAÍS LORRAINE DA SILVA SANTOS</t>
  </si>
  <si>
    <t>WAGNER APARECIDO DE SOUSA JÚNIOR</t>
  </si>
  <si>
    <t xml:space="preserve">SIM </t>
  </si>
  <si>
    <t>CLESIANO ANTÔNIO DIAS PINHEIRO</t>
  </si>
  <si>
    <t>JANDILSON VIRGENS COSTA</t>
  </si>
  <si>
    <t>MATEUS DOS SANTOS DE BRITO</t>
  </si>
  <si>
    <t>CATEGORIA</t>
  </si>
  <si>
    <t>EMPREGADO</t>
  </si>
  <si>
    <r>
      <t xml:space="preserve">INTERMITENTE </t>
    </r>
    <r>
      <rPr>
        <sz val="7"/>
        <color rgb="FFC00000"/>
        <rFont val="Arial"/>
        <family val="2"/>
      </rPr>
      <t>(ZEZÉ)</t>
    </r>
  </si>
  <si>
    <r>
      <t xml:space="preserve">INTERMITENTE </t>
    </r>
    <r>
      <rPr>
        <sz val="7"/>
        <color rgb="FFC00000"/>
        <rFont val="Arial"/>
        <family val="2"/>
      </rPr>
      <t>(GEOSCAN)</t>
    </r>
  </si>
  <si>
    <r>
      <t xml:space="preserve">INTERMITENTE </t>
    </r>
    <r>
      <rPr>
        <sz val="7"/>
        <color rgb="FFC00000"/>
        <rFont val="Arial"/>
        <family val="2"/>
      </rPr>
      <t>(ELISVÂNIO)</t>
    </r>
  </si>
  <si>
    <t>INTERMITENTE (ELISVÂNIO)</t>
  </si>
  <si>
    <t>INTERMITENTE</t>
  </si>
  <si>
    <t>AMANDA APARECIDA DOS SANTOS</t>
  </si>
  <si>
    <t>RAFAEL ROBERTO CAMPIDELLI</t>
  </si>
  <si>
    <t>INATIVOS</t>
  </si>
  <si>
    <t xml:space="preserve">SITUAÇÃO </t>
  </si>
  <si>
    <t>STATUS</t>
  </si>
  <si>
    <t>NÃO</t>
  </si>
  <si>
    <t>ENGEFAME</t>
  </si>
  <si>
    <t xml:space="preserve">METRAL </t>
  </si>
  <si>
    <t xml:space="preserve">PROLIFE </t>
  </si>
  <si>
    <r>
      <t xml:space="preserve">VALIDADE </t>
    </r>
    <r>
      <rPr>
        <b/>
        <sz val="8"/>
        <color theme="0"/>
        <rFont val="Arial"/>
        <family val="2"/>
      </rPr>
      <t>(MESES)</t>
    </r>
  </si>
  <si>
    <t>NR 05 - COMISSÃO INTERNA DE PREVENÇÃO A ACIDENTES</t>
  </si>
  <si>
    <t xml:space="preserve">LEGENDA: </t>
  </si>
  <si>
    <t>PROGRAMAR RENOVAÇÃO</t>
  </si>
  <si>
    <t>VENCIMENTO PRÓXIMO</t>
  </si>
  <si>
    <t>A NR 05 refere-se a uma norma regulamentadora que define os parâmetros e os requisitos da Comissão Interna de Prevenção de Acidentes (CIPA). Sua proposta é prevenir acidentes e doenças associadas ao trabalho, a fim de garantir a preservação da vida e promoção da saúde do trabalhador.</t>
  </si>
  <si>
    <t>A norma regulamentadora número 1, ou NR 1, trata das linhas gerais e o gerenciamento de riscos ocupacionais, ou seja, as possíveis ameaças à saúde do trabalhador durante a jornada de trabalho.</t>
  </si>
  <si>
    <t>NR 12 - MÁQUINAS E EQUIPAMENTOS</t>
  </si>
  <si>
    <t>NR-18: SEGURANÇA NA CONSTRUÇÃO CIVIL</t>
  </si>
  <si>
    <t>Esta Norma Regulamentadora – NR estabelece diretrizes de ordem administrativa, de planejamento e de organização, que objetivam a implementação de medidas de controle e sistemas preventivos de segurança nos processos, nas condições e no meio ambiente de trabalho na Indústria da Construção.</t>
  </si>
  <si>
    <t>NR 22 - SEGURANÇA E SAÚDE OCUPACIONAL NA MINERAÇÃO</t>
  </si>
  <si>
    <t>NR 33 - ESPAÇO CONFINADO</t>
  </si>
  <si>
    <t>NR 35 - TRABALHO EM ALTURA</t>
  </si>
  <si>
    <t>OFF ROAD E DIREÇÃO DEFENSIVA</t>
  </si>
  <si>
    <t>NR 11 - OPERAÇÃO DE EQUIPAMENTO MUNCK</t>
  </si>
  <si>
    <t>RAC 01 - TRABALHOS EM ALTURA</t>
  </si>
  <si>
    <t>Refere-se aos requisitos de segurança para trabalho em altura onde houver risco potencial para quedas de pessoas por diferença de nível igual ou superior a 1,80m.</t>
  </si>
  <si>
    <t>Veículos Automotores: automóveis, vans, micro-ônibus, veículos utilitários e pick-ups. O curso de direção preventiva off-road é desenvolvido para aqueles que enfrentam jornadas, tanto no asfalto quanto em vias não pavimentadas, em automóveis, vans, micro-ônibus, veículos utilitários e pick-ups</t>
  </si>
  <si>
    <t>RAC 02 - VEICULOS AUTOMOTORES</t>
  </si>
  <si>
    <t>RAC 03 - PREVENÇÃO DE RISCOS EM EQUIPAMENTOS MÓVEIS</t>
  </si>
  <si>
    <t>O RAC tem como objetivo estabelecer especificações de informações promovendo um padrão único de consenso nacional e possibilitando a interoperabilidade dos dados em saúde, essenciais entre os provedores de cuidados em saúde.</t>
  </si>
  <si>
    <t>RAC 05 - OPERAÇÃO DE EQUIPAMENTOS MÓVEIS</t>
  </si>
  <si>
    <t>O Curso RAC 05 aplica-se à atividades de içamento de carga NÃO MANUAIS, por meio de equipamentos próprios, como o Guindaste, (guindaste sobre rodas, guindaste veicular articulado, grua) e outros; além de ponte rolante (apoiada, pórtico e outros), monovia e talha elétrica</t>
  </si>
  <si>
    <t>O treinamento é voltado para profissionais que utilizem máquinas e equipamentos onde haja o potencial de causar lesões a partir do contato com partes móveis, projeção ou queda de materiais ou partes, ou componentes que tenham potencial para causar danos.</t>
  </si>
  <si>
    <t>RAC 07 - PROTEÇÃO DE MÁQUINAS E EQUIPAMENTOS</t>
  </si>
  <si>
    <t>RAC 08 - ATIVIDADES NO TERRENO</t>
  </si>
  <si>
    <t>PAEBM - CORREDOR NORTE</t>
  </si>
  <si>
    <t>TECSTEEL</t>
  </si>
  <si>
    <t xml:space="preserve">NR-17: ERGONOMIA </t>
  </si>
  <si>
    <t>Esta Norma Regulamentadora - NR visa estabelecer as diretrizes e os requisitos que
permitam a adaptação das condições de trabalho às características psicofisiológicas dos
trabalhadores, de modo a proporcionar conforto, segurança, saúde e desempenho eficiente no
trabalho.</t>
  </si>
  <si>
    <t>INDETERMINADO</t>
  </si>
  <si>
    <t>ATENUAR</t>
  </si>
  <si>
    <t>MA CONSULTORIA</t>
  </si>
  <si>
    <t>CWS</t>
  </si>
  <si>
    <t xml:space="preserve">VALE - VES </t>
  </si>
  <si>
    <t>VALE TEAMS</t>
  </si>
  <si>
    <t>ATIVO</t>
  </si>
  <si>
    <t>INATIVO</t>
  </si>
  <si>
    <t>VALIDOS\NR 01 - Disposições Gerais - Introdutório</t>
  </si>
  <si>
    <t>VALIDOS\NR 05 - Comissão Interna de Prevenção de Acidentes</t>
  </si>
  <si>
    <t>VALIDOS\NR 10 - Segurança em Instalações e Serviços em Eletricidade</t>
  </si>
  <si>
    <t>NR 10 - SEP - Sistema Elétrico de Potência</t>
  </si>
  <si>
    <t>TREINAMENTO - OPERADOR DE MUNCK ; GUINDAUTO</t>
  </si>
  <si>
    <t>NR 12 - Máquinas e Equipamentos\SERRA SABRE</t>
  </si>
  <si>
    <t>NR 12 - Máquinas e Equipamentos\TODAS AS FERRAMENTAS</t>
  </si>
  <si>
    <t>NR 17 - Ergonomia</t>
  </si>
  <si>
    <t>NR 18 - Condições e Meio Ambiente de Trabalho na Indústria da Construção</t>
  </si>
  <si>
    <t>_TREINAMENTOS - VALE\INTRODUTÓRIO E TBSSMA</t>
  </si>
  <si>
    <t>NR 35 - Trabalho em Altura</t>
  </si>
  <si>
    <t>TREINAMENTO - OFF ROAD 4X4</t>
  </si>
  <si>
    <t>_TREINAMENTOS - VALE\RAC-01 Trabalhos em Altura</t>
  </si>
  <si>
    <t>_TREINAMENTOS - VALE\RAC-02 Veículos Automotores</t>
  </si>
  <si>
    <t>_TREINAMENTOS - VALE\RAC-03 Equipamentos Móveis</t>
  </si>
  <si>
    <t>_TREINAMENTOS - VALE\RAC-05 Içamento de Carga</t>
  </si>
  <si>
    <t>_TREINAMENTOS - VALE\RAC-07 Proteção de máquinas</t>
  </si>
  <si>
    <t>_TREINAMENTOS - VALE\RAC-08 Controle de Terreno</t>
  </si>
  <si>
    <t>MARCELO CHRISTIAN LELIS DE OLIVEIRA</t>
  </si>
  <si>
    <t>PABLO VINICIUS SEVERINO FERNANDES</t>
  </si>
  <si>
    <t>FRANCISCO PEDRO DE SOUZA SANTOS</t>
  </si>
  <si>
    <t>vg</t>
  </si>
  <si>
    <t>N.A</t>
  </si>
  <si>
    <t>NR 06 - EQUIPAMENTOS DE PROTEÇÃO INDIVIDUAL</t>
  </si>
  <si>
    <t>ÍTALO GABRIEL DA SILVA RODRIGUES SANTOS</t>
  </si>
  <si>
    <t>IVANILDO AMARAL SANTOS</t>
  </si>
  <si>
    <t>JONATHAN FERNANDES PEREIRA</t>
  </si>
  <si>
    <t>FERNANDO AQUINO FERNANDES</t>
  </si>
  <si>
    <t>WANDESON COSTA LIMA</t>
  </si>
  <si>
    <t>WILLIAN JORGE CAETANO PINTO</t>
  </si>
  <si>
    <r>
      <t xml:space="preserve">INTERMITENTE </t>
    </r>
    <r>
      <rPr>
        <sz val="7"/>
        <color rgb="FFC00000"/>
        <rFont val="Arial"/>
        <family val="2"/>
      </rPr>
      <t>(FERNANDO)</t>
    </r>
  </si>
  <si>
    <t>GRASIANE DA COSTA SOBRINHO</t>
  </si>
  <si>
    <t/>
  </si>
  <si>
    <t>BRUNO GUIMARÃES MARTINS</t>
  </si>
  <si>
    <t>LEANDRO GUIMARÃES MARTINS</t>
  </si>
  <si>
    <t xml:space="preserve">N.A </t>
  </si>
  <si>
    <t>ALESSANDRO IORANY DOS SANTOS</t>
  </si>
  <si>
    <t>NILTON ALVES DA CUNHA FILHO</t>
  </si>
  <si>
    <t>PTS - MÓDULO I</t>
  </si>
  <si>
    <t xml:space="preserve">PRO 034346 (ART) </t>
  </si>
  <si>
    <t>PRO 041860 (RAC 7)</t>
  </si>
  <si>
    <t>PRO 039979 (RAC 05)</t>
  </si>
  <si>
    <t>PRO 040866 (RAC 01)</t>
  </si>
  <si>
    <t>INTRODUTÓRIO ENGEFAME</t>
  </si>
  <si>
    <t>PRO-SEG 01-MONTAGEM DE TORRE</t>
  </si>
  <si>
    <t>PRO - SEG 05 - POLÍTICA DE SEGURANÇA</t>
  </si>
  <si>
    <t>PRO - SEG 06 - MONTAGEM DE POSTE MONOTUBULAR</t>
  </si>
  <si>
    <t>PRO - SEG 08 - DIREITO DE RECUSA</t>
  </si>
  <si>
    <t>PRO - SEG 10 - RESGATE TRABALHO EM ALTURA</t>
  </si>
  <si>
    <t>PRO - SEG 12 - PROGRAMA DE FÁDIGA</t>
  </si>
  <si>
    <t>PRO - SEG 14 - MONTAGEM DE GRADIL</t>
  </si>
  <si>
    <t>PRO - SEG 15 - PAE - PLANO DE ATEDIMENTO EMERGENCIAL</t>
  </si>
  <si>
    <t>PRO - SEG 20 - ATERRAMENTO DE CARRETINHA</t>
  </si>
  <si>
    <t>PRO - SEG 21 - RETIRADA DE POSTE</t>
  </si>
  <si>
    <t>PRO - SEG 22 - DESCARREGAMENTO E CARREGAMENTO DE MATERIAIS</t>
  </si>
  <si>
    <t>PRO - SEG 25 - INSTALAÇÃO DO GUARDA CORPO</t>
  </si>
  <si>
    <t>Estabelece os procedimentos mais seguros e práticos para escavação de solo, visando garantir a segurança, integridade física dos empregados e a qualidade dos serviços.</t>
  </si>
  <si>
    <t xml:space="preserve">PRO SEG 27 - PLANO DE ESCAVAÇÃO </t>
  </si>
  <si>
    <t>A seguir estão descritas as etapas para a atividade de Montagem de Torre Autoportante. Leia atentamente as informações e caso tenha dúvidas, consulte o Líder Operacional ou o Supervisor Operacional</t>
  </si>
  <si>
    <t>• Este Documento tem como missão estabelecer os parâmetros e obrigações mínimas a serem seguidas por todos os empregados e colaboradores desta empresa, em todas as frentes de trabalho, buscando incessantemente as melhores práticas produtivas, para que essas práticas sejam executadas com segurança, saúde e um ambiente agradável para se trabalhar e viver</t>
  </si>
  <si>
    <t>• Padronizar e tornar seguro a atividade de poste Monotubular.</t>
  </si>
  <si>
    <t>Assegurar aos empregados o direito de recusa ao trabalho quando for identificada qualquer situação de risco grave e iminente de acidente.</t>
  </si>
  <si>
    <t xml:space="preserve">Este plano tem como objetivo de estabelecer um planejamento efetivo para o resgate durante as atividades de trabalho em altura. </t>
  </si>
  <si>
    <t xml:space="preserve">Estabelecer orientação e critérios, quanto as medidas de prevenção da fadiga e descanso durante a condução de veículos. </t>
  </si>
  <si>
    <t>Padronizar e tornar seguro a atividade de instalação de gradil.</t>
  </si>
  <si>
    <t>Estabelecer diretrizes básicas para um rápido e seguro controle de situações de emergência e/ou risco iminente, bem como orientar os funcionários, os procedimentos corretos para um abandono de área. Fornecer subsídios às equipes de emergência a fim de controlarem o mais rapidamente possível as situações de emergência, minimizando as perdas. Estabelecer os procedimentos necessários para uma comunicação eficiente em situações de emergência / risco.</t>
  </si>
  <si>
    <t>• Executar com segurança o aterramento da carretinha.</t>
  </si>
  <si>
    <t>• Padronizar e tornar segura a atividade de retirada de cercamento e Torre Monotubular.</t>
  </si>
  <si>
    <t>• Padronizar e tornar segura a atividade de descarregamento e carregamento de materiais.</t>
  </si>
  <si>
    <t>• Padronizar e tornar segura a atividade de instalação do guarda corpo</t>
  </si>
  <si>
    <t xml:space="preserve">Estabelece diretrizes dos programas legais da empresa. </t>
  </si>
  <si>
    <t>PGR e PCMSO</t>
  </si>
  <si>
    <t xml:space="preserve">FISPQ </t>
  </si>
  <si>
    <t>SERRA SABRE</t>
  </si>
  <si>
    <t xml:space="preserve">Visa garantir a segurança de trabalhadores durante o manuseio da serra sabre. </t>
  </si>
  <si>
    <t>SERRA CLIPER</t>
  </si>
  <si>
    <t>Visa garantir a segurança de trabalhadores durante o manuseio da serra cliper.</t>
  </si>
  <si>
    <t>SEGURANÇA NA REMOÇÃO DE PISOS, GRADES, GUARDA-CORPOS, ALÇAPÕES E ELEMENTOS DE PROTEÇÃO COLETIVA CONTRA QUEDAS.</t>
  </si>
  <si>
    <t>ART-CON-AUT-TEC-EP 228 - ENGEFAME - INSTALAÇÃO DE GUARDA CORPOS</t>
  </si>
  <si>
    <t>ART-CON-AUT-TEC-EP 227 - ENGEFAME - ATERRAMENTO DE CARRETINHA</t>
  </si>
  <si>
    <t>ART-CON-AUT-TEC-EP 162 - ENGEFAME - MONTAGEM, PRÉ MONTAGEM E EXECUÇÃO DE BASE DE POSTE MONOTUBULARES</t>
  </si>
  <si>
    <t>ART-CON-AUT-TEC-EP 14 - ENGEFAME - MONTAGEM DE GRADIL</t>
  </si>
  <si>
    <t>ART-CON-AUT-TEC-EP 13 - ENGEFAME - DESCARREGAMENTO E CARREGAMENTO</t>
  </si>
  <si>
    <t>ART-CON-AUT-TEC-EP 442 - ENGEFAME - ADEQUAÇÃO DE ACESSORIO, POSTE MONOTUBULAR</t>
  </si>
  <si>
    <t>ART-CON-AUT-TEC-EP-EP 172 - ENGEFAME - RETIRADA DE POSTE E GRADIL</t>
  </si>
  <si>
    <t>PRO 039864 (RAC 02)</t>
  </si>
  <si>
    <t>PRO-040169 (RAC 03)</t>
  </si>
  <si>
    <t>NA</t>
  </si>
  <si>
    <t>MATHEUS BINI SEVERINO FERNANDES</t>
  </si>
  <si>
    <t>CARLOS EDUARDO ALVES JULIÃO</t>
  </si>
  <si>
    <t>JHONATAS ALVES COSTA</t>
  </si>
  <si>
    <t>KELLEN CARLA PEREIRA SILVA</t>
  </si>
  <si>
    <t>LEONARDO JOSÉ DA SILVA</t>
  </si>
  <si>
    <t>LUSIMAR DE SOUZA SANTOS</t>
  </si>
  <si>
    <t>SANDY CRISTINA VENCESLAU FERREIRA</t>
  </si>
  <si>
    <t xml:space="preserve">EMPREGADO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</si>
</sst>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8"/>
      <color theme="0"/>
      <name val="Arial"/>
      <family val="2"/>
    </font>
    <font>
      <sz val="10"/>
      <color theme="3"/>
      <name val="Arial"/>
      <family val="2"/>
    </font>
    <font>
      <sz val="10"/>
      <color rgb="FF006100"/>
      <name val="Arial"/>
      <family val="2"/>
    </font>
    <font>
      <u/>
      <sz val="11"/>
      <color theme="10"/>
      <name val="Calibri"/>
      <family val="2"/>
      <scheme val="minor"/>
    </font>
    <font>
      <sz val="7"/>
      <color rgb="FFC00000"/>
      <name val="Arial"/>
      <family val="2"/>
    </font>
    <font>
      <sz val="11"/>
      <color theme="7" tint="-0.249977111117893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10"/>
      <color rgb="FF44546A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/>
      <top style="hair">
        <color theme="0" tint="-0.499984740745262"/>
      </top>
      <bottom/>
      <diagonal/>
    </border>
    <border>
      <left/>
      <right/>
      <top style="hair">
        <color theme="0" tint="-0.499984740745262"/>
      </top>
      <bottom/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/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rgb="FF000000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/>
    <xf numFmtId="0" fontId="9" fillId="0" borderId="0" applyNumberFormat="0" applyFill="0" applyBorder="0" applyAlignment="0" applyProtection="0"/>
  </cellStyleXfs>
  <cellXfs count="61">
    <xf numFmtId="0" fontId="0" fillId="0" borderId="0" xfId="0"/>
    <xf numFmtId="14" fontId="7" fillId="6" borderId="1" xfId="2" applyNumberFormat="1" applyFont="1" applyFill="1" applyBorder="1" applyAlignment="1">
      <alignment horizontal="center" vertical="center"/>
    </xf>
    <xf numFmtId="14" fontId="8" fillId="2" borderId="1" xfId="1" applyNumberFormat="1" applyFont="1" applyBorder="1" applyAlignment="1">
      <alignment horizontal="center" vertical="center"/>
    </xf>
    <xf numFmtId="0" fontId="5" fillId="3" borderId="7" xfId="2" applyFont="1" applyFill="1" applyBorder="1" applyAlignment="1">
      <alignment horizontal="center" vertical="center"/>
    </xf>
    <xf numFmtId="0" fontId="5" fillId="3" borderId="8" xfId="2" applyFont="1" applyFill="1" applyBorder="1" applyAlignment="1">
      <alignment horizontal="center" vertical="center"/>
    </xf>
    <xf numFmtId="0" fontId="6" fillId="3" borderId="8" xfId="2" applyFont="1" applyFill="1" applyBorder="1" applyAlignment="1">
      <alignment horizontal="center" vertical="center" wrapText="1"/>
    </xf>
    <xf numFmtId="0" fontId="5" fillId="5" borderId="8" xfId="2" applyFont="1" applyFill="1" applyBorder="1" applyAlignment="1">
      <alignment horizontal="center" vertical="center"/>
    </xf>
    <xf numFmtId="14" fontId="7" fillId="6" borderId="6" xfId="2" applyNumberFormat="1" applyFont="1" applyFill="1" applyBorder="1" applyAlignment="1">
      <alignment horizontal="center" vertical="center"/>
    </xf>
    <xf numFmtId="0" fontId="7" fillId="6" borderId="6" xfId="2" applyFont="1" applyFill="1" applyBorder="1" applyAlignment="1">
      <alignment horizontal="center" vertical="center"/>
    </xf>
    <xf numFmtId="14" fontId="8" fillId="2" borderId="6" xfId="1" applyNumberFormat="1" applyFont="1" applyBorder="1" applyAlignment="1">
      <alignment horizontal="center" vertical="center"/>
    </xf>
    <xf numFmtId="164" fontId="7" fillId="6" borderId="6" xfId="2" applyNumberFormat="1" applyFont="1" applyFill="1" applyBorder="1" applyAlignment="1">
      <alignment horizontal="center" vertical="center"/>
    </xf>
    <xf numFmtId="0" fontId="7" fillId="6" borderId="9" xfId="2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9" fillId="4" borderId="4" xfId="3" applyFill="1" applyBorder="1" applyAlignment="1">
      <alignment horizontal="center" vertical="center" wrapText="1"/>
    </xf>
    <xf numFmtId="0" fontId="9" fillId="4" borderId="5" xfId="3" applyFill="1" applyBorder="1" applyAlignment="1">
      <alignment horizontal="center" vertical="center" wrapText="1"/>
    </xf>
    <xf numFmtId="0" fontId="7" fillId="6" borderId="9" xfId="2" applyFont="1" applyFill="1" applyBorder="1" applyAlignment="1">
      <alignment horizontal="center" vertical="center"/>
    </xf>
    <xf numFmtId="0" fontId="5" fillId="3" borderId="7" xfId="2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7" fillId="6" borderId="11" xfId="2" applyFont="1" applyFill="1" applyBorder="1" applyAlignment="1">
      <alignment horizontal="left" vertical="center"/>
    </xf>
    <xf numFmtId="14" fontId="7" fillId="6" borderId="7" xfId="2" applyNumberFormat="1" applyFont="1" applyFill="1" applyBorder="1" applyAlignment="1">
      <alignment horizontal="center" vertical="center"/>
    </xf>
    <xf numFmtId="14" fontId="8" fillId="2" borderId="7" xfId="1" applyNumberFormat="1" applyFont="1" applyBorder="1" applyAlignment="1">
      <alignment horizontal="center" vertical="center"/>
    </xf>
    <xf numFmtId="0" fontId="5" fillId="5" borderId="8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7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6" fontId="7" fillId="6" borderId="6" xfId="2" applyNumberFormat="1" applyFont="1" applyFill="1" applyBorder="1" applyAlignment="1">
      <alignment horizontal="center" vertical="center"/>
    </xf>
    <xf numFmtId="21" fontId="7" fillId="6" borderId="6" xfId="2" applyNumberFormat="1" applyFont="1" applyFill="1" applyBorder="1" applyAlignment="1">
      <alignment horizontal="center" vertical="center"/>
    </xf>
    <xf numFmtId="0" fontId="7" fillId="6" borderId="6" xfId="2" applyFont="1" applyFill="1" applyBorder="1" applyAlignment="1">
      <alignment horizontal="center"/>
    </xf>
    <xf numFmtId="0" fontId="12" fillId="4" borderId="5" xfId="3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0" fontId="7" fillId="6" borderId="11" xfId="2" applyFont="1" applyFill="1" applyBorder="1" applyAlignment="1">
      <alignment horizontal="center" vertical="center"/>
    </xf>
    <xf numFmtId="0" fontId="7" fillId="6" borderId="7" xfId="2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/>
    </xf>
    <xf numFmtId="0" fontId="7" fillId="6" borderId="9" xfId="0" applyFont="1" applyFill="1" applyBorder="1" applyAlignment="1">
      <alignment horizontal="left" vertical="center"/>
    </xf>
    <xf numFmtId="0" fontId="7" fillId="6" borderId="11" xfId="0" applyFont="1" applyFill="1" applyBorder="1" applyAlignment="1">
      <alignment horizontal="left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14" fontId="7" fillId="6" borderId="7" xfId="0" applyNumberFormat="1" applyFont="1" applyFill="1" applyBorder="1" applyAlignment="1">
      <alignment horizontal="center" vertical="center"/>
    </xf>
    <xf numFmtId="14" fontId="8" fillId="8" borderId="7" xfId="0" applyNumberFormat="1" applyFont="1" applyFill="1" applyBorder="1" applyAlignment="1">
      <alignment horizontal="center" vertical="center"/>
    </xf>
    <xf numFmtId="0" fontId="0" fillId="6" borderId="0" xfId="0" applyFill="1"/>
    <xf numFmtId="20" fontId="7" fillId="6" borderId="6" xfId="2" applyNumberFormat="1" applyFont="1" applyFill="1" applyBorder="1" applyAlignment="1">
      <alignment horizontal="center" vertical="center"/>
    </xf>
    <xf numFmtId="164" fontId="7" fillId="6" borderId="7" xfId="2" applyNumberFormat="1" applyFont="1" applyFill="1" applyBorder="1" applyAlignment="1">
      <alignment horizontal="center" vertical="center"/>
    </xf>
    <xf numFmtId="164" fontId="7" fillId="6" borderId="7" xfId="0" applyNumberFormat="1" applyFont="1" applyFill="1" applyBorder="1" applyAlignment="1">
      <alignment horizontal="center" vertical="center"/>
    </xf>
    <xf numFmtId="164" fontId="0" fillId="0" borderId="0" xfId="0" applyNumberFormat="1"/>
    <xf numFmtId="164" fontId="7" fillId="6" borderId="12" xfId="2" applyNumberFormat="1" applyFont="1" applyFill="1" applyBorder="1" applyAlignment="1">
      <alignment horizontal="center" vertical="center"/>
    </xf>
    <xf numFmtId="14" fontId="7" fillId="6" borderId="12" xfId="2" applyNumberFormat="1" applyFont="1" applyFill="1" applyBorder="1" applyAlignment="1">
      <alignment horizontal="center" vertical="center"/>
    </xf>
    <xf numFmtId="0" fontId="7" fillId="6" borderId="12" xfId="2" applyFont="1" applyFill="1" applyBorder="1" applyAlignment="1">
      <alignment horizontal="center" vertical="center"/>
    </xf>
    <xf numFmtId="14" fontId="7" fillId="6" borderId="6" xfId="2" quotePrefix="1" applyNumberFormat="1" applyFont="1" applyFill="1" applyBorder="1" applyAlignment="1">
      <alignment horizontal="center" vertical="center"/>
    </xf>
    <xf numFmtId="14" fontId="13" fillId="9" borderId="6" xfId="0" applyNumberFormat="1" applyFont="1" applyFill="1" applyBorder="1" applyAlignment="1">
      <alignment horizontal="center" vertical="center"/>
    </xf>
    <xf numFmtId="0" fontId="7" fillId="10" borderId="9" xfId="2" applyFont="1" applyFill="1" applyBorder="1" applyAlignment="1">
      <alignment horizontal="left" vertical="center"/>
    </xf>
    <xf numFmtId="0" fontId="7" fillId="11" borderId="9" xfId="2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4">
    <cellStyle name="Bom" xfId="1" builtinId="26"/>
    <cellStyle name="Hiperlink" xfId="3" builtinId="8"/>
    <cellStyle name="Normal" xfId="0" builtinId="0"/>
    <cellStyle name="Normal 2" xfId="2" xr:uid="{D9B3DBA7-8A28-4F77-830C-C92213C32BD0}"/>
  </cellStyles>
  <dxfs count="167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FF000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FF000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FF000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FF000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FF000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FF000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FF000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FF000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FF000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FF000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FF000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FF000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FF000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FF000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FF000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00B050"/>
      </font>
    </dxf>
    <dxf>
      <font>
        <b/>
        <i val="0"/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00B050"/>
      </font>
    </dxf>
    <dxf>
      <font>
        <b/>
        <i val="0"/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FF000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FF000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FF000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FF000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FF000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FF000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FF000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FF000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FF000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FF000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FF000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FF000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FF0000"/>
      </font>
    </dxf>
    <dxf>
      <font>
        <b/>
        <i val="0"/>
        <color rgb="FF00B05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 patternType="solid">
          <fgColor rgb="FFF49696"/>
          <bgColor rgb="FFF49696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  <fill>
        <patternFill>
          <bgColor rgb="FFF49696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FF000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FF000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FF000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FF000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FF000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FF000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FF000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00B050"/>
      </font>
    </dxf>
    <dxf>
      <font>
        <b/>
        <i val="0"/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00B050"/>
      </font>
    </dxf>
    <dxf>
      <font>
        <b/>
        <i val="0"/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00B050"/>
      </font>
    </dxf>
    <dxf>
      <font>
        <b/>
        <i val="0"/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FF000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FF000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FF000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FF000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FF000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FF000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FF000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FF000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FF000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FF000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FF000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FF000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FF000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FF000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00B050"/>
      </font>
    </dxf>
    <dxf>
      <font>
        <b/>
        <i val="0"/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hair">
          <color rgb="FF808080"/>
        </top>
        <bottom style="hair">
          <color rgb="FF000000"/>
        </bottom>
      </border>
    </dxf>
    <dxf>
      <border outline="0">
        <bottom style="hair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0" tint="-0.499984740745262"/>
        </left>
        <right style="hair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hair">
          <color rgb="FF808080"/>
        </top>
        <bottom style="hair">
          <color rgb="FF000000"/>
        </bottom>
      </border>
    </dxf>
    <dxf>
      <border outline="0">
        <bottom style="hair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0" tint="-0.499984740745262"/>
        </left>
        <right style="hair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hair">
          <color rgb="FF808080"/>
        </top>
        <bottom style="hair">
          <color rgb="FF000000"/>
        </bottom>
      </border>
    </dxf>
    <dxf>
      <border outline="0">
        <bottom style="hair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0" tint="-0.499984740745262"/>
        </left>
        <right style="hair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hair">
          <color rgb="FF808080"/>
        </top>
        <bottom style="hair">
          <color rgb="FF000000"/>
        </bottom>
      </border>
    </dxf>
    <dxf>
      <border outline="0">
        <bottom style="hair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0" tint="-0.499984740745262"/>
        </left>
        <right style="hair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hair">
          <color rgb="FF808080"/>
        </top>
        <bottom style="hair">
          <color rgb="FF000000"/>
        </bottom>
      </border>
    </dxf>
    <dxf>
      <border outline="0">
        <bottom style="hair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0" tint="-0.499984740745262"/>
        </left>
        <right style="hair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hair">
          <color rgb="FF808080"/>
        </top>
        <bottom style="hair">
          <color rgb="FF000000"/>
        </bottom>
      </border>
    </dxf>
    <dxf>
      <border outline="0">
        <bottom style="hair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0" tint="-0.499984740745262"/>
        </left>
        <right style="hair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hair">
          <color rgb="FF808080"/>
        </top>
        <bottom style="hair">
          <color rgb="FF000000"/>
        </bottom>
      </border>
    </dxf>
    <dxf>
      <border outline="0">
        <bottom style="hair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0" tint="-0.499984740745262"/>
        </left>
        <right style="hair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hair">
          <color rgb="FF808080"/>
        </top>
        <bottom style="hair">
          <color rgb="FF000000"/>
        </bottom>
      </border>
    </dxf>
    <dxf>
      <border outline="0">
        <bottom style="hair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0" tint="-0.499984740745262"/>
        </left>
        <right style="hair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hair">
          <color rgb="FF808080"/>
        </top>
        <bottom style="hair">
          <color rgb="FF000000"/>
        </bottom>
      </border>
    </dxf>
    <dxf>
      <border outline="0">
        <bottom style="hair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0" tint="-0.499984740745262"/>
        </left>
        <right style="hair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hair">
          <color rgb="FF808080"/>
        </top>
        <bottom style="hair">
          <color rgb="FF000000"/>
        </bottom>
      </border>
    </dxf>
    <dxf>
      <border outline="0">
        <bottom style="hair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0" tint="-0.499984740745262"/>
        </left>
        <right style="hair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hair">
          <color rgb="FF808080"/>
        </top>
        <bottom style="hair">
          <color rgb="FF000000"/>
        </bottom>
      </border>
    </dxf>
    <dxf>
      <border outline="0">
        <bottom style="hair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0" tint="-0.499984740745262"/>
        </left>
        <right style="hair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hair">
          <color rgb="FF808080"/>
        </top>
        <bottom style="hair">
          <color rgb="FF000000"/>
        </bottom>
      </border>
    </dxf>
    <dxf>
      <border outline="0">
        <bottom style="hair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0" tint="-0.499984740745262"/>
        </left>
        <right style="hair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hair">
          <color rgb="FF808080"/>
        </top>
        <bottom style="hair">
          <color rgb="FF000000"/>
        </bottom>
      </border>
    </dxf>
    <dxf>
      <border outline="0">
        <bottom style="hair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0" tint="-0.499984740745262"/>
        </left>
        <right style="hair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hair">
          <color rgb="FF808080"/>
        </top>
        <bottom style="hair">
          <color rgb="FF000000"/>
        </bottom>
      </border>
    </dxf>
    <dxf>
      <border outline="0">
        <bottom style="hair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0" tint="-0.499984740745262"/>
        </left>
        <right style="hair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hair">
          <color rgb="FF808080"/>
        </top>
        <bottom style="hair">
          <color rgb="FF000000"/>
        </bottom>
      </border>
    </dxf>
    <dxf>
      <border outline="0">
        <bottom style="hair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0" tint="-0.499984740745262"/>
        </left>
        <right style="hair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hair">
          <color rgb="FF808080"/>
        </top>
        <bottom style="hair">
          <color rgb="FF000000"/>
        </bottom>
      </border>
    </dxf>
    <dxf>
      <border outline="0">
        <bottom style="hair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0" tint="-0.499984740745262"/>
        </left>
        <right style="hair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ill>
        <patternFill patternType="solid">
          <fgColor rgb="FFFFEB9C"/>
          <bgColor rgb="FF000000"/>
        </patternFill>
      </fill>
    </dxf>
    <dxf>
      <border outline="0">
        <top style="hair">
          <color rgb="FF808080"/>
        </top>
        <bottom style="hair">
          <color rgb="FF000000"/>
        </bottom>
      </border>
    </dxf>
    <dxf>
      <border outline="0">
        <bottom style="hair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0" tint="-0.499984740745262"/>
        </left>
        <right style="hair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hair">
          <color rgb="FF808080"/>
        </top>
        <bottom style="hair">
          <color rgb="FF000000"/>
        </bottom>
      </border>
    </dxf>
    <dxf>
      <border outline="0">
        <bottom style="hair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0" tint="-0.499984740745262"/>
        </left>
        <right style="hair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hair">
          <color rgb="FF808080"/>
        </top>
        <bottom style="hair">
          <color rgb="FF000000"/>
        </bottom>
      </border>
    </dxf>
    <dxf>
      <border outline="0">
        <bottom style="hair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0" tint="-0.499984740745262"/>
        </left>
        <right style="hair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family val="2"/>
        <scheme val="none"/>
      </font>
      <numFmt numFmtId="19" formatCode="dd/mm/yyyy"/>
      <fill>
        <patternFill patternType="solid">
          <fgColor indexed="64"/>
          <bgColor rgb="FFC6EFCE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hair">
          <color indexed="64"/>
        </right>
        <top style="hair">
          <color indexed="64"/>
        </top>
        <bottom style="hair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hair">
          <color indexed="64"/>
        </right>
        <top style="hair">
          <color indexed="64"/>
        </top>
        <bottom style="hair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hair">
          <color indexed="64"/>
        </right>
        <top style="hair">
          <color indexed="64"/>
        </top>
        <bottom style="hair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hair">
          <color rgb="FF808080"/>
        </top>
        <bottom style="hair">
          <color rgb="FF000000"/>
        </bottom>
      </border>
    </dxf>
    <dxf>
      <border outline="0">
        <bottom style="hair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0" tint="-0.499984740745262"/>
        </left>
        <right style="hair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hair">
          <color rgb="FF808080"/>
        </top>
        <bottom style="hair">
          <color rgb="FF000000"/>
        </bottom>
      </border>
    </dxf>
    <dxf>
      <border outline="0">
        <bottom style="hair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0" tint="-0.499984740745262"/>
        </left>
        <right style="hair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family val="2"/>
        <scheme val="none"/>
      </font>
      <numFmt numFmtId="19" formatCode="dd/mm/yyyy"/>
      <fill>
        <patternFill patternType="solid">
          <fgColor indexed="64"/>
          <bgColor rgb="FFC6EFCE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hair">
          <color indexed="64"/>
        </right>
        <top style="hair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hair">
          <color indexed="64"/>
        </right>
        <top style="hair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hair">
          <color rgb="FF808080"/>
        </top>
        <bottom style="hair">
          <color rgb="FF000000"/>
        </bottom>
      </border>
    </dxf>
    <dxf>
      <border outline="0">
        <bottom style="hair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0" tint="-0.499984740745262"/>
        </left>
        <right style="hair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hair">
          <color rgb="FF808080"/>
        </top>
        <bottom style="hair">
          <color rgb="FF000000"/>
        </bottom>
      </border>
    </dxf>
    <dxf>
      <border outline="0">
        <bottom style="hair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0" tint="-0.499984740745262"/>
        </left>
        <right style="hair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hair">
          <color rgb="FF808080"/>
        </top>
        <bottom style="hair">
          <color rgb="FF000000"/>
        </bottom>
      </border>
    </dxf>
    <dxf>
      <border outline="0">
        <bottom style="hair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0" tint="-0.499984740745262"/>
        </left>
        <right style="hair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hair">
          <color rgb="FF808080"/>
        </top>
        <bottom style="hair">
          <color rgb="FF000000"/>
        </bottom>
      </border>
    </dxf>
    <dxf>
      <border outline="0">
        <bottom style="hair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0" tint="-0.499984740745262"/>
        </left>
        <right style="hair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hair">
          <color rgb="FF808080"/>
        </top>
        <bottom style="hair">
          <color rgb="FF000000"/>
        </bottom>
      </border>
    </dxf>
    <dxf>
      <border outline="0">
        <bottom style="hair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0" tint="-0.499984740745262"/>
        </left>
        <right style="hair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hair">
          <color rgb="FF808080"/>
        </top>
        <bottom style="hair">
          <color rgb="FF000000"/>
        </bottom>
      </border>
    </dxf>
    <dxf>
      <border outline="0">
        <bottom style="hair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0" tint="-0.499984740745262"/>
        </left>
        <right style="hair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hair">
          <color rgb="FF808080"/>
        </top>
        <bottom style="hair">
          <color rgb="FF000000"/>
        </bottom>
      </border>
    </dxf>
    <dxf>
      <border outline="0">
        <bottom style="hair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0" tint="-0.499984740745262"/>
        </left>
        <right style="hair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hair">
          <color rgb="FF808080"/>
        </top>
        <bottom style="hair">
          <color rgb="FF000000"/>
        </bottom>
      </border>
    </dxf>
    <dxf>
      <border outline="0">
        <bottom style="hair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0" tint="-0.499984740745262"/>
        </left>
        <right style="hair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hair">
          <color rgb="FF808080"/>
        </top>
        <bottom style="hair">
          <color rgb="FF000000"/>
        </bottom>
      </border>
    </dxf>
    <dxf>
      <border outline="0">
        <bottom style="hair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0" tint="-0.499984740745262"/>
        </left>
        <right style="hair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hair">
          <color rgb="FF808080"/>
        </top>
        <bottom style="hair">
          <color rgb="FF000000"/>
        </bottom>
      </border>
    </dxf>
    <dxf>
      <border outline="0">
        <bottom style="hair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0" tint="-0.499984740745262"/>
        </left>
        <right style="hair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31" formatCode="[h]:mm:ss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hair">
          <color rgb="FF808080"/>
        </top>
        <bottom style="hair">
          <color rgb="FF000000"/>
        </bottom>
      </border>
    </dxf>
    <dxf>
      <border outline="0">
        <bottom style="hair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0" tint="-0.499984740745262"/>
        </left>
        <right style="hair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hair">
          <color rgb="FF808080"/>
        </top>
        <bottom style="hair">
          <color rgb="FF000000"/>
        </bottom>
      </border>
    </dxf>
    <dxf>
      <border outline="0">
        <bottom style="hair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0" tint="-0.499984740745262"/>
        </left>
        <right style="hair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hair">
          <color rgb="FF808080"/>
        </top>
        <bottom style="hair">
          <color rgb="FF000000"/>
        </bottom>
      </border>
    </dxf>
    <dxf>
      <border outline="0">
        <bottom style="hair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0" tint="-0.499984740745262"/>
        </left>
        <right style="hair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hair">
          <color rgb="FF808080"/>
        </top>
        <bottom style="hair">
          <color rgb="FF000000"/>
        </bottom>
      </border>
    </dxf>
    <dxf>
      <border outline="0">
        <bottom style="hair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0" tint="-0.499984740745262"/>
        </left>
        <right style="hair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hair">
          <color rgb="FF808080"/>
        </top>
        <bottom style="hair">
          <color rgb="FF000000"/>
        </bottom>
      </border>
    </dxf>
    <dxf>
      <border outline="0">
        <bottom style="hair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0" tint="-0.499984740745262"/>
        </left>
        <right style="hair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hair">
          <color rgb="FF808080"/>
        </top>
        <bottom style="hair">
          <color rgb="FF000000"/>
        </bottom>
      </border>
    </dxf>
    <dxf>
      <border outline="0">
        <bottom style="hair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0" tint="-0.499984740745262"/>
        </left>
        <right style="hair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hair">
          <color rgb="FF808080"/>
        </top>
        <bottom style="hair">
          <color rgb="FF000000"/>
        </bottom>
      </border>
    </dxf>
    <dxf>
      <border outline="0">
        <bottom style="hair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0" tint="-0.499984740745262"/>
        </left>
        <right style="hair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hair">
          <color rgb="FF808080"/>
        </top>
        <bottom style="hair">
          <color rgb="FF000000"/>
        </bottom>
      </border>
    </dxf>
    <dxf>
      <border outline="0">
        <bottom style="hair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0" tint="-0.499984740745262"/>
        </left>
        <right style="hair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hair">
          <color rgb="FF808080"/>
        </top>
        <bottom style="hair">
          <color rgb="FF000000"/>
        </bottom>
      </border>
    </dxf>
    <dxf>
      <border outline="0">
        <bottom style="hair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0" tint="-0.499984740745262"/>
        </left>
        <right style="hair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hair">
          <color theme="0" tint="-0.499984740745262"/>
        </top>
        <bottom style="hair">
          <color indexed="64"/>
        </bottom>
      </border>
    </dxf>
    <dxf>
      <border outline="0">
        <bottom style="hair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0" tint="-0.499984740745262"/>
        </left>
        <right style="hair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hair">
          <color rgb="FF808080"/>
        </top>
        <bottom style="hair">
          <color rgb="FF000000"/>
        </bottom>
      </border>
    </dxf>
    <dxf>
      <border outline="0">
        <bottom style="hair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0" tint="-0.499984740745262"/>
        </left>
        <right style="hair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hair">
          <color rgb="FF808080"/>
        </top>
        <bottom style="hair">
          <color rgb="FF000000"/>
        </bottom>
      </border>
    </dxf>
    <dxf>
      <border outline="0">
        <bottom style="hair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0" tint="-0.499984740745262"/>
        </left>
        <right style="hair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hair">
          <color rgb="FF808080"/>
        </top>
        <bottom style="hair">
          <color rgb="FF000000"/>
        </bottom>
      </border>
    </dxf>
    <dxf>
      <border outline="0">
        <bottom style="hair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0" tint="-0.499984740745262"/>
        </left>
        <right style="hair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hair">
          <color rgb="FF808080"/>
        </top>
        <bottom style="hair">
          <color rgb="FF000000"/>
        </bottom>
      </border>
    </dxf>
    <dxf>
      <border outline="0">
        <bottom style="hair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0" tint="-0.499984740745262"/>
        </left>
        <right style="hair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hair">
          <color rgb="FF808080"/>
        </top>
        <bottom style="hair">
          <color rgb="FF000000"/>
        </bottom>
      </border>
    </dxf>
    <dxf>
      <border outline="0">
        <bottom style="hair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0" tint="-0.499984740745262"/>
        </left>
        <right style="hair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hair">
          <color rgb="FF808080"/>
        </top>
        <bottom style="hair">
          <color rgb="FF000000"/>
        </bottom>
      </border>
    </dxf>
    <dxf>
      <border outline="0">
        <bottom style="hair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0" tint="-0.499984740745262"/>
        </left>
        <right style="hair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hair">
          <color rgb="FF808080"/>
        </top>
        <bottom style="hair">
          <color rgb="FF000000"/>
        </bottom>
      </border>
    </dxf>
    <dxf>
      <border outline="0">
        <bottom style="hair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0" tint="-0.499984740745262"/>
        </left>
        <right style="hair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hair">
          <color rgb="FF808080"/>
        </top>
        <bottom style="hair">
          <color rgb="FF000000"/>
        </bottom>
      </border>
    </dxf>
    <dxf>
      <border outline="0">
        <bottom style="hair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0" tint="-0.499984740745262"/>
        </left>
        <right style="hair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hair">
          <color rgb="FF808080"/>
        </top>
        <bottom style="hair">
          <color rgb="FF000000"/>
        </bottom>
      </border>
    </dxf>
    <dxf>
      <border outline="0">
        <bottom style="hair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0" tint="-0.499984740745262"/>
        </left>
        <right style="hair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hair">
          <color rgb="FF808080"/>
        </top>
        <bottom style="hair">
          <color rgb="FF000000"/>
        </bottom>
      </border>
    </dxf>
    <dxf>
      <border outline="0">
        <bottom style="hair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0" tint="-0.499984740745262"/>
        </left>
        <right style="hair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hair">
          <color rgb="FF808080"/>
        </top>
        <bottom style="hair">
          <color rgb="FF000000"/>
        </bottom>
      </border>
    </dxf>
    <dxf>
      <border outline="0">
        <bottom style="hair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0" tint="-0.499984740745262"/>
        </left>
        <right style="hair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hair">
          <color rgb="FF808080"/>
        </top>
        <bottom style="hair">
          <color rgb="FF000000"/>
        </bottom>
      </border>
    </dxf>
    <dxf>
      <border outline="0">
        <bottom style="hair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0" tint="-0.499984740745262"/>
        </left>
        <right style="hair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hair">
          <color rgb="FF808080"/>
        </top>
        <bottom style="hair">
          <color rgb="FF000000"/>
        </bottom>
      </border>
    </dxf>
    <dxf>
      <border outline="0">
        <bottom style="hair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0" tint="-0.499984740745262"/>
        </left>
        <right style="hair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hair">
          <color rgb="FF808080"/>
        </top>
        <bottom style="hair">
          <color rgb="FF000000"/>
        </bottom>
      </border>
    </dxf>
    <dxf>
      <border outline="0">
        <bottom style="hair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0" tint="-0.499984740745262"/>
        </left>
        <right style="hair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hair">
          <color rgb="FF808080"/>
        </top>
        <bottom style="hair">
          <color rgb="FF000000"/>
        </bottom>
      </border>
    </dxf>
    <dxf>
      <border outline="0">
        <bottom style="hair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0" tint="-0.499984740745262"/>
        </left>
        <right style="hair">
          <color theme="0" tint="-0.499984740745262"/>
        </right>
        <top/>
        <bottom/>
      </border>
    </dxf>
  </dxfs>
  <tableStyles count="0" defaultTableStyle="TableStyleMedium2" defaultPivotStyle="PivotStyleLight16"/>
  <colors>
    <mruColors>
      <color rgb="FFF49696"/>
      <color rgb="FFB1F9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07/relationships/slicerCache" Target="slicerCaches/slicerCache60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microsoft.com/office/2007/relationships/slicerCache" Target="slicerCaches/slicerCache6.xml"/><Relationship Id="rId84" Type="http://schemas.microsoft.com/office/2007/relationships/slicerCache" Target="slicerCaches/slicerCache27.xml"/><Relationship Id="rId138" Type="http://schemas.microsoft.com/office/2007/relationships/slicerCache" Target="slicerCaches/slicerCache81.xml"/><Relationship Id="rId159" Type="http://schemas.microsoft.com/office/2007/relationships/slicerCache" Target="slicerCaches/slicerCache102.xml"/><Relationship Id="rId170" Type="http://schemas.openxmlformats.org/officeDocument/2006/relationships/theme" Target="theme/theme1.xml"/><Relationship Id="rId107" Type="http://schemas.microsoft.com/office/2007/relationships/slicerCache" Target="slicerCaches/slicerCache50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microsoft.com/office/2007/relationships/slicerCache" Target="slicerCaches/slicerCache17.xml"/><Relationship Id="rId128" Type="http://schemas.microsoft.com/office/2007/relationships/slicerCache" Target="slicerCaches/slicerCache71.xml"/><Relationship Id="rId149" Type="http://schemas.microsoft.com/office/2007/relationships/slicerCache" Target="slicerCaches/slicerCache92.xml"/><Relationship Id="rId5" Type="http://schemas.openxmlformats.org/officeDocument/2006/relationships/worksheet" Target="worksheets/sheet5.xml"/><Relationship Id="rId95" Type="http://schemas.microsoft.com/office/2007/relationships/slicerCache" Target="slicerCaches/slicerCache38.xml"/><Relationship Id="rId160" Type="http://schemas.microsoft.com/office/2007/relationships/slicerCache" Target="slicerCaches/slicerCache103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microsoft.com/office/2007/relationships/slicerCache" Target="slicerCaches/slicerCache7.xml"/><Relationship Id="rId118" Type="http://schemas.microsoft.com/office/2007/relationships/slicerCache" Target="slicerCaches/slicerCache61.xml"/><Relationship Id="rId139" Type="http://schemas.microsoft.com/office/2007/relationships/slicerCache" Target="slicerCaches/slicerCache82.xml"/><Relationship Id="rId85" Type="http://schemas.microsoft.com/office/2007/relationships/slicerCache" Target="slicerCaches/slicerCache28.xml"/><Relationship Id="rId150" Type="http://schemas.microsoft.com/office/2007/relationships/slicerCache" Target="slicerCaches/slicerCache93.xml"/><Relationship Id="rId171" Type="http://schemas.openxmlformats.org/officeDocument/2006/relationships/styles" Target="styles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microsoft.com/office/2007/relationships/slicerCache" Target="slicerCaches/slicerCache51.xml"/><Relationship Id="rId129" Type="http://schemas.microsoft.com/office/2007/relationships/slicerCache" Target="slicerCaches/slicerCache72.xml"/><Relationship Id="rId54" Type="http://schemas.openxmlformats.org/officeDocument/2006/relationships/worksheet" Target="worksheets/sheet54.xml"/><Relationship Id="rId75" Type="http://schemas.microsoft.com/office/2007/relationships/slicerCache" Target="slicerCaches/slicerCache18.xml"/><Relationship Id="rId96" Type="http://schemas.microsoft.com/office/2007/relationships/slicerCache" Target="slicerCaches/slicerCache39.xml"/><Relationship Id="rId140" Type="http://schemas.microsoft.com/office/2007/relationships/slicerCache" Target="slicerCaches/slicerCache83.xml"/><Relationship Id="rId161" Type="http://schemas.microsoft.com/office/2007/relationships/slicerCache" Target="slicerCaches/slicerCache10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microsoft.com/office/2007/relationships/slicerCache" Target="slicerCaches/slicerCache57.xml"/><Relationship Id="rId119" Type="http://schemas.microsoft.com/office/2007/relationships/slicerCache" Target="slicerCaches/slicerCache62.xml"/><Relationship Id="rId44" Type="http://schemas.openxmlformats.org/officeDocument/2006/relationships/worksheet" Target="worksheets/sheet44.xml"/><Relationship Id="rId60" Type="http://schemas.microsoft.com/office/2007/relationships/slicerCache" Target="slicerCaches/slicerCache3.xml"/><Relationship Id="rId65" Type="http://schemas.microsoft.com/office/2007/relationships/slicerCache" Target="slicerCaches/slicerCache8.xml"/><Relationship Id="rId81" Type="http://schemas.microsoft.com/office/2007/relationships/slicerCache" Target="slicerCaches/slicerCache24.xml"/><Relationship Id="rId86" Type="http://schemas.microsoft.com/office/2007/relationships/slicerCache" Target="slicerCaches/slicerCache29.xml"/><Relationship Id="rId130" Type="http://schemas.microsoft.com/office/2007/relationships/slicerCache" Target="slicerCaches/slicerCache73.xml"/><Relationship Id="rId135" Type="http://schemas.microsoft.com/office/2007/relationships/slicerCache" Target="slicerCaches/slicerCache78.xml"/><Relationship Id="rId151" Type="http://schemas.microsoft.com/office/2007/relationships/slicerCache" Target="slicerCaches/slicerCache94.xml"/><Relationship Id="rId156" Type="http://schemas.microsoft.com/office/2007/relationships/slicerCache" Target="slicerCaches/slicerCache99.xml"/><Relationship Id="rId172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microsoft.com/office/2007/relationships/slicerCache" Target="slicerCaches/slicerCache52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microsoft.com/office/2007/relationships/slicerCache" Target="slicerCaches/slicerCache19.xml"/><Relationship Id="rId97" Type="http://schemas.microsoft.com/office/2007/relationships/slicerCache" Target="slicerCaches/slicerCache40.xml"/><Relationship Id="rId104" Type="http://schemas.microsoft.com/office/2007/relationships/slicerCache" Target="slicerCaches/slicerCache47.xml"/><Relationship Id="rId120" Type="http://schemas.microsoft.com/office/2007/relationships/slicerCache" Target="slicerCaches/slicerCache63.xml"/><Relationship Id="rId125" Type="http://schemas.microsoft.com/office/2007/relationships/slicerCache" Target="slicerCaches/slicerCache68.xml"/><Relationship Id="rId141" Type="http://schemas.microsoft.com/office/2007/relationships/slicerCache" Target="slicerCaches/slicerCache84.xml"/><Relationship Id="rId146" Type="http://schemas.microsoft.com/office/2007/relationships/slicerCache" Target="slicerCaches/slicerCache89.xml"/><Relationship Id="rId167" Type="http://schemas.microsoft.com/office/2007/relationships/slicerCache" Target="slicerCaches/slicerCache110.xml"/><Relationship Id="rId7" Type="http://schemas.openxmlformats.org/officeDocument/2006/relationships/worksheet" Target="worksheets/sheet7.xml"/><Relationship Id="rId71" Type="http://schemas.microsoft.com/office/2007/relationships/slicerCache" Target="slicerCaches/slicerCache14.xml"/><Relationship Id="rId92" Type="http://schemas.microsoft.com/office/2007/relationships/slicerCache" Target="slicerCaches/slicerCache35.xml"/><Relationship Id="rId162" Type="http://schemas.microsoft.com/office/2007/relationships/slicerCache" Target="slicerCaches/slicerCache105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microsoft.com/office/2007/relationships/slicerCache" Target="slicerCaches/slicerCache9.xml"/><Relationship Id="rId87" Type="http://schemas.microsoft.com/office/2007/relationships/slicerCache" Target="slicerCaches/slicerCache30.xml"/><Relationship Id="rId110" Type="http://schemas.microsoft.com/office/2007/relationships/slicerCache" Target="slicerCaches/slicerCache53.xml"/><Relationship Id="rId115" Type="http://schemas.microsoft.com/office/2007/relationships/slicerCache" Target="slicerCaches/slicerCache58.xml"/><Relationship Id="rId131" Type="http://schemas.microsoft.com/office/2007/relationships/slicerCache" Target="slicerCaches/slicerCache74.xml"/><Relationship Id="rId136" Type="http://schemas.microsoft.com/office/2007/relationships/slicerCache" Target="slicerCaches/slicerCache79.xml"/><Relationship Id="rId157" Type="http://schemas.microsoft.com/office/2007/relationships/slicerCache" Target="slicerCaches/slicerCache100.xml"/><Relationship Id="rId61" Type="http://schemas.microsoft.com/office/2007/relationships/slicerCache" Target="slicerCaches/slicerCache4.xml"/><Relationship Id="rId82" Type="http://schemas.microsoft.com/office/2007/relationships/slicerCache" Target="slicerCaches/slicerCache25.xml"/><Relationship Id="rId152" Type="http://schemas.microsoft.com/office/2007/relationships/slicerCache" Target="slicerCaches/slicerCache95.xml"/><Relationship Id="rId173" Type="http://schemas.openxmlformats.org/officeDocument/2006/relationships/calcChain" Target="calcChain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microsoft.com/office/2007/relationships/slicerCache" Target="slicerCaches/slicerCache20.xml"/><Relationship Id="rId100" Type="http://schemas.microsoft.com/office/2007/relationships/slicerCache" Target="slicerCaches/slicerCache43.xml"/><Relationship Id="rId105" Type="http://schemas.microsoft.com/office/2007/relationships/slicerCache" Target="slicerCaches/slicerCache48.xml"/><Relationship Id="rId126" Type="http://schemas.microsoft.com/office/2007/relationships/slicerCache" Target="slicerCaches/slicerCache69.xml"/><Relationship Id="rId147" Type="http://schemas.microsoft.com/office/2007/relationships/slicerCache" Target="slicerCaches/slicerCache90.xml"/><Relationship Id="rId168" Type="http://schemas.microsoft.com/office/2007/relationships/slicerCache" Target="slicerCaches/slicerCache11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microsoft.com/office/2007/relationships/slicerCache" Target="slicerCaches/slicerCache15.xml"/><Relationship Id="rId93" Type="http://schemas.microsoft.com/office/2007/relationships/slicerCache" Target="slicerCaches/slicerCache36.xml"/><Relationship Id="rId98" Type="http://schemas.microsoft.com/office/2007/relationships/slicerCache" Target="slicerCaches/slicerCache41.xml"/><Relationship Id="rId121" Type="http://schemas.microsoft.com/office/2007/relationships/slicerCache" Target="slicerCaches/slicerCache64.xml"/><Relationship Id="rId142" Type="http://schemas.microsoft.com/office/2007/relationships/slicerCache" Target="slicerCaches/slicerCache85.xml"/><Relationship Id="rId163" Type="http://schemas.microsoft.com/office/2007/relationships/slicerCache" Target="slicerCaches/slicerCache106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microsoft.com/office/2007/relationships/slicerCache" Target="slicerCaches/slicerCache10.xml"/><Relationship Id="rId116" Type="http://schemas.microsoft.com/office/2007/relationships/slicerCache" Target="slicerCaches/slicerCache59.xml"/><Relationship Id="rId137" Type="http://schemas.microsoft.com/office/2007/relationships/slicerCache" Target="slicerCaches/slicerCache80.xml"/><Relationship Id="rId158" Type="http://schemas.microsoft.com/office/2007/relationships/slicerCache" Target="slicerCaches/slicerCache10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microsoft.com/office/2007/relationships/slicerCache" Target="slicerCaches/slicerCache5.xml"/><Relationship Id="rId83" Type="http://schemas.microsoft.com/office/2007/relationships/slicerCache" Target="slicerCaches/slicerCache26.xml"/><Relationship Id="rId88" Type="http://schemas.microsoft.com/office/2007/relationships/slicerCache" Target="slicerCaches/slicerCache31.xml"/><Relationship Id="rId111" Type="http://schemas.microsoft.com/office/2007/relationships/slicerCache" Target="slicerCaches/slicerCache54.xml"/><Relationship Id="rId132" Type="http://schemas.microsoft.com/office/2007/relationships/slicerCache" Target="slicerCaches/slicerCache75.xml"/><Relationship Id="rId153" Type="http://schemas.microsoft.com/office/2007/relationships/slicerCache" Target="slicerCaches/slicerCache96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microsoft.com/office/2007/relationships/slicerCache" Target="slicerCaches/slicerCache49.xml"/><Relationship Id="rId127" Type="http://schemas.microsoft.com/office/2007/relationships/slicerCache" Target="slicerCaches/slicerCache70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microsoft.com/office/2007/relationships/slicerCache" Target="slicerCaches/slicerCache16.xml"/><Relationship Id="rId78" Type="http://schemas.microsoft.com/office/2007/relationships/slicerCache" Target="slicerCaches/slicerCache21.xml"/><Relationship Id="rId94" Type="http://schemas.microsoft.com/office/2007/relationships/slicerCache" Target="slicerCaches/slicerCache37.xml"/><Relationship Id="rId99" Type="http://schemas.microsoft.com/office/2007/relationships/slicerCache" Target="slicerCaches/slicerCache42.xml"/><Relationship Id="rId101" Type="http://schemas.microsoft.com/office/2007/relationships/slicerCache" Target="slicerCaches/slicerCache44.xml"/><Relationship Id="rId122" Type="http://schemas.microsoft.com/office/2007/relationships/slicerCache" Target="slicerCaches/slicerCache65.xml"/><Relationship Id="rId143" Type="http://schemas.microsoft.com/office/2007/relationships/slicerCache" Target="slicerCaches/slicerCache86.xml"/><Relationship Id="rId148" Type="http://schemas.microsoft.com/office/2007/relationships/slicerCache" Target="slicerCaches/slicerCache91.xml"/><Relationship Id="rId164" Type="http://schemas.microsoft.com/office/2007/relationships/slicerCache" Target="slicerCaches/slicerCache107.xml"/><Relationship Id="rId169" Type="http://schemas.microsoft.com/office/2007/relationships/slicerCache" Target="slicerCaches/slicerCache11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microsoft.com/office/2007/relationships/slicerCache" Target="slicerCaches/slicerCache11.xml"/><Relationship Id="rId89" Type="http://schemas.microsoft.com/office/2007/relationships/slicerCache" Target="slicerCaches/slicerCache32.xml"/><Relationship Id="rId112" Type="http://schemas.microsoft.com/office/2007/relationships/slicerCache" Target="slicerCaches/slicerCache55.xml"/><Relationship Id="rId133" Type="http://schemas.microsoft.com/office/2007/relationships/slicerCache" Target="slicerCaches/slicerCache76.xml"/><Relationship Id="rId154" Type="http://schemas.microsoft.com/office/2007/relationships/slicerCache" Target="slicerCaches/slicerCache97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microsoft.com/office/2007/relationships/slicerCache" Target="slicerCaches/slicerCache1.xml"/><Relationship Id="rId79" Type="http://schemas.microsoft.com/office/2007/relationships/slicerCache" Target="slicerCaches/slicerCache22.xml"/><Relationship Id="rId102" Type="http://schemas.microsoft.com/office/2007/relationships/slicerCache" Target="slicerCaches/slicerCache45.xml"/><Relationship Id="rId123" Type="http://schemas.microsoft.com/office/2007/relationships/slicerCache" Target="slicerCaches/slicerCache66.xml"/><Relationship Id="rId144" Type="http://schemas.microsoft.com/office/2007/relationships/slicerCache" Target="slicerCaches/slicerCache87.xml"/><Relationship Id="rId90" Type="http://schemas.microsoft.com/office/2007/relationships/slicerCache" Target="slicerCaches/slicerCache33.xml"/><Relationship Id="rId165" Type="http://schemas.microsoft.com/office/2007/relationships/slicerCache" Target="slicerCaches/slicerCache108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microsoft.com/office/2007/relationships/slicerCache" Target="slicerCaches/slicerCache12.xml"/><Relationship Id="rId113" Type="http://schemas.microsoft.com/office/2007/relationships/slicerCache" Target="slicerCaches/slicerCache56.xml"/><Relationship Id="rId134" Type="http://schemas.microsoft.com/office/2007/relationships/slicerCache" Target="slicerCaches/slicerCache77.xml"/><Relationship Id="rId80" Type="http://schemas.microsoft.com/office/2007/relationships/slicerCache" Target="slicerCaches/slicerCache23.xml"/><Relationship Id="rId155" Type="http://schemas.microsoft.com/office/2007/relationships/slicerCache" Target="slicerCaches/slicerCache98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microsoft.com/office/2007/relationships/slicerCache" Target="slicerCaches/slicerCache2.xml"/><Relationship Id="rId103" Type="http://schemas.microsoft.com/office/2007/relationships/slicerCache" Target="slicerCaches/slicerCache46.xml"/><Relationship Id="rId124" Type="http://schemas.microsoft.com/office/2007/relationships/slicerCache" Target="slicerCaches/slicerCache67.xml"/><Relationship Id="rId70" Type="http://schemas.microsoft.com/office/2007/relationships/slicerCache" Target="slicerCaches/slicerCache13.xml"/><Relationship Id="rId91" Type="http://schemas.microsoft.com/office/2007/relationships/slicerCache" Target="slicerCaches/slicerCache34.xml"/><Relationship Id="rId145" Type="http://schemas.microsoft.com/office/2007/relationships/slicerCache" Target="slicerCaches/slicerCache88.xml"/><Relationship Id="rId166" Type="http://schemas.microsoft.com/office/2007/relationships/slicerCache" Target="slicerCaches/slicerCache10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8283</xdr:colOff>
      <xdr:row>0</xdr:row>
      <xdr:rowOff>89039</xdr:rowOff>
    </xdr:from>
    <xdr:to>
      <xdr:col>4</xdr:col>
      <xdr:colOff>289891</xdr:colOff>
      <xdr:row>0</xdr:row>
      <xdr:rowOff>795131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TEGORIA 2">
              <a:extLst>
                <a:ext uri="{FF2B5EF4-FFF2-40B4-BE49-F238E27FC236}">
                  <a16:creationId xmlns:a16="http://schemas.microsoft.com/office/drawing/2014/main" id="{AC9DBEE8-B2D3-4992-8634-E91AC96126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83" y="89039"/>
              <a:ext cx="8746434" cy="7060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605457</xdr:colOff>
      <xdr:row>0</xdr:row>
      <xdr:rowOff>93181</xdr:rowOff>
    </xdr:from>
    <xdr:to>
      <xdr:col>6</xdr:col>
      <xdr:colOff>886239</xdr:colOff>
      <xdr:row>0</xdr:row>
      <xdr:rowOff>778567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ITUAÇÃO 2">
              <a:extLst>
                <a:ext uri="{FF2B5EF4-FFF2-40B4-BE49-F238E27FC236}">
                  <a16:creationId xmlns:a16="http://schemas.microsoft.com/office/drawing/2014/main" id="{28FA021C-E7A6-4BFA-82B4-23484474A9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ÇÃ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70283" y="93181"/>
              <a:ext cx="3047173" cy="6853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171865</xdr:rowOff>
    </xdr:from>
    <xdr:to>
      <xdr:col>4</xdr:col>
      <xdr:colOff>281608</xdr:colOff>
      <xdr:row>0</xdr:row>
      <xdr:rowOff>877957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TEGORIA 30">
              <a:extLst>
                <a:ext uri="{FF2B5EF4-FFF2-40B4-BE49-F238E27FC236}">
                  <a16:creationId xmlns:a16="http://schemas.microsoft.com/office/drawing/2014/main" id="{E98DD69B-AB16-4210-9D7A-C0ED825FEB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30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1865"/>
              <a:ext cx="8758858" cy="7060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597174</xdr:colOff>
      <xdr:row>0</xdr:row>
      <xdr:rowOff>176007</xdr:rowOff>
    </xdr:from>
    <xdr:to>
      <xdr:col>6</xdr:col>
      <xdr:colOff>877956</xdr:colOff>
      <xdr:row>0</xdr:row>
      <xdr:rowOff>861393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ITUAÇÃO 30">
              <a:extLst>
                <a:ext uri="{FF2B5EF4-FFF2-40B4-BE49-F238E27FC236}">
                  <a16:creationId xmlns:a16="http://schemas.microsoft.com/office/drawing/2014/main" id="{31EB7276-052D-4A2C-9536-2B75C50368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ÇÃO 30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74424" y="176007"/>
              <a:ext cx="3053615" cy="6853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171865</xdr:rowOff>
    </xdr:from>
    <xdr:to>
      <xdr:col>4</xdr:col>
      <xdr:colOff>281608</xdr:colOff>
      <xdr:row>0</xdr:row>
      <xdr:rowOff>877957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TEGORIA 38">
              <a:extLst>
                <a:ext uri="{FF2B5EF4-FFF2-40B4-BE49-F238E27FC236}">
                  <a16:creationId xmlns:a16="http://schemas.microsoft.com/office/drawing/2014/main" id="{FECC3B1E-845C-49F3-81C6-E10527B9FB3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38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1865"/>
              <a:ext cx="8758858" cy="7060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597174</xdr:colOff>
      <xdr:row>0</xdr:row>
      <xdr:rowOff>176007</xdr:rowOff>
    </xdr:from>
    <xdr:to>
      <xdr:col>6</xdr:col>
      <xdr:colOff>877956</xdr:colOff>
      <xdr:row>0</xdr:row>
      <xdr:rowOff>861393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ITUAÇÃO 38">
              <a:extLst>
                <a:ext uri="{FF2B5EF4-FFF2-40B4-BE49-F238E27FC236}">
                  <a16:creationId xmlns:a16="http://schemas.microsoft.com/office/drawing/2014/main" id="{FB152793-CC8C-4BD5-B0CC-8FEBC81F5FA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ÇÃO 38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74424" y="176007"/>
              <a:ext cx="3053615" cy="6853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171865</xdr:rowOff>
    </xdr:from>
    <xdr:to>
      <xdr:col>4</xdr:col>
      <xdr:colOff>281608</xdr:colOff>
      <xdr:row>0</xdr:row>
      <xdr:rowOff>877957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TEGORIA 39">
              <a:extLst>
                <a:ext uri="{FF2B5EF4-FFF2-40B4-BE49-F238E27FC236}">
                  <a16:creationId xmlns:a16="http://schemas.microsoft.com/office/drawing/2014/main" id="{9B42E869-A73A-47DD-BA8A-D55B503696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39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1865"/>
              <a:ext cx="8758858" cy="7060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597174</xdr:colOff>
      <xdr:row>0</xdr:row>
      <xdr:rowOff>176007</xdr:rowOff>
    </xdr:from>
    <xdr:to>
      <xdr:col>6</xdr:col>
      <xdr:colOff>877956</xdr:colOff>
      <xdr:row>0</xdr:row>
      <xdr:rowOff>861393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ITUAÇÃO 39">
              <a:extLst>
                <a:ext uri="{FF2B5EF4-FFF2-40B4-BE49-F238E27FC236}">
                  <a16:creationId xmlns:a16="http://schemas.microsoft.com/office/drawing/2014/main" id="{C89ECF05-F30A-41CD-A195-7E511F4020A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ÇÃO 39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74424" y="176007"/>
              <a:ext cx="3053615" cy="6853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171865</xdr:rowOff>
    </xdr:from>
    <xdr:to>
      <xdr:col>4</xdr:col>
      <xdr:colOff>281608</xdr:colOff>
      <xdr:row>0</xdr:row>
      <xdr:rowOff>877957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TEGORIA 40">
              <a:extLst>
                <a:ext uri="{FF2B5EF4-FFF2-40B4-BE49-F238E27FC236}">
                  <a16:creationId xmlns:a16="http://schemas.microsoft.com/office/drawing/2014/main" id="{70261B1E-313E-4247-A326-C3CF990D11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40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1865"/>
              <a:ext cx="8758858" cy="7060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597174</xdr:colOff>
      <xdr:row>0</xdr:row>
      <xdr:rowOff>176007</xdr:rowOff>
    </xdr:from>
    <xdr:to>
      <xdr:col>6</xdr:col>
      <xdr:colOff>877956</xdr:colOff>
      <xdr:row>0</xdr:row>
      <xdr:rowOff>861393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ITUAÇÃO 40">
              <a:extLst>
                <a:ext uri="{FF2B5EF4-FFF2-40B4-BE49-F238E27FC236}">
                  <a16:creationId xmlns:a16="http://schemas.microsoft.com/office/drawing/2014/main" id="{91652109-168F-4429-AA86-30A3232E134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ÇÃO 40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74424" y="176007"/>
              <a:ext cx="3053615" cy="6853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171865</xdr:rowOff>
    </xdr:from>
    <xdr:to>
      <xdr:col>4</xdr:col>
      <xdr:colOff>281608</xdr:colOff>
      <xdr:row>0</xdr:row>
      <xdr:rowOff>877957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TEGORIA 41">
              <a:extLst>
                <a:ext uri="{FF2B5EF4-FFF2-40B4-BE49-F238E27FC236}">
                  <a16:creationId xmlns:a16="http://schemas.microsoft.com/office/drawing/2014/main" id="{8252E6E8-A6A6-48E9-8AD2-258A2FE927E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4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1865"/>
              <a:ext cx="8758858" cy="7060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597174</xdr:colOff>
      <xdr:row>0</xdr:row>
      <xdr:rowOff>176007</xdr:rowOff>
    </xdr:from>
    <xdr:to>
      <xdr:col>6</xdr:col>
      <xdr:colOff>877956</xdr:colOff>
      <xdr:row>0</xdr:row>
      <xdr:rowOff>861393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ITUAÇÃO 41">
              <a:extLst>
                <a:ext uri="{FF2B5EF4-FFF2-40B4-BE49-F238E27FC236}">
                  <a16:creationId xmlns:a16="http://schemas.microsoft.com/office/drawing/2014/main" id="{9204C1D2-EFCD-4339-BCB8-34545605244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ÇÃO 4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74424" y="176007"/>
              <a:ext cx="3053615" cy="6853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171865</xdr:rowOff>
    </xdr:from>
    <xdr:to>
      <xdr:col>4</xdr:col>
      <xdr:colOff>281608</xdr:colOff>
      <xdr:row>0</xdr:row>
      <xdr:rowOff>877957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TEGORIA 42">
              <a:extLst>
                <a:ext uri="{FF2B5EF4-FFF2-40B4-BE49-F238E27FC236}">
                  <a16:creationId xmlns:a16="http://schemas.microsoft.com/office/drawing/2014/main" id="{555699B2-E037-43A5-B2AB-38CB5BD6A96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4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1865"/>
              <a:ext cx="8758858" cy="7060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597174</xdr:colOff>
      <xdr:row>0</xdr:row>
      <xdr:rowOff>176007</xdr:rowOff>
    </xdr:from>
    <xdr:to>
      <xdr:col>6</xdr:col>
      <xdr:colOff>877956</xdr:colOff>
      <xdr:row>0</xdr:row>
      <xdr:rowOff>861393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ITUAÇÃO 42">
              <a:extLst>
                <a:ext uri="{FF2B5EF4-FFF2-40B4-BE49-F238E27FC236}">
                  <a16:creationId xmlns:a16="http://schemas.microsoft.com/office/drawing/2014/main" id="{60DCE2B4-81D4-41E7-9ECB-5B9D2AFFF1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ÇÃO 4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74424" y="176007"/>
              <a:ext cx="3053615" cy="6853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171865</xdr:rowOff>
    </xdr:from>
    <xdr:to>
      <xdr:col>4</xdr:col>
      <xdr:colOff>281608</xdr:colOff>
      <xdr:row>0</xdr:row>
      <xdr:rowOff>877957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TEGORIA 43">
              <a:extLst>
                <a:ext uri="{FF2B5EF4-FFF2-40B4-BE49-F238E27FC236}">
                  <a16:creationId xmlns:a16="http://schemas.microsoft.com/office/drawing/2014/main" id="{BB9263E4-53E9-47B2-B6AC-3046509DADB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4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1865"/>
              <a:ext cx="8758858" cy="7060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597174</xdr:colOff>
      <xdr:row>0</xdr:row>
      <xdr:rowOff>176007</xdr:rowOff>
    </xdr:from>
    <xdr:to>
      <xdr:col>6</xdr:col>
      <xdr:colOff>877956</xdr:colOff>
      <xdr:row>0</xdr:row>
      <xdr:rowOff>861393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ITUAÇÃO 43">
              <a:extLst>
                <a:ext uri="{FF2B5EF4-FFF2-40B4-BE49-F238E27FC236}">
                  <a16:creationId xmlns:a16="http://schemas.microsoft.com/office/drawing/2014/main" id="{679D2377-A668-48A3-B61B-5F82B81CCD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ÇÃO 4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74424" y="176007"/>
              <a:ext cx="3053615" cy="6853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171865</xdr:rowOff>
    </xdr:from>
    <xdr:to>
      <xdr:col>4</xdr:col>
      <xdr:colOff>281608</xdr:colOff>
      <xdr:row>0</xdr:row>
      <xdr:rowOff>877957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TEGORIA 44">
              <a:extLst>
                <a:ext uri="{FF2B5EF4-FFF2-40B4-BE49-F238E27FC236}">
                  <a16:creationId xmlns:a16="http://schemas.microsoft.com/office/drawing/2014/main" id="{BD45D83A-9C03-4F5F-AA7E-F391A8F266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44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1865"/>
              <a:ext cx="8758858" cy="7060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597174</xdr:colOff>
      <xdr:row>0</xdr:row>
      <xdr:rowOff>176007</xdr:rowOff>
    </xdr:from>
    <xdr:to>
      <xdr:col>6</xdr:col>
      <xdr:colOff>877956</xdr:colOff>
      <xdr:row>0</xdr:row>
      <xdr:rowOff>861393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ITUAÇÃO 44">
              <a:extLst>
                <a:ext uri="{FF2B5EF4-FFF2-40B4-BE49-F238E27FC236}">
                  <a16:creationId xmlns:a16="http://schemas.microsoft.com/office/drawing/2014/main" id="{6A5B523E-30AD-4FFC-A905-76BA2BB40E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ÇÃO 44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74424" y="176007"/>
              <a:ext cx="3053615" cy="6853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171865</xdr:rowOff>
    </xdr:from>
    <xdr:to>
      <xdr:col>4</xdr:col>
      <xdr:colOff>281608</xdr:colOff>
      <xdr:row>0</xdr:row>
      <xdr:rowOff>877957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TEGORIA 45">
              <a:extLst>
                <a:ext uri="{FF2B5EF4-FFF2-40B4-BE49-F238E27FC236}">
                  <a16:creationId xmlns:a16="http://schemas.microsoft.com/office/drawing/2014/main" id="{41236505-A445-4283-AE5B-7AE5F979F3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45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1865"/>
              <a:ext cx="8758858" cy="7060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597174</xdr:colOff>
      <xdr:row>0</xdr:row>
      <xdr:rowOff>176007</xdr:rowOff>
    </xdr:from>
    <xdr:to>
      <xdr:col>6</xdr:col>
      <xdr:colOff>877956</xdr:colOff>
      <xdr:row>0</xdr:row>
      <xdr:rowOff>861393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ITUAÇÃO 45">
              <a:extLst>
                <a:ext uri="{FF2B5EF4-FFF2-40B4-BE49-F238E27FC236}">
                  <a16:creationId xmlns:a16="http://schemas.microsoft.com/office/drawing/2014/main" id="{D54D4032-422F-4EEF-8FE8-3E5BD5D0DBA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ÇÃO 45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74424" y="176007"/>
              <a:ext cx="3053615" cy="6853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171865</xdr:rowOff>
    </xdr:from>
    <xdr:to>
      <xdr:col>4</xdr:col>
      <xdr:colOff>281608</xdr:colOff>
      <xdr:row>0</xdr:row>
      <xdr:rowOff>877957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TEGORIA 46">
              <a:extLst>
                <a:ext uri="{FF2B5EF4-FFF2-40B4-BE49-F238E27FC236}">
                  <a16:creationId xmlns:a16="http://schemas.microsoft.com/office/drawing/2014/main" id="{D9D4F471-83E1-4DAF-9721-3CA4B200EE0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46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1865"/>
              <a:ext cx="8758858" cy="7060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597174</xdr:colOff>
      <xdr:row>0</xdr:row>
      <xdr:rowOff>176007</xdr:rowOff>
    </xdr:from>
    <xdr:to>
      <xdr:col>6</xdr:col>
      <xdr:colOff>877956</xdr:colOff>
      <xdr:row>0</xdr:row>
      <xdr:rowOff>861393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ITUAÇÃO 46">
              <a:extLst>
                <a:ext uri="{FF2B5EF4-FFF2-40B4-BE49-F238E27FC236}">
                  <a16:creationId xmlns:a16="http://schemas.microsoft.com/office/drawing/2014/main" id="{BE45862D-888B-4AC6-B98A-688B126529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ÇÃO 46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74424" y="176007"/>
              <a:ext cx="3053615" cy="6853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171865</xdr:rowOff>
    </xdr:from>
    <xdr:to>
      <xdr:col>4</xdr:col>
      <xdr:colOff>281608</xdr:colOff>
      <xdr:row>0</xdr:row>
      <xdr:rowOff>877957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TEGORIA 47">
              <a:extLst>
                <a:ext uri="{FF2B5EF4-FFF2-40B4-BE49-F238E27FC236}">
                  <a16:creationId xmlns:a16="http://schemas.microsoft.com/office/drawing/2014/main" id="{43D1D749-69D1-411B-A4AC-AE573DCF44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47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1865"/>
              <a:ext cx="8758858" cy="7060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597174</xdr:colOff>
      <xdr:row>0</xdr:row>
      <xdr:rowOff>176007</xdr:rowOff>
    </xdr:from>
    <xdr:to>
      <xdr:col>6</xdr:col>
      <xdr:colOff>877956</xdr:colOff>
      <xdr:row>0</xdr:row>
      <xdr:rowOff>861393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ITUAÇÃO 47">
              <a:extLst>
                <a:ext uri="{FF2B5EF4-FFF2-40B4-BE49-F238E27FC236}">
                  <a16:creationId xmlns:a16="http://schemas.microsoft.com/office/drawing/2014/main" id="{D2C2F0ED-F1DB-4108-8019-09F8311ECDE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ÇÃO 47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74424" y="176007"/>
              <a:ext cx="3053615" cy="6853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171865</xdr:rowOff>
    </xdr:from>
    <xdr:to>
      <xdr:col>4</xdr:col>
      <xdr:colOff>281608</xdr:colOff>
      <xdr:row>0</xdr:row>
      <xdr:rowOff>877957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TEGORIA 48">
              <a:extLst>
                <a:ext uri="{FF2B5EF4-FFF2-40B4-BE49-F238E27FC236}">
                  <a16:creationId xmlns:a16="http://schemas.microsoft.com/office/drawing/2014/main" id="{6D8EADDD-6FD0-4D2C-A47C-4AF1055F09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48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1865"/>
              <a:ext cx="8758858" cy="7060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597174</xdr:colOff>
      <xdr:row>0</xdr:row>
      <xdr:rowOff>176007</xdr:rowOff>
    </xdr:from>
    <xdr:to>
      <xdr:col>6</xdr:col>
      <xdr:colOff>877956</xdr:colOff>
      <xdr:row>0</xdr:row>
      <xdr:rowOff>861393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ITUAÇÃO 48">
              <a:extLst>
                <a:ext uri="{FF2B5EF4-FFF2-40B4-BE49-F238E27FC236}">
                  <a16:creationId xmlns:a16="http://schemas.microsoft.com/office/drawing/2014/main" id="{41F1EC5B-A4D5-44D8-B11B-9217E73CBC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ÇÃO 48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74424" y="176007"/>
              <a:ext cx="3053615" cy="6853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171865</xdr:rowOff>
    </xdr:from>
    <xdr:to>
      <xdr:col>4</xdr:col>
      <xdr:colOff>281608</xdr:colOff>
      <xdr:row>0</xdr:row>
      <xdr:rowOff>877957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TEGORIA 49">
              <a:extLst>
                <a:ext uri="{FF2B5EF4-FFF2-40B4-BE49-F238E27FC236}">
                  <a16:creationId xmlns:a16="http://schemas.microsoft.com/office/drawing/2014/main" id="{423F28D4-BF6B-47C7-8A23-4EA7C0425D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49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1865"/>
              <a:ext cx="8758858" cy="7060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597174</xdr:colOff>
      <xdr:row>0</xdr:row>
      <xdr:rowOff>176007</xdr:rowOff>
    </xdr:from>
    <xdr:to>
      <xdr:col>6</xdr:col>
      <xdr:colOff>877956</xdr:colOff>
      <xdr:row>0</xdr:row>
      <xdr:rowOff>861393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ITUAÇÃO 49">
              <a:extLst>
                <a:ext uri="{FF2B5EF4-FFF2-40B4-BE49-F238E27FC236}">
                  <a16:creationId xmlns:a16="http://schemas.microsoft.com/office/drawing/2014/main" id="{02B10C3F-B17E-498D-8426-6075A12D9F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ÇÃO 49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74424" y="176007"/>
              <a:ext cx="3053615" cy="6853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171865</xdr:rowOff>
    </xdr:from>
    <xdr:to>
      <xdr:col>4</xdr:col>
      <xdr:colOff>281608</xdr:colOff>
      <xdr:row>0</xdr:row>
      <xdr:rowOff>877957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TEGORIA 50">
              <a:extLst>
                <a:ext uri="{FF2B5EF4-FFF2-40B4-BE49-F238E27FC236}">
                  <a16:creationId xmlns:a16="http://schemas.microsoft.com/office/drawing/2014/main" id="{5AACBFCF-703E-40E5-B6FD-D9003C0949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50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1865"/>
              <a:ext cx="8758858" cy="7060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597174</xdr:colOff>
      <xdr:row>0</xdr:row>
      <xdr:rowOff>176007</xdr:rowOff>
    </xdr:from>
    <xdr:to>
      <xdr:col>6</xdr:col>
      <xdr:colOff>877956</xdr:colOff>
      <xdr:row>0</xdr:row>
      <xdr:rowOff>861393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ITUAÇÃO 50">
              <a:extLst>
                <a:ext uri="{FF2B5EF4-FFF2-40B4-BE49-F238E27FC236}">
                  <a16:creationId xmlns:a16="http://schemas.microsoft.com/office/drawing/2014/main" id="{41F8D43A-A0E8-40DF-93EC-E145C128D2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ÇÃO 50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74424" y="176007"/>
              <a:ext cx="3053615" cy="6853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171864</xdr:rowOff>
    </xdr:from>
    <xdr:to>
      <xdr:col>4</xdr:col>
      <xdr:colOff>104715</xdr:colOff>
      <xdr:row>0</xdr:row>
      <xdr:rowOff>752475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CATEGORIA">
              <a:extLst>
                <a:ext uri="{FF2B5EF4-FFF2-40B4-BE49-F238E27FC236}">
                  <a16:creationId xmlns:a16="http://schemas.microsoft.com/office/drawing/2014/main" id="{EE76B6B9-0993-9CF0-534E-33257325C7B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1865"/>
              <a:ext cx="8746434" cy="7060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220255</xdr:colOff>
      <xdr:row>0</xdr:row>
      <xdr:rowOff>176006</xdr:rowOff>
    </xdr:from>
    <xdr:to>
      <xdr:col>7</xdr:col>
      <xdr:colOff>1185183</xdr:colOff>
      <xdr:row>0</xdr:row>
      <xdr:rowOff>752475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SITUAÇÃO">
              <a:extLst>
                <a:ext uri="{FF2B5EF4-FFF2-40B4-BE49-F238E27FC236}">
                  <a16:creationId xmlns:a16="http://schemas.microsoft.com/office/drawing/2014/main" id="{88FC57FC-047E-FB9D-9E5D-B208179983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ÇÃ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64873" y="176006"/>
              <a:ext cx="5108302" cy="5764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171865</xdr:rowOff>
    </xdr:from>
    <xdr:to>
      <xdr:col>4</xdr:col>
      <xdr:colOff>281608</xdr:colOff>
      <xdr:row>0</xdr:row>
      <xdr:rowOff>877957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TEGORIA 1">
              <a:extLst>
                <a:ext uri="{FF2B5EF4-FFF2-40B4-BE49-F238E27FC236}">
                  <a16:creationId xmlns:a16="http://schemas.microsoft.com/office/drawing/2014/main" id="{D9296683-09F7-40F6-BAC9-94BF1525E42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1865"/>
              <a:ext cx="8757244" cy="7060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597174</xdr:colOff>
      <xdr:row>0</xdr:row>
      <xdr:rowOff>176007</xdr:rowOff>
    </xdr:from>
    <xdr:to>
      <xdr:col>6</xdr:col>
      <xdr:colOff>877956</xdr:colOff>
      <xdr:row>0</xdr:row>
      <xdr:rowOff>861393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ITUAÇÃO 1">
              <a:extLst>
                <a:ext uri="{FF2B5EF4-FFF2-40B4-BE49-F238E27FC236}">
                  <a16:creationId xmlns:a16="http://schemas.microsoft.com/office/drawing/2014/main" id="{F3294BA2-1CEF-4B41-8D26-56D30E59E20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ÇÃ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62000" y="176007"/>
              <a:ext cx="3047173" cy="6853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171865</xdr:rowOff>
    </xdr:from>
    <xdr:to>
      <xdr:col>4</xdr:col>
      <xdr:colOff>281608</xdr:colOff>
      <xdr:row>0</xdr:row>
      <xdr:rowOff>877957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TEGORIA 6">
              <a:extLst>
                <a:ext uri="{FF2B5EF4-FFF2-40B4-BE49-F238E27FC236}">
                  <a16:creationId xmlns:a16="http://schemas.microsoft.com/office/drawing/2014/main" id="{5C4C9BE8-1FAA-46DE-B7EF-F9557FA067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6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1865"/>
              <a:ext cx="8757244" cy="7060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597174</xdr:colOff>
      <xdr:row>0</xdr:row>
      <xdr:rowOff>176007</xdr:rowOff>
    </xdr:from>
    <xdr:to>
      <xdr:col>6</xdr:col>
      <xdr:colOff>877956</xdr:colOff>
      <xdr:row>0</xdr:row>
      <xdr:rowOff>861393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ITUAÇÃO 6">
              <a:extLst>
                <a:ext uri="{FF2B5EF4-FFF2-40B4-BE49-F238E27FC236}">
                  <a16:creationId xmlns:a16="http://schemas.microsoft.com/office/drawing/2014/main" id="{CBB37F2F-424E-4732-A17A-A3F653F526D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ÇÃO 6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72810" y="176007"/>
              <a:ext cx="3057561" cy="6853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171865</xdr:rowOff>
    </xdr:from>
    <xdr:to>
      <xdr:col>4</xdr:col>
      <xdr:colOff>281608</xdr:colOff>
      <xdr:row>0</xdr:row>
      <xdr:rowOff>877957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TEGORIA 11">
              <a:extLst>
                <a:ext uri="{FF2B5EF4-FFF2-40B4-BE49-F238E27FC236}">
                  <a16:creationId xmlns:a16="http://schemas.microsoft.com/office/drawing/2014/main" id="{404214D2-8BA0-4DB4-9B49-59A0513BB62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1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1865"/>
              <a:ext cx="8746434" cy="7060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597174</xdr:colOff>
      <xdr:row>0</xdr:row>
      <xdr:rowOff>176007</xdr:rowOff>
    </xdr:from>
    <xdr:to>
      <xdr:col>5</xdr:col>
      <xdr:colOff>1485348</xdr:colOff>
      <xdr:row>0</xdr:row>
      <xdr:rowOff>861393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ITUAÇÃO 11">
              <a:extLst>
                <a:ext uri="{FF2B5EF4-FFF2-40B4-BE49-F238E27FC236}">
                  <a16:creationId xmlns:a16="http://schemas.microsoft.com/office/drawing/2014/main" id="{5D13DE11-573B-4F86-B5D1-2AEA81F98B9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ÇÃO 1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62000" y="176007"/>
              <a:ext cx="3047173" cy="6853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171865</xdr:rowOff>
    </xdr:from>
    <xdr:to>
      <xdr:col>4</xdr:col>
      <xdr:colOff>281608</xdr:colOff>
      <xdr:row>0</xdr:row>
      <xdr:rowOff>877957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TEGORIA 12">
              <a:extLst>
                <a:ext uri="{FF2B5EF4-FFF2-40B4-BE49-F238E27FC236}">
                  <a16:creationId xmlns:a16="http://schemas.microsoft.com/office/drawing/2014/main" id="{F73A7661-3ECF-475C-85C0-A46CD3105D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1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1865"/>
              <a:ext cx="8746434" cy="7060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597174</xdr:colOff>
      <xdr:row>0</xdr:row>
      <xdr:rowOff>176007</xdr:rowOff>
    </xdr:from>
    <xdr:to>
      <xdr:col>6</xdr:col>
      <xdr:colOff>877956</xdr:colOff>
      <xdr:row>0</xdr:row>
      <xdr:rowOff>861393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ITUAÇÃO 12">
              <a:extLst>
                <a:ext uri="{FF2B5EF4-FFF2-40B4-BE49-F238E27FC236}">
                  <a16:creationId xmlns:a16="http://schemas.microsoft.com/office/drawing/2014/main" id="{BE5CABB9-CC49-4E7C-8D3D-F90579502B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ÇÃO 1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62000" y="176007"/>
              <a:ext cx="3047173" cy="6853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171865</xdr:rowOff>
    </xdr:from>
    <xdr:to>
      <xdr:col>4</xdr:col>
      <xdr:colOff>281608</xdr:colOff>
      <xdr:row>0</xdr:row>
      <xdr:rowOff>877957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TEGORIA 20">
              <a:extLst>
                <a:ext uri="{FF2B5EF4-FFF2-40B4-BE49-F238E27FC236}">
                  <a16:creationId xmlns:a16="http://schemas.microsoft.com/office/drawing/2014/main" id="{FB35E41F-1664-4300-9A82-55EAA2780F8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20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1865"/>
              <a:ext cx="8746434" cy="7060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644798</xdr:colOff>
      <xdr:row>0</xdr:row>
      <xdr:rowOff>68850</xdr:rowOff>
    </xdr:from>
    <xdr:to>
      <xdr:col>7</xdr:col>
      <xdr:colOff>523874</xdr:colOff>
      <xdr:row>0</xdr:row>
      <xdr:rowOff>916780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ITUAÇÃO 20">
              <a:extLst>
                <a:ext uri="{FF2B5EF4-FFF2-40B4-BE49-F238E27FC236}">
                  <a16:creationId xmlns:a16="http://schemas.microsoft.com/office/drawing/2014/main" id="{A64FA159-181E-4B09-9695-3086F5B380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ÇÃO 20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10142" y="68850"/>
              <a:ext cx="4022451" cy="8479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171865</xdr:rowOff>
    </xdr:from>
    <xdr:to>
      <xdr:col>4</xdr:col>
      <xdr:colOff>281608</xdr:colOff>
      <xdr:row>0</xdr:row>
      <xdr:rowOff>877957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TEGORIA 13">
              <a:extLst>
                <a:ext uri="{FF2B5EF4-FFF2-40B4-BE49-F238E27FC236}">
                  <a16:creationId xmlns:a16="http://schemas.microsoft.com/office/drawing/2014/main" id="{A950209C-9F41-4CE6-85DC-730E45CF37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1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1865"/>
              <a:ext cx="8746434" cy="7060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597174</xdr:colOff>
      <xdr:row>0</xdr:row>
      <xdr:rowOff>176007</xdr:rowOff>
    </xdr:from>
    <xdr:to>
      <xdr:col>6</xdr:col>
      <xdr:colOff>877956</xdr:colOff>
      <xdr:row>0</xdr:row>
      <xdr:rowOff>861393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ITUAÇÃO 13">
              <a:extLst>
                <a:ext uri="{FF2B5EF4-FFF2-40B4-BE49-F238E27FC236}">
                  <a16:creationId xmlns:a16="http://schemas.microsoft.com/office/drawing/2014/main" id="{6872B1DD-2CF0-4919-AB1D-CAE2FEFFCB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ÇÃO 1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62000" y="176007"/>
              <a:ext cx="3047173" cy="6853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171865</xdr:rowOff>
    </xdr:from>
    <xdr:to>
      <xdr:col>4</xdr:col>
      <xdr:colOff>281608</xdr:colOff>
      <xdr:row>0</xdr:row>
      <xdr:rowOff>877957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TEGORIA 14">
              <a:extLst>
                <a:ext uri="{FF2B5EF4-FFF2-40B4-BE49-F238E27FC236}">
                  <a16:creationId xmlns:a16="http://schemas.microsoft.com/office/drawing/2014/main" id="{2B081968-7E64-4A0E-A086-D235D5D548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14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1865"/>
              <a:ext cx="8746434" cy="7060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597174</xdr:colOff>
      <xdr:row>0</xdr:row>
      <xdr:rowOff>176007</xdr:rowOff>
    </xdr:from>
    <xdr:to>
      <xdr:col>6</xdr:col>
      <xdr:colOff>877956</xdr:colOff>
      <xdr:row>0</xdr:row>
      <xdr:rowOff>861393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ITUAÇÃO 14">
              <a:extLst>
                <a:ext uri="{FF2B5EF4-FFF2-40B4-BE49-F238E27FC236}">
                  <a16:creationId xmlns:a16="http://schemas.microsoft.com/office/drawing/2014/main" id="{2345DE17-71D9-4565-9AAF-4FCA3CA7E6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ÇÃO 14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62000" y="176007"/>
              <a:ext cx="3047173" cy="6853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171865</xdr:rowOff>
    </xdr:from>
    <xdr:to>
      <xdr:col>4</xdr:col>
      <xdr:colOff>281608</xdr:colOff>
      <xdr:row>0</xdr:row>
      <xdr:rowOff>877957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TEGORIA 26">
              <a:extLst>
                <a:ext uri="{FF2B5EF4-FFF2-40B4-BE49-F238E27FC236}">
                  <a16:creationId xmlns:a16="http://schemas.microsoft.com/office/drawing/2014/main" id="{E3B7431D-07F5-47A5-A71A-AAC45B7FEFD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26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1865"/>
              <a:ext cx="8752508" cy="7060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597174</xdr:colOff>
      <xdr:row>0</xdr:row>
      <xdr:rowOff>176007</xdr:rowOff>
    </xdr:from>
    <xdr:to>
      <xdr:col>6</xdr:col>
      <xdr:colOff>877956</xdr:colOff>
      <xdr:row>0</xdr:row>
      <xdr:rowOff>861393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ITUAÇÃO 26">
              <a:extLst>
                <a:ext uri="{FF2B5EF4-FFF2-40B4-BE49-F238E27FC236}">
                  <a16:creationId xmlns:a16="http://schemas.microsoft.com/office/drawing/2014/main" id="{B183B3BF-9DFD-44EC-93A8-FB47C2ADE05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ÇÃO 26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68074" y="176007"/>
              <a:ext cx="3049382" cy="6853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171865</xdr:rowOff>
    </xdr:from>
    <xdr:to>
      <xdr:col>5</xdr:col>
      <xdr:colOff>43483</xdr:colOff>
      <xdr:row>0</xdr:row>
      <xdr:rowOff>877957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TEGORIA 15">
              <a:extLst>
                <a:ext uri="{FF2B5EF4-FFF2-40B4-BE49-F238E27FC236}">
                  <a16:creationId xmlns:a16="http://schemas.microsoft.com/office/drawing/2014/main" id="{B0BEB570-0C0E-4A90-BBD8-D3C302CCBC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15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1865"/>
              <a:ext cx="8746434" cy="7060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359049</xdr:colOff>
      <xdr:row>0</xdr:row>
      <xdr:rowOff>53104</xdr:rowOff>
    </xdr:from>
    <xdr:to>
      <xdr:col>7</xdr:col>
      <xdr:colOff>1311992</xdr:colOff>
      <xdr:row>1</xdr:row>
      <xdr:rowOff>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ITUAÇÃO 15">
              <a:extLst>
                <a:ext uri="{FF2B5EF4-FFF2-40B4-BE49-F238E27FC236}">
                  <a16:creationId xmlns:a16="http://schemas.microsoft.com/office/drawing/2014/main" id="{62B8B2EB-F952-499E-8B86-CD0A940737B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ÇÃO 15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64899" y="53104"/>
              <a:ext cx="3715193" cy="92797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171865</xdr:rowOff>
    </xdr:from>
    <xdr:to>
      <xdr:col>4</xdr:col>
      <xdr:colOff>281608</xdr:colOff>
      <xdr:row>0</xdr:row>
      <xdr:rowOff>877957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TEGORIA 16">
              <a:extLst>
                <a:ext uri="{FF2B5EF4-FFF2-40B4-BE49-F238E27FC236}">
                  <a16:creationId xmlns:a16="http://schemas.microsoft.com/office/drawing/2014/main" id="{19929CBD-4B8E-4F75-9000-7FB92845A02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16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1865"/>
              <a:ext cx="8746434" cy="7060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597174</xdr:colOff>
      <xdr:row>0</xdr:row>
      <xdr:rowOff>176007</xdr:rowOff>
    </xdr:from>
    <xdr:to>
      <xdr:col>6</xdr:col>
      <xdr:colOff>877956</xdr:colOff>
      <xdr:row>0</xdr:row>
      <xdr:rowOff>861393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ITUAÇÃO 16">
              <a:extLst>
                <a:ext uri="{FF2B5EF4-FFF2-40B4-BE49-F238E27FC236}">
                  <a16:creationId xmlns:a16="http://schemas.microsoft.com/office/drawing/2014/main" id="{35628DF5-E1FA-4910-97AA-D258B7F3622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ÇÃO 16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62000" y="176007"/>
              <a:ext cx="3047173" cy="6853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171865</xdr:rowOff>
    </xdr:from>
    <xdr:to>
      <xdr:col>4</xdr:col>
      <xdr:colOff>281608</xdr:colOff>
      <xdr:row>0</xdr:row>
      <xdr:rowOff>877957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TEGORIA 17">
              <a:extLst>
                <a:ext uri="{FF2B5EF4-FFF2-40B4-BE49-F238E27FC236}">
                  <a16:creationId xmlns:a16="http://schemas.microsoft.com/office/drawing/2014/main" id="{F2196A2F-7A86-4C17-84EA-39625FE232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17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1865"/>
              <a:ext cx="8746434" cy="7060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597174</xdr:colOff>
      <xdr:row>0</xdr:row>
      <xdr:rowOff>176007</xdr:rowOff>
    </xdr:from>
    <xdr:to>
      <xdr:col>6</xdr:col>
      <xdr:colOff>877956</xdr:colOff>
      <xdr:row>0</xdr:row>
      <xdr:rowOff>861393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ITUAÇÃO 17">
              <a:extLst>
                <a:ext uri="{FF2B5EF4-FFF2-40B4-BE49-F238E27FC236}">
                  <a16:creationId xmlns:a16="http://schemas.microsoft.com/office/drawing/2014/main" id="{55E00C00-2A0A-4008-9C43-2597BC6DCC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ÇÃO 17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62000" y="176007"/>
              <a:ext cx="3047173" cy="6853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171865</xdr:rowOff>
    </xdr:from>
    <xdr:to>
      <xdr:col>4</xdr:col>
      <xdr:colOff>281608</xdr:colOff>
      <xdr:row>0</xdr:row>
      <xdr:rowOff>877957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TEGORIA 29">
              <a:extLst>
                <a:ext uri="{FF2B5EF4-FFF2-40B4-BE49-F238E27FC236}">
                  <a16:creationId xmlns:a16="http://schemas.microsoft.com/office/drawing/2014/main" id="{ACA7BA4F-8010-4824-BFA8-BB41418C93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29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1865"/>
              <a:ext cx="8758858" cy="7060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597174</xdr:colOff>
      <xdr:row>0</xdr:row>
      <xdr:rowOff>176007</xdr:rowOff>
    </xdr:from>
    <xdr:to>
      <xdr:col>6</xdr:col>
      <xdr:colOff>877956</xdr:colOff>
      <xdr:row>0</xdr:row>
      <xdr:rowOff>861393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ITUAÇÃO 29">
              <a:extLst>
                <a:ext uri="{FF2B5EF4-FFF2-40B4-BE49-F238E27FC236}">
                  <a16:creationId xmlns:a16="http://schemas.microsoft.com/office/drawing/2014/main" id="{ACB2D418-05B6-41DC-8D2A-12A54922B5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ÇÃO 29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74424" y="176007"/>
              <a:ext cx="3053615" cy="6853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171865</xdr:rowOff>
    </xdr:from>
    <xdr:to>
      <xdr:col>4</xdr:col>
      <xdr:colOff>281608</xdr:colOff>
      <xdr:row>0</xdr:row>
      <xdr:rowOff>877957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TEGORIA 31">
              <a:extLst>
                <a:ext uri="{FF2B5EF4-FFF2-40B4-BE49-F238E27FC236}">
                  <a16:creationId xmlns:a16="http://schemas.microsoft.com/office/drawing/2014/main" id="{8132BE45-A07B-4D4A-864D-8EB10A1BE7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3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1865"/>
              <a:ext cx="8758858" cy="7060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597174</xdr:colOff>
      <xdr:row>0</xdr:row>
      <xdr:rowOff>176007</xdr:rowOff>
    </xdr:from>
    <xdr:to>
      <xdr:col>6</xdr:col>
      <xdr:colOff>877956</xdr:colOff>
      <xdr:row>0</xdr:row>
      <xdr:rowOff>861393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ITUAÇÃO 31">
              <a:extLst>
                <a:ext uri="{FF2B5EF4-FFF2-40B4-BE49-F238E27FC236}">
                  <a16:creationId xmlns:a16="http://schemas.microsoft.com/office/drawing/2014/main" id="{59DCABA3-89AD-4D99-96EC-7BA2681BC89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ÇÃO 3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74424" y="176007"/>
              <a:ext cx="3053615" cy="6853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171865</xdr:rowOff>
    </xdr:from>
    <xdr:to>
      <xdr:col>4</xdr:col>
      <xdr:colOff>281608</xdr:colOff>
      <xdr:row>0</xdr:row>
      <xdr:rowOff>877957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TEGORIA 25">
              <a:extLst>
                <a:ext uri="{FF2B5EF4-FFF2-40B4-BE49-F238E27FC236}">
                  <a16:creationId xmlns:a16="http://schemas.microsoft.com/office/drawing/2014/main" id="{2FDA7CA7-44ED-46F3-BB05-FB85256926B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25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1865"/>
              <a:ext cx="8746434" cy="7060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597174</xdr:colOff>
      <xdr:row>0</xdr:row>
      <xdr:rowOff>176007</xdr:rowOff>
    </xdr:from>
    <xdr:to>
      <xdr:col>6</xdr:col>
      <xdr:colOff>877956</xdr:colOff>
      <xdr:row>0</xdr:row>
      <xdr:rowOff>861393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ITUAÇÃO 25">
              <a:extLst>
                <a:ext uri="{FF2B5EF4-FFF2-40B4-BE49-F238E27FC236}">
                  <a16:creationId xmlns:a16="http://schemas.microsoft.com/office/drawing/2014/main" id="{C16F0296-EB43-4788-91C1-D404D2C83F5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ÇÃO 25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62000" y="176007"/>
              <a:ext cx="3047173" cy="6853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171865</xdr:rowOff>
    </xdr:from>
    <xdr:to>
      <xdr:col>4</xdr:col>
      <xdr:colOff>281608</xdr:colOff>
      <xdr:row>0</xdr:row>
      <xdr:rowOff>877957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TEGORIA 28">
              <a:extLst>
                <a:ext uri="{FF2B5EF4-FFF2-40B4-BE49-F238E27FC236}">
                  <a16:creationId xmlns:a16="http://schemas.microsoft.com/office/drawing/2014/main" id="{A9E1C6F1-1C15-4CFE-8E36-ACCD0665E0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28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1865"/>
              <a:ext cx="8746434" cy="7060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597174</xdr:colOff>
      <xdr:row>0</xdr:row>
      <xdr:rowOff>176007</xdr:rowOff>
    </xdr:from>
    <xdr:to>
      <xdr:col>6</xdr:col>
      <xdr:colOff>877956</xdr:colOff>
      <xdr:row>0</xdr:row>
      <xdr:rowOff>861393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ITUAÇÃO 28">
              <a:extLst>
                <a:ext uri="{FF2B5EF4-FFF2-40B4-BE49-F238E27FC236}">
                  <a16:creationId xmlns:a16="http://schemas.microsoft.com/office/drawing/2014/main" id="{3EF154C5-7FCA-4291-9E7A-1E88C8E4B2D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ÇÃO 28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62000" y="176007"/>
              <a:ext cx="3047173" cy="6853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171865</xdr:rowOff>
    </xdr:from>
    <xdr:to>
      <xdr:col>4</xdr:col>
      <xdr:colOff>281608</xdr:colOff>
      <xdr:row>0</xdr:row>
      <xdr:rowOff>877957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TEGORIA 27">
              <a:extLst>
                <a:ext uri="{FF2B5EF4-FFF2-40B4-BE49-F238E27FC236}">
                  <a16:creationId xmlns:a16="http://schemas.microsoft.com/office/drawing/2014/main" id="{630BC5C2-C02D-4F5E-9F26-B2291AE78F3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27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1865"/>
              <a:ext cx="8743352" cy="7060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597174</xdr:colOff>
      <xdr:row>0</xdr:row>
      <xdr:rowOff>176007</xdr:rowOff>
    </xdr:from>
    <xdr:to>
      <xdr:col>6</xdr:col>
      <xdr:colOff>877956</xdr:colOff>
      <xdr:row>0</xdr:row>
      <xdr:rowOff>861393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ITUAÇÃO 27">
              <a:extLst>
                <a:ext uri="{FF2B5EF4-FFF2-40B4-BE49-F238E27FC236}">
                  <a16:creationId xmlns:a16="http://schemas.microsoft.com/office/drawing/2014/main" id="{01DE8E21-A3FE-4E6A-8330-74E3C47F76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ÇÃO 27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58918" y="176007"/>
              <a:ext cx="3049678" cy="6853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171865</xdr:rowOff>
    </xdr:from>
    <xdr:to>
      <xdr:col>4</xdr:col>
      <xdr:colOff>281608</xdr:colOff>
      <xdr:row>0</xdr:row>
      <xdr:rowOff>877957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TEGORIA 18">
              <a:extLst>
                <a:ext uri="{FF2B5EF4-FFF2-40B4-BE49-F238E27FC236}">
                  <a16:creationId xmlns:a16="http://schemas.microsoft.com/office/drawing/2014/main" id="{F7999F75-9335-49FB-8610-A26CF3A147A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18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1865"/>
              <a:ext cx="8746434" cy="7060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597174</xdr:colOff>
      <xdr:row>0</xdr:row>
      <xdr:rowOff>176007</xdr:rowOff>
    </xdr:from>
    <xdr:to>
      <xdr:col>6</xdr:col>
      <xdr:colOff>877956</xdr:colOff>
      <xdr:row>0</xdr:row>
      <xdr:rowOff>861393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ITUAÇÃO 18">
              <a:extLst>
                <a:ext uri="{FF2B5EF4-FFF2-40B4-BE49-F238E27FC236}">
                  <a16:creationId xmlns:a16="http://schemas.microsoft.com/office/drawing/2014/main" id="{5FEBC256-2FDB-4FDD-A747-576CBD1FE96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ÇÃO 18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62000" y="176007"/>
              <a:ext cx="3047173" cy="6853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171865</xdr:rowOff>
    </xdr:from>
    <xdr:to>
      <xdr:col>4</xdr:col>
      <xdr:colOff>281608</xdr:colOff>
      <xdr:row>0</xdr:row>
      <xdr:rowOff>877957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TEGORIA 19">
              <a:extLst>
                <a:ext uri="{FF2B5EF4-FFF2-40B4-BE49-F238E27FC236}">
                  <a16:creationId xmlns:a16="http://schemas.microsoft.com/office/drawing/2014/main" id="{9D1A0230-BABE-494B-9987-5E060EEDCC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19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1865"/>
              <a:ext cx="8746434" cy="7060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597174</xdr:colOff>
      <xdr:row>0</xdr:row>
      <xdr:rowOff>176007</xdr:rowOff>
    </xdr:from>
    <xdr:to>
      <xdr:col>6</xdr:col>
      <xdr:colOff>877956</xdr:colOff>
      <xdr:row>0</xdr:row>
      <xdr:rowOff>861393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ITUAÇÃO 19">
              <a:extLst>
                <a:ext uri="{FF2B5EF4-FFF2-40B4-BE49-F238E27FC236}">
                  <a16:creationId xmlns:a16="http://schemas.microsoft.com/office/drawing/2014/main" id="{C5EB5241-87F8-4C16-A880-3C09A2B0332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ÇÃO 19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62000" y="176007"/>
              <a:ext cx="3047173" cy="6853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171865</xdr:rowOff>
    </xdr:from>
    <xdr:to>
      <xdr:col>4</xdr:col>
      <xdr:colOff>281608</xdr:colOff>
      <xdr:row>0</xdr:row>
      <xdr:rowOff>877957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TEGORIA 21">
              <a:extLst>
                <a:ext uri="{FF2B5EF4-FFF2-40B4-BE49-F238E27FC236}">
                  <a16:creationId xmlns:a16="http://schemas.microsoft.com/office/drawing/2014/main" id="{A99EEE07-A80D-4EC9-AC1A-F01C9120DEE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2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1865"/>
              <a:ext cx="8746434" cy="7060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597174</xdr:colOff>
      <xdr:row>0</xdr:row>
      <xdr:rowOff>176007</xdr:rowOff>
    </xdr:from>
    <xdr:to>
      <xdr:col>6</xdr:col>
      <xdr:colOff>877956</xdr:colOff>
      <xdr:row>0</xdr:row>
      <xdr:rowOff>861393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ITUAÇÃO 21">
              <a:extLst>
                <a:ext uri="{FF2B5EF4-FFF2-40B4-BE49-F238E27FC236}">
                  <a16:creationId xmlns:a16="http://schemas.microsoft.com/office/drawing/2014/main" id="{82958020-B7F5-4E1A-975E-716F9A40E4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ÇÃO 2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62000" y="176007"/>
              <a:ext cx="3047173" cy="6853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171865</xdr:rowOff>
    </xdr:from>
    <xdr:to>
      <xdr:col>4</xdr:col>
      <xdr:colOff>281608</xdr:colOff>
      <xdr:row>0</xdr:row>
      <xdr:rowOff>877957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TEGORIA 22">
              <a:extLst>
                <a:ext uri="{FF2B5EF4-FFF2-40B4-BE49-F238E27FC236}">
                  <a16:creationId xmlns:a16="http://schemas.microsoft.com/office/drawing/2014/main" id="{0147CE1C-B8E7-4CD1-9FF1-7AAFFB7934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2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1865"/>
              <a:ext cx="8746434" cy="7060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597174</xdr:colOff>
      <xdr:row>0</xdr:row>
      <xdr:rowOff>176007</xdr:rowOff>
    </xdr:from>
    <xdr:to>
      <xdr:col>6</xdr:col>
      <xdr:colOff>877956</xdr:colOff>
      <xdr:row>0</xdr:row>
      <xdr:rowOff>861393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ITUAÇÃO 22">
              <a:extLst>
                <a:ext uri="{FF2B5EF4-FFF2-40B4-BE49-F238E27FC236}">
                  <a16:creationId xmlns:a16="http://schemas.microsoft.com/office/drawing/2014/main" id="{E2B37F78-DB17-40A5-AC6F-15CE8A52A3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ÇÃO 2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62000" y="176007"/>
              <a:ext cx="3047173" cy="6853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171865</xdr:rowOff>
    </xdr:from>
    <xdr:to>
      <xdr:col>4</xdr:col>
      <xdr:colOff>281608</xdr:colOff>
      <xdr:row>0</xdr:row>
      <xdr:rowOff>877957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TEGORIA 23">
              <a:extLst>
                <a:ext uri="{FF2B5EF4-FFF2-40B4-BE49-F238E27FC236}">
                  <a16:creationId xmlns:a16="http://schemas.microsoft.com/office/drawing/2014/main" id="{94B1B7CE-8B6F-486D-A4EF-CE1CA6B03A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2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1865"/>
              <a:ext cx="8746434" cy="7060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565424</xdr:colOff>
      <xdr:row>0</xdr:row>
      <xdr:rowOff>59589</xdr:rowOff>
    </xdr:from>
    <xdr:to>
      <xdr:col>7</xdr:col>
      <xdr:colOff>550333</xdr:colOff>
      <xdr:row>1</xdr:row>
      <xdr:rowOff>31750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ITUAÇÃO 23">
              <a:extLst>
                <a:ext uri="{FF2B5EF4-FFF2-40B4-BE49-F238E27FC236}">
                  <a16:creationId xmlns:a16="http://schemas.microsoft.com/office/drawing/2014/main" id="{E9301CCC-CC4B-4249-869C-515155D766E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ÇÃO 2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42674" y="59589"/>
              <a:ext cx="4144159" cy="95641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171865</xdr:rowOff>
    </xdr:from>
    <xdr:to>
      <xdr:col>4</xdr:col>
      <xdr:colOff>281608</xdr:colOff>
      <xdr:row>0</xdr:row>
      <xdr:rowOff>877957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TEGORIA 24">
              <a:extLst>
                <a:ext uri="{FF2B5EF4-FFF2-40B4-BE49-F238E27FC236}">
                  <a16:creationId xmlns:a16="http://schemas.microsoft.com/office/drawing/2014/main" id="{B3F1BDEF-C6CA-4B90-8218-C5BE10E889E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24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1865"/>
              <a:ext cx="8746434" cy="7060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597174</xdr:colOff>
      <xdr:row>0</xdr:row>
      <xdr:rowOff>176007</xdr:rowOff>
    </xdr:from>
    <xdr:to>
      <xdr:col>6</xdr:col>
      <xdr:colOff>877956</xdr:colOff>
      <xdr:row>0</xdr:row>
      <xdr:rowOff>861393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ITUAÇÃO 24">
              <a:extLst>
                <a:ext uri="{FF2B5EF4-FFF2-40B4-BE49-F238E27FC236}">
                  <a16:creationId xmlns:a16="http://schemas.microsoft.com/office/drawing/2014/main" id="{AFE252EC-43A8-4540-B514-9CC99743CE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ÇÃO 24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62000" y="176007"/>
              <a:ext cx="3047173" cy="6853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8283</xdr:colOff>
      <xdr:row>0</xdr:row>
      <xdr:rowOff>89039</xdr:rowOff>
    </xdr:from>
    <xdr:to>
      <xdr:col>4</xdr:col>
      <xdr:colOff>289891</xdr:colOff>
      <xdr:row>0</xdr:row>
      <xdr:rowOff>795131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TEGORIA 3">
              <a:extLst>
                <a:ext uri="{FF2B5EF4-FFF2-40B4-BE49-F238E27FC236}">
                  <a16:creationId xmlns:a16="http://schemas.microsoft.com/office/drawing/2014/main" id="{F224BD3C-D0B7-44ED-8FA7-B1166592C1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83" y="89039"/>
              <a:ext cx="8746434" cy="7060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605457</xdr:colOff>
      <xdr:row>0</xdr:row>
      <xdr:rowOff>93181</xdr:rowOff>
    </xdr:from>
    <xdr:to>
      <xdr:col>6</xdr:col>
      <xdr:colOff>886239</xdr:colOff>
      <xdr:row>0</xdr:row>
      <xdr:rowOff>778567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ITUAÇÃO 3">
              <a:extLst>
                <a:ext uri="{FF2B5EF4-FFF2-40B4-BE49-F238E27FC236}">
                  <a16:creationId xmlns:a16="http://schemas.microsoft.com/office/drawing/2014/main" id="{49DD4E31-F7E9-4B87-91C7-48CDEB4560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ÇÃO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70283" y="93181"/>
              <a:ext cx="3047173" cy="6853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8283</xdr:colOff>
      <xdr:row>0</xdr:row>
      <xdr:rowOff>89038</xdr:rowOff>
    </xdr:from>
    <xdr:to>
      <xdr:col>4</xdr:col>
      <xdr:colOff>1234108</xdr:colOff>
      <xdr:row>0</xdr:row>
      <xdr:rowOff>993913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TEGORIA 4">
              <a:extLst>
                <a:ext uri="{FF2B5EF4-FFF2-40B4-BE49-F238E27FC236}">
                  <a16:creationId xmlns:a16="http://schemas.microsoft.com/office/drawing/2014/main" id="{3F6BE29B-997A-40E7-A0C4-0A10965FEF1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4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83" y="89039"/>
              <a:ext cx="8746434" cy="7060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166479</xdr:colOff>
      <xdr:row>0</xdr:row>
      <xdr:rowOff>93180</xdr:rowOff>
    </xdr:from>
    <xdr:to>
      <xdr:col>7</xdr:col>
      <xdr:colOff>1515717</xdr:colOff>
      <xdr:row>0</xdr:row>
      <xdr:rowOff>985629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ITUAÇÃO 4">
              <a:extLst>
                <a:ext uri="{FF2B5EF4-FFF2-40B4-BE49-F238E27FC236}">
                  <a16:creationId xmlns:a16="http://schemas.microsoft.com/office/drawing/2014/main" id="{EEF88809-0CED-4DD4-99A9-7FBFD4BCE4B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ÇÃO 4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70283" y="93181"/>
              <a:ext cx="3047173" cy="6853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8283</xdr:colOff>
      <xdr:row>0</xdr:row>
      <xdr:rowOff>89039</xdr:rowOff>
    </xdr:from>
    <xdr:to>
      <xdr:col>4</xdr:col>
      <xdr:colOff>289891</xdr:colOff>
      <xdr:row>0</xdr:row>
      <xdr:rowOff>795131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TEGORIA 5">
              <a:extLst>
                <a:ext uri="{FF2B5EF4-FFF2-40B4-BE49-F238E27FC236}">
                  <a16:creationId xmlns:a16="http://schemas.microsoft.com/office/drawing/2014/main" id="{E1B6B305-74EB-41CB-AEEA-1DAFC3638D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5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83" y="89039"/>
              <a:ext cx="8746434" cy="7060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605457</xdr:colOff>
      <xdr:row>0</xdr:row>
      <xdr:rowOff>93181</xdr:rowOff>
    </xdr:from>
    <xdr:to>
      <xdr:col>6</xdr:col>
      <xdr:colOff>886239</xdr:colOff>
      <xdr:row>0</xdr:row>
      <xdr:rowOff>778567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ITUAÇÃO 5">
              <a:extLst>
                <a:ext uri="{FF2B5EF4-FFF2-40B4-BE49-F238E27FC236}">
                  <a16:creationId xmlns:a16="http://schemas.microsoft.com/office/drawing/2014/main" id="{49BA94C2-F6DE-410C-A195-DF94B5ED552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ÇÃO 5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70283" y="93181"/>
              <a:ext cx="3047173" cy="6853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171865</xdr:rowOff>
    </xdr:from>
    <xdr:to>
      <xdr:col>4</xdr:col>
      <xdr:colOff>281608</xdr:colOff>
      <xdr:row>0</xdr:row>
      <xdr:rowOff>877957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TEGORIA 32">
              <a:extLst>
                <a:ext uri="{FF2B5EF4-FFF2-40B4-BE49-F238E27FC236}">
                  <a16:creationId xmlns:a16="http://schemas.microsoft.com/office/drawing/2014/main" id="{E41DEADB-CAE6-46A7-AF00-8FADE3D3ED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3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1865"/>
              <a:ext cx="8758858" cy="7060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597174</xdr:colOff>
      <xdr:row>0</xdr:row>
      <xdr:rowOff>176007</xdr:rowOff>
    </xdr:from>
    <xdr:to>
      <xdr:col>6</xdr:col>
      <xdr:colOff>877956</xdr:colOff>
      <xdr:row>0</xdr:row>
      <xdr:rowOff>861393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ITUAÇÃO 32">
              <a:extLst>
                <a:ext uri="{FF2B5EF4-FFF2-40B4-BE49-F238E27FC236}">
                  <a16:creationId xmlns:a16="http://schemas.microsoft.com/office/drawing/2014/main" id="{371F66ED-CA0E-4B1F-91C9-D9566C48B1E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ÇÃO 3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74424" y="176007"/>
              <a:ext cx="3053615" cy="6853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171865</xdr:rowOff>
    </xdr:from>
    <xdr:to>
      <xdr:col>4</xdr:col>
      <xdr:colOff>281608</xdr:colOff>
      <xdr:row>0</xdr:row>
      <xdr:rowOff>877957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TEGORIA 58">
              <a:extLst>
                <a:ext uri="{FF2B5EF4-FFF2-40B4-BE49-F238E27FC236}">
                  <a16:creationId xmlns:a16="http://schemas.microsoft.com/office/drawing/2014/main" id="{545D5329-7E39-48B5-8FF8-D2320836973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58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1865"/>
              <a:ext cx="8758858" cy="7060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597174</xdr:colOff>
      <xdr:row>0</xdr:row>
      <xdr:rowOff>176007</xdr:rowOff>
    </xdr:from>
    <xdr:to>
      <xdr:col>6</xdr:col>
      <xdr:colOff>877956</xdr:colOff>
      <xdr:row>0</xdr:row>
      <xdr:rowOff>861393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ITUAÇÃO 58">
              <a:extLst>
                <a:ext uri="{FF2B5EF4-FFF2-40B4-BE49-F238E27FC236}">
                  <a16:creationId xmlns:a16="http://schemas.microsoft.com/office/drawing/2014/main" id="{30B9298F-39FE-42B4-A0BC-48199940AAF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ÇÃO 58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74424" y="176007"/>
              <a:ext cx="3053615" cy="6853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171865</xdr:rowOff>
    </xdr:from>
    <xdr:to>
      <xdr:col>4</xdr:col>
      <xdr:colOff>281608</xdr:colOff>
      <xdr:row>0</xdr:row>
      <xdr:rowOff>877957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TEGORIA 59">
              <a:extLst>
                <a:ext uri="{FF2B5EF4-FFF2-40B4-BE49-F238E27FC236}">
                  <a16:creationId xmlns:a16="http://schemas.microsoft.com/office/drawing/2014/main" id="{A2FE2131-8C82-41F2-B103-A753587055A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59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1865"/>
              <a:ext cx="8758858" cy="7060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597174</xdr:colOff>
      <xdr:row>0</xdr:row>
      <xdr:rowOff>176007</xdr:rowOff>
    </xdr:from>
    <xdr:to>
      <xdr:col>6</xdr:col>
      <xdr:colOff>877956</xdr:colOff>
      <xdr:row>0</xdr:row>
      <xdr:rowOff>861393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ITUAÇÃO 59">
              <a:extLst>
                <a:ext uri="{FF2B5EF4-FFF2-40B4-BE49-F238E27FC236}">
                  <a16:creationId xmlns:a16="http://schemas.microsoft.com/office/drawing/2014/main" id="{0CB57B87-8DD4-4742-ADC1-9D7694C226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ÇÃO 59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74424" y="176007"/>
              <a:ext cx="3053615" cy="6853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171865</xdr:rowOff>
    </xdr:from>
    <xdr:to>
      <xdr:col>4</xdr:col>
      <xdr:colOff>281608</xdr:colOff>
      <xdr:row>0</xdr:row>
      <xdr:rowOff>877957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TEGORIA 33">
              <a:extLst>
                <a:ext uri="{FF2B5EF4-FFF2-40B4-BE49-F238E27FC236}">
                  <a16:creationId xmlns:a16="http://schemas.microsoft.com/office/drawing/2014/main" id="{8C924671-8C7A-4AD5-9B86-BCEEF871D3A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3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1865"/>
              <a:ext cx="8758858" cy="7060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597174</xdr:colOff>
      <xdr:row>0</xdr:row>
      <xdr:rowOff>176007</xdr:rowOff>
    </xdr:from>
    <xdr:to>
      <xdr:col>6</xdr:col>
      <xdr:colOff>877956</xdr:colOff>
      <xdr:row>0</xdr:row>
      <xdr:rowOff>861393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ITUAÇÃO 33">
              <a:extLst>
                <a:ext uri="{FF2B5EF4-FFF2-40B4-BE49-F238E27FC236}">
                  <a16:creationId xmlns:a16="http://schemas.microsoft.com/office/drawing/2014/main" id="{CDE81700-4990-40F7-A55C-DD9CF513D1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ÇÃO 3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74424" y="176007"/>
              <a:ext cx="3053615" cy="6853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171865</xdr:rowOff>
    </xdr:from>
    <xdr:to>
      <xdr:col>4</xdr:col>
      <xdr:colOff>281608</xdr:colOff>
      <xdr:row>0</xdr:row>
      <xdr:rowOff>877957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TEGORIA 34">
              <a:extLst>
                <a:ext uri="{FF2B5EF4-FFF2-40B4-BE49-F238E27FC236}">
                  <a16:creationId xmlns:a16="http://schemas.microsoft.com/office/drawing/2014/main" id="{7CC47E85-2848-4D74-A475-3ECC292E3C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34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1865"/>
              <a:ext cx="8758858" cy="7060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597174</xdr:colOff>
      <xdr:row>0</xdr:row>
      <xdr:rowOff>176007</xdr:rowOff>
    </xdr:from>
    <xdr:to>
      <xdr:col>6</xdr:col>
      <xdr:colOff>877956</xdr:colOff>
      <xdr:row>0</xdr:row>
      <xdr:rowOff>861393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ITUAÇÃO 34">
              <a:extLst>
                <a:ext uri="{FF2B5EF4-FFF2-40B4-BE49-F238E27FC236}">
                  <a16:creationId xmlns:a16="http://schemas.microsoft.com/office/drawing/2014/main" id="{27E340D4-F72E-4F72-B057-A3BADFDB0B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ÇÃO 34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74424" y="176007"/>
              <a:ext cx="3053615" cy="6853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171865</xdr:rowOff>
    </xdr:from>
    <xdr:to>
      <xdr:col>4</xdr:col>
      <xdr:colOff>281608</xdr:colOff>
      <xdr:row>0</xdr:row>
      <xdr:rowOff>877957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TEGORIA 35">
              <a:extLst>
                <a:ext uri="{FF2B5EF4-FFF2-40B4-BE49-F238E27FC236}">
                  <a16:creationId xmlns:a16="http://schemas.microsoft.com/office/drawing/2014/main" id="{661E69D4-7BCB-4D97-84A2-B8758FA05F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35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1865"/>
              <a:ext cx="8758858" cy="7060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597174</xdr:colOff>
      <xdr:row>0</xdr:row>
      <xdr:rowOff>176007</xdr:rowOff>
    </xdr:from>
    <xdr:to>
      <xdr:col>6</xdr:col>
      <xdr:colOff>877956</xdr:colOff>
      <xdr:row>0</xdr:row>
      <xdr:rowOff>861393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ITUAÇÃO 35">
              <a:extLst>
                <a:ext uri="{FF2B5EF4-FFF2-40B4-BE49-F238E27FC236}">
                  <a16:creationId xmlns:a16="http://schemas.microsoft.com/office/drawing/2014/main" id="{CE0B2638-DA77-4E0D-A286-0CA4C320C7D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ÇÃO 35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74424" y="176007"/>
              <a:ext cx="3053615" cy="6853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171865</xdr:rowOff>
    </xdr:from>
    <xdr:to>
      <xdr:col>4</xdr:col>
      <xdr:colOff>281608</xdr:colOff>
      <xdr:row>0</xdr:row>
      <xdr:rowOff>877957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TEGORIA 37">
              <a:extLst>
                <a:ext uri="{FF2B5EF4-FFF2-40B4-BE49-F238E27FC236}">
                  <a16:creationId xmlns:a16="http://schemas.microsoft.com/office/drawing/2014/main" id="{1F1ED23C-8934-456C-8C24-8FC976D942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37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1865"/>
              <a:ext cx="8758858" cy="7060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597174</xdr:colOff>
      <xdr:row>0</xdr:row>
      <xdr:rowOff>176007</xdr:rowOff>
    </xdr:from>
    <xdr:to>
      <xdr:col>6</xdr:col>
      <xdr:colOff>877956</xdr:colOff>
      <xdr:row>0</xdr:row>
      <xdr:rowOff>861393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ITUAÇÃO 37">
              <a:extLst>
                <a:ext uri="{FF2B5EF4-FFF2-40B4-BE49-F238E27FC236}">
                  <a16:creationId xmlns:a16="http://schemas.microsoft.com/office/drawing/2014/main" id="{31AB85EF-088B-40EF-B5D7-2D972FB947A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ÇÃO 37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74424" y="176007"/>
              <a:ext cx="3053615" cy="6853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171865</xdr:rowOff>
    </xdr:from>
    <xdr:to>
      <xdr:col>4</xdr:col>
      <xdr:colOff>281608</xdr:colOff>
      <xdr:row>0</xdr:row>
      <xdr:rowOff>877957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TEGORIA 36">
              <a:extLst>
                <a:ext uri="{FF2B5EF4-FFF2-40B4-BE49-F238E27FC236}">
                  <a16:creationId xmlns:a16="http://schemas.microsoft.com/office/drawing/2014/main" id="{3CA1A9B1-FCD7-4F56-BD96-BC05C84AB98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36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1865"/>
              <a:ext cx="8758858" cy="7060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597174</xdr:colOff>
      <xdr:row>0</xdr:row>
      <xdr:rowOff>176007</xdr:rowOff>
    </xdr:from>
    <xdr:to>
      <xdr:col>6</xdr:col>
      <xdr:colOff>877956</xdr:colOff>
      <xdr:row>0</xdr:row>
      <xdr:rowOff>861393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ITUAÇÃO 36">
              <a:extLst>
                <a:ext uri="{FF2B5EF4-FFF2-40B4-BE49-F238E27FC236}">
                  <a16:creationId xmlns:a16="http://schemas.microsoft.com/office/drawing/2014/main" id="{0DE7C7C7-F034-4E78-9974-0E78111DEE6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ÇÃO 36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74424" y="176007"/>
              <a:ext cx="3053615" cy="6853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171865</xdr:rowOff>
    </xdr:from>
    <xdr:to>
      <xdr:col>4</xdr:col>
      <xdr:colOff>281608</xdr:colOff>
      <xdr:row>0</xdr:row>
      <xdr:rowOff>877957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TEGORIA 51">
              <a:extLst>
                <a:ext uri="{FF2B5EF4-FFF2-40B4-BE49-F238E27FC236}">
                  <a16:creationId xmlns:a16="http://schemas.microsoft.com/office/drawing/2014/main" id="{4480FBA2-D1FA-4545-9E43-6FFD321902B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5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1865"/>
              <a:ext cx="8758858" cy="7060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597174</xdr:colOff>
      <xdr:row>0</xdr:row>
      <xdr:rowOff>176007</xdr:rowOff>
    </xdr:from>
    <xdr:to>
      <xdr:col>6</xdr:col>
      <xdr:colOff>877956</xdr:colOff>
      <xdr:row>0</xdr:row>
      <xdr:rowOff>861393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ITUAÇÃO 51">
              <a:extLst>
                <a:ext uri="{FF2B5EF4-FFF2-40B4-BE49-F238E27FC236}">
                  <a16:creationId xmlns:a16="http://schemas.microsoft.com/office/drawing/2014/main" id="{B25BD859-8C16-4957-B340-4FEFB236ED4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ÇÃO 5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74424" y="176007"/>
              <a:ext cx="3053615" cy="6853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171865</xdr:rowOff>
    </xdr:from>
    <xdr:to>
      <xdr:col>4</xdr:col>
      <xdr:colOff>281608</xdr:colOff>
      <xdr:row>0</xdr:row>
      <xdr:rowOff>877957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TEGORIA 52">
              <a:extLst>
                <a:ext uri="{FF2B5EF4-FFF2-40B4-BE49-F238E27FC236}">
                  <a16:creationId xmlns:a16="http://schemas.microsoft.com/office/drawing/2014/main" id="{AC0981F3-5952-48BF-BB73-35824F553D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5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1865"/>
              <a:ext cx="8758858" cy="7060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597174</xdr:colOff>
      <xdr:row>0</xdr:row>
      <xdr:rowOff>176007</xdr:rowOff>
    </xdr:from>
    <xdr:to>
      <xdr:col>6</xdr:col>
      <xdr:colOff>877956</xdr:colOff>
      <xdr:row>0</xdr:row>
      <xdr:rowOff>861393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ITUAÇÃO 52">
              <a:extLst>
                <a:ext uri="{FF2B5EF4-FFF2-40B4-BE49-F238E27FC236}">
                  <a16:creationId xmlns:a16="http://schemas.microsoft.com/office/drawing/2014/main" id="{D831843A-8B98-43AF-AE9F-43EB61569D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ÇÃO 5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74424" y="176007"/>
              <a:ext cx="3053615" cy="6853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171865</xdr:rowOff>
    </xdr:from>
    <xdr:to>
      <xdr:col>4</xdr:col>
      <xdr:colOff>281608</xdr:colOff>
      <xdr:row>0</xdr:row>
      <xdr:rowOff>877957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TEGORIA 53">
              <a:extLst>
                <a:ext uri="{FF2B5EF4-FFF2-40B4-BE49-F238E27FC236}">
                  <a16:creationId xmlns:a16="http://schemas.microsoft.com/office/drawing/2014/main" id="{0E35BF5A-F3FA-4F14-B6AD-F5FCFF2805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5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1865"/>
              <a:ext cx="8758858" cy="7060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597174</xdr:colOff>
      <xdr:row>0</xdr:row>
      <xdr:rowOff>176007</xdr:rowOff>
    </xdr:from>
    <xdr:to>
      <xdr:col>6</xdr:col>
      <xdr:colOff>877956</xdr:colOff>
      <xdr:row>0</xdr:row>
      <xdr:rowOff>861393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ITUAÇÃO 53">
              <a:extLst>
                <a:ext uri="{FF2B5EF4-FFF2-40B4-BE49-F238E27FC236}">
                  <a16:creationId xmlns:a16="http://schemas.microsoft.com/office/drawing/2014/main" id="{ADCA389A-8DBF-4BC8-A8F7-05537CA7A6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ÇÃO 5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74424" y="176007"/>
              <a:ext cx="3053615" cy="6853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171865</xdr:rowOff>
    </xdr:from>
    <xdr:to>
      <xdr:col>4</xdr:col>
      <xdr:colOff>281608</xdr:colOff>
      <xdr:row>0</xdr:row>
      <xdr:rowOff>877957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TEGORIA 54">
              <a:extLst>
                <a:ext uri="{FF2B5EF4-FFF2-40B4-BE49-F238E27FC236}">
                  <a16:creationId xmlns:a16="http://schemas.microsoft.com/office/drawing/2014/main" id="{B4207308-C50C-4738-B0C9-0EA8CC89273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54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1865"/>
              <a:ext cx="8758858" cy="7060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597174</xdr:colOff>
      <xdr:row>0</xdr:row>
      <xdr:rowOff>176007</xdr:rowOff>
    </xdr:from>
    <xdr:to>
      <xdr:col>6</xdr:col>
      <xdr:colOff>877956</xdr:colOff>
      <xdr:row>0</xdr:row>
      <xdr:rowOff>861393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ITUAÇÃO 54">
              <a:extLst>
                <a:ext uri="{FF2B5EF4-FFF2-40B4-BE49-F238E27FC236}">
                  <a16:creationId xmlns:a16="http://schemas.microsoft.com/office/drawing/2014/main" id="{FD87444B-417A-46EA-B34F-3D14C9D096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ÇÃO 54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74424" y="176007"/>
              <a:ext cx="3053615" cy="6853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171865</xdr:rowOff>
    </xdr:from>
    <xdr:to>
      <xdr:col>4</xdr:col>
      <xdr:colOff>281608</xdr:colOff>
      <xdr:row>0</xdr:row>
      <xdr:rowOff>877957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TEGORIA 55">
              <a:extLst>
                <a:ext uri="{FF2B5EF4-FFF2-40B4-BE49-F238E27FC236}">
                  <a16:creationId xmlns:a16="http://schemas.microsoft.com/office/drawing/2014/main" id="{8C65B505-8421-419C-ADDE-4B042C3DA86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55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1865"/>
              <a:ext cx="8758858" cy="7060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597174</xdr:colOff>
      <xdr:row>0</xdr:row>
      <xdr:rowOff>176007</xdr:rowOff>
    </xdr:from>
    <xdr:to>
      <xdr:col>6</xdr:col>
      <xdr:colOff>877956</xdr:colOff>
      <xdr:row>0</xdr:row>
      <xdr:rowOff>861393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ITUAÇÃO 55">
              <a:extLst>
                <a:ext uri="{FF2B5EF4-FFF2-40B4-BE49-F238E27FC236}">
                  <a16:creationId xmlns:a16="http://schemas.microsoft.com/office/drawing/2014/main" id="{B4008E2A-6DE6-4297-B9D4-C315BEEABF2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ÇÃO 55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74424" y="176007"/>
              <a:ext cx="3053615" cy="6853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171865</xdr:rowOff>
    </xdr:from>
    <xdr:to>
      <xdr:col>4</xdr:col>
      <xdr:colOff>281608</xdr:colOff>
      <xdr:row>0</xdr:row>
      <xdr:rowOff>877957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TEGORIA 56">
              <a:extLst>
                <a:ext uri="{FF2B5EF4-FFF2-40B4-BE49-F238E27FC236}">
                  <a16:creationId xmlns:a16="http://schemas.microsoft.com/office/drawing/2014/main" id="{C7A97576-7E6D-4B7D-82EB-2A7109FAFDD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56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1865"/>
              <a:ext cx="8758858" cy="7060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597174</xdr:colOff>
      <xdr:row>0</xdr:row>
      <xdr:rowOff>176007</xdr:rowOff>
    </xdr:from>
    <xdr:to>
      <xdr:col>6</xdr:col>
      <xdr:colOff>877956</xdr:colOff>
      <xdr:row>0</xdr:row>
      <xdr:rowOff>861393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ITUAÇÃO 56">
              <a:extLst>
                <a:ext uri="{FF2B5EF4-FFF2-40B4-BE49-F238E27FC236}">
                  <a16:creationId xmlns:a16="http://schemas.microsoft.com/office/drawing/2014/main" id="{5ED235E9-A745-48EE-A0F1-2E4DA9B1C23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ÇÃO 56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74424" y="176007"/>
              <a:ext cx="3053615" cy="6853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171865</xdr:rowOff>
    </xdr:from>
    <xdr:to>
      <xdr:col>4</xdr:col>
      <xdr:colOff>281608</xdr:colOff>
      <xdr:row>0</xdr:row>
      <xdr:rowOff>877957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TEGORIA 57">
              <a:extLst>
                <a:ext uri="{FF2B5EF4-FFF2-40B4-BE49-F238E27FC236}">
                  <a16:creationId xmlns:a16="http://schemas.microsoft.com/office/drawing/2014/main" id="{60398D78-7A55-4B7F-B242-E4F2195EEBF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57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1865"/>
              <a:ext cx="8758858" cy="7060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586590</xdr:colOff>
      <xdr:row>0</xdr:row>
      <xdr:rowOff>91340</xdr:rowOff>
    </xdr:from>
    <xdr:to>
      <xdr:col>6</xdr:col>
      <xdr:colOff>920750</xdr:colOff>
      <xdr:row>1</xdr:row>
      <xdr:rowOff>31750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ITUAÇÃO 57">
              <a:extLst>
                <a:ext uri="{FF2B5EF4-FFF2-40B4-BE49-F238E27FC236}">
                  <a16:creationId xmlns:a16="http://schemas.microsoft.com/office/drawing/2014/main" id="{860BC691-5343-4FA2-82F5-80DEAF49151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ÇÃO 57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63840" y="91340"/>
              <a:ext cx="3106993" cy="9246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" xr10:uid="{5864F73B-A972-470D-8157-A6D64A5BD039}" sourceName="CATEGORIA">
  <extLst>
    <x:ext xmlns:x15="http://schemas.microsoft.com/office/spreadsheetml/2010/11/main" uri="{2F2917AC-EB37-4324-AD4E-5DD8C200BD13}">
      <x15:tableSlicerCache tableId="2" column="2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ITUAÇÃO" xr10:uid="{A5C3729A-569B-4541-B134-61032804E8A7}" sourceName="SITUAÇÃO ">
  <extLst>
    <x:ext xmlns:x15="http://schemas.microsoft.com/office/spreadsheetml/2010/11/main" uri="{2F2917AC-EB37-4324-AD4E-5DD8C200BD13}">
      <x15:tableSlicerCache tableId="2" column="3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" xr10:uid="{6283F448-8E8F-4811-8575-A4745B3F73CD}" sourceName="CATEGORIA">
  <extLst>
    <x:ext xmlns:x15="http://schemas.microsoft.com/office/spreadsheetml/2010/11/main" uri="{2F2917AC-EB37-4324-AD4E-5DD8C200BD13}">
      <x15:tableSlicerCache tableId="1" column="2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ITUAÇÃO1" xr10:uid="{398E6531-25DE-4846-91BB-9D0CDB86B734}" sourceName="SITUAÇÃO ">
  <extLst>
    <x:ext xmlns:x15="http://schemas.microsoft.com/office/spreadsheetml/2010/11/main" uri="{2F2917AC-EB37-4324-AD4E-5DD8C200BD13}">
      <x15:tableSlicerCache tableId="1" column="3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1" xr10:uid="{98A113E8-ABDD-4AEB-AA3F-D8BC9386A223}" sourceName="CATEGORIA">
  <extLst>
    <x:ext xmlns:x15="http://schemas.microsoft.com/office/spreadsheetml/2010/11/main" uri="{2F2917AC-EB37-4324-AD4E-5DD8C200BD13}">
      <x15:tableSlicerCache tableId="3" column="2"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ITUAÇÃO11" xr10:uid="{02A9F2E5-15F3-42D0-9C21-6180934133C3}" sourceName="SITUAÇÃO ">
  <extLst>
    <x:ext xmlns:x15="http://schemas.microsoft.com/office/spreadsheetml/2010/11/main" uri="{2F2917AC-EB37-4324-AD4E-5DD8C200BD13}">
      <x15:tableSlicerCache tableId="3" column="3"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1111111111" xr10:uid="{8442D3FC-15E8-4F6A-83B9-F5A3194E23A8}" sourceName="CATEGORIA">
  <extLst>
    <x:ext xmlns:x15="http://schemas.microsoft.com/office/spreadsheetml/2010/11/main" uri="{2F2917AC-EB37-4324-AD4E-5DD8C200BD13}">
      <x15:tableSlicerCache tableId="17" column="2"/>
    </x:ext>
  </extLst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ITUAÇÃO11111111111" xr10:uid="{3B864E6D-1F43-49FC-9D48-2AEF85775732}" sourceName="SITUAÇÃO ">
  <extLst>
    <x:ext xmlns:x15="http://schemas.microsoft.com/office/spreadsheetml/2010/11/main" uri="{2F2917AC-EB37-4324-AD4E-5DD8C200BD13}">
      <x15:tableSlicerCache tableId="17" column="3"/>
    </x:ext>
  </extLst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11111111111" xr10:uid="{2A82E0A0-2C0A-40AF-9B51-F6F04C5FDAB7}" sourceName="CATEGORIA">
  <extLst>
    <x:ext xmlns:x15="http://schemas.microsoft.com/office/spreadsheetml/2010/11/main" uri="{2F2917AC-EB37-4324-AD4E-5DD8C200BD13}">
      <x15:tableSlicerCache tableId="18" column="2"/>
    </x:ext>
  </extLst>
</slicerCacheDefinition>
</file>

<file path=xl/slicerCaches/slicerCache1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ITUAÇÃO111111111111" xr10:uid="{45943A3F-D089-4E88-AB14-E9FB847E0ADA}" sourceName="SITUAÇÃO ">
  <extLst>
    <x:ext xmlns:x15="http://schemas.microsoft.com/office/spreadsheetml/2010/11/main" uri="{2F2917AC-EB37-4324-AD4E-5DD8C200BD13}">
      <x15:tableSlicerCache tableId="18" column="3"/>
    </x:ext>
  </extLst>
</slicerCacheDefinition>
</file>

<file path=xl/slicerCaches/slicerCache1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111111111111" xr10:uid="{BCCE0380-7D1D-4B1B-8518-8805B255C21A}" sourceName="CATEGORIA">
  <extLst>
    <x:ext xmlns:x15="http://schemas.microsoft.com/office/spreadsheetml/2010/11/main" uri="{2F2917AC-EB37-4324-AD4E-5DD8C200BD13}">
      <x15:tableSlicerCache tableId="19" column="2"/>
    </x:ext>
  </extLst>
</slicerCacheDefinition>
</file>

<file path=xl/slicerCaches/slicerCache1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ITUAÇÃO1111111111111" xr10:uid="{02A850C3-304E-450A-A2A1-C96A3BA861F5}" sourceName="SITUAÇÃO ">
  <extLst>
    <x:ext xmlns:x15="http://schemas.microsoft.com/office/spreadsheetml/2010/11/main" uri="{2F2917AC-EB37-4324-AD4E-5DD8C200BD13}">
      <x15:tableSlicerCache tableId="19" column="3"/>
    </x:ext>
  </extLst>
</slicerCacheDefinition>
</file>

<file path=xl/slicerCaches/slicerCache1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1111111111111" xr10:uid="{C9544F11-762D-4745-8B1F-3FB58B524843}" sourceName="CATEGORIA">
  <extLst>
    <x:ext xmlns:x15="http://schemas.microsoft.com/office/spreadsheetml/2010/11/main" uri="{2F2917AC-EB37-4324-AD4E-5DD8C200BD13}">
      <x15:tableSlicerCache tableId="20" column="2"/>
    </x:ext>
  </extLst>
</slicerCacheDefinition>
</file>

<file path=xl/slicerCaches/slicerCache1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ITUAÇÃO11111111111111" xr10:uid="{6B3D0B50-0ACF-43F1-9080-4D411C7BD266}" sourceName="SITUAÇÃO ">
  <extLst>
    <x:ext xmlns:x15="http://schemas.microsoft.com/office/spreadsheetml/2010/11/main" uri="{2F2917AC-EB37-4324-AD4E-5DD8C200BD13}">
      <x15:tableSlicerCache tableId="20" column="3"/>
    </x:ext>
  </extLst>
</slicerCacheDefinition>
</file>

<file path=xl/slicerCaches/slicerCache1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11111111111111" xr10:uid="{0AA45D0F-004F-4796-AFE4-0C1FE043D2CE}" sourceName="CATEGORIA">
  <extLst>
    <x:ext xmlns:x15="http://schemas.microsoft.com/office/spreadsheetml/2010/11/main" uri="{2F2917AC-EB37-4324-AD4E-5DD8C200BD13}">
      <x15:tableSlicerCache tableId="21" column="2"/>
    </x:ext>
  </extLst>
</slicerCacheDefinition>
</file>

<file path=xl/slicerCaches/slicerCache1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ITUAÇÃO111111111111111" xr10:uid="{D5C84BE9-8795-4698-A537-CAABE9F2D37B}" sourceName="SITUAÇÃO ">
  <extLst>
    <x:ext xmlns:x15="http://schemas.microsoft.com/office/spreadsheetml/2010/11/main" uri="{2F2917AC-EB37-4324-AD4E-5DD8C200BD13}">
      <x15:tableSlicerCache tableId="21" column="3"/>
    </x:ext>
  </extLst>
</slicerCacheDefinition>
</file>

<file path=xl/slicerCaches/slicerCache1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111111111111111" xr10:uid="{F4C24A0A-632E-41A0-A1FD-F1B3DDB56C13}" sourceName="CATEGORIA">
  <extLst>
    <x:ext xmlns:x15="http://schemas.microsoft.com/office/spreadsheetml/2010/11/main" uri="{2F2917AC-EB37-4324-AD4E-5DD8C200BD13}">
      <x15:tableSlicerCache tableId="22" column="2"/>
    </x:ext>
  </extLst>
</slicerCacheDefinition>
</file>

<file path=xl/slicerCaches/slicerCache1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ITUAÇÃO1111111111111111" xr10:uid="{001C0A9E-5625-46F3-A36F-AA8C5895595F}" sourceName="SITUAÇÃO ">
  <extLst>
    <x:ext xmlns:x15="http://schemas.microsoft.com/office/spreadsheetml/2010/11/main" uri="{2F2917AC-EB37-4324-AD4E-5DD8C200BD13}">
      <x15:tableSlicerCache tableId="22" column="3"/>
    </x:ext>
  </extLst>
</slicerCacheDefinition>
</file>

<file path=xl/slicerCaches/slicerCache1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1111111111111111" xr10:uid="{AAF32CDD-143D-431E-A000-665386E81136}" sourceName="CATEGORIA">
  <extLst>
    <x:ext xmlns:x15="http://schemas.microsoft.com/office/spreadsheetml/2010/11/main" uri="{2F2917AC-EB37-4324-AD4E-5DD8C200BD13}">
      <x15:tableSlicerCache tableId="23" column="2"/>
    </x:ext>
  </extLst>
</slicerCacheDefinition>
</file>

<file path=xl/slicerCaches/slicerCache2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ITUAÇÃO11111111111111111" xr10:uid="{C136575B-365C-4FD3-AA5E-B309B149C440}" sourceName="SITUAÇÃO ">
  <extLst>
    <x:ext xmlns:x15="http://schemas.microsoft.com/office/spreadsheetml/2010/11/main" uri="{2F2917AC-EB37-4324-AD4E-5DD8C200BD13}">
      <x15:tableSlicerCache tableId="23" column="3"/>
    </x:ext>
  </extLst>
</slicerCacheDefinition>
</file>

<file path=xl/slicerCaches/slicerCache2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11111111111111111" xr10:uid="{F454F1CD-ED77-4095-9640-82FC1CA48997}" sourceName="CATEGORIA">
  <extLst>
    <x:ext xmlns:x15="http://schemas.microsoft.com/office/spreadsheetml/2010/11/main" uri="{2F2917AC-EB37-4324-AD4E-5DD8C200BD13}">
      <x15:tableSlicerCache tableId="24" column="2"/>
    </x:ext>
  </extLst>
</slicerCacheDefinition>
</file>

<file path=xl/slicerCaches/slicerCache2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ITUAÇÃO111111111111111111" xr10:uid="{211E11EB-AC7C-430A-8DB2-233548C05B03}" sourceName="SITUAÇÃO ">
  <extLst>
    <x:ext xmlns:x15="http://schemas.microsoft.com/office/spreadsheetml/2010/11/main" uri="{2F2917AC-EB37-4324-AD4E-5DD8C200BD13}">
      <x15:tableSlicerCache tableId="24" column="3"/>
    </x:ext>
  </extLst>
</slicerCacheDefinition>
</file>

<file path=xl/slicerCaches/slicerCache2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111111111111111111" xr10:uid="{EAB353B1-06FD-4EB0-A556-3AF21F3C474C}" sourceName="CATEGORIA">
  <extLst>
    <x:ext xmlns:x15="http://schemas.microsoft.com/office/spreadsheetml/2010/11/main" uri="{2F2917AC-EB37-4324-AD4E-5DD8C200BD13}">
      <x15:tableSlicerCache tableId="25" column="2"/>
    </x:ext>
  </extLst>
</slicerCacheDefinition>
</file>

<file path=xl/slicerCaches/slicerCache2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ITUAÇÃO1111111111111111111" xr10:uid="{F2A901AA-23E4-4561-AF25-FEE50C7ED0A1}" sourceName="SITUAÇÃO ">
  <extLst>
    <x:ext xmlns:x15="http://schemas.microsoft.com/office/spreadsheetml/2010/11/main" uri="{2F2917AC-EB37-4324-AD4E-5DD8C200BD13}">
      <x15:tableSlicerCache tableId="25" column="3"/>
    </x:ext>
  </extLst>
</slicerCacheDefinition>
</file>

<file path=xl/slicerCaches/slicerCache2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1111111111111111111" xr10:uid="{5619DCD7-5353-4C56-AD49-8FD6F0F8AC23}" sourceName="CATEGORIA">
  <extLst>
    <x:ext xmlns:x15="http://schemas.microsoft.com/office/spreadsheetml/2010/11/main" uri="{2F2917AC-EB37-4324-AD4E-5DD8C200BD13}">
      <x15:tableSlicerCache tableId="26" column="2"/>
    </x:ext>
  </extLst>
</slicerCacheDefinition>
</file>

<file path=xl/slicerCaches/slicerCache2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ITUAÇÃO11111111111111111111" xr10:uid="{DCF21668-2196-459E-AA11-9DFFE12F45D7}" sourceName="SITUAÇÃO ">
  <extLst>
    <x:ext xmlns:x15="http://schemas.microsoft.com/office/spreadsheetml/2010/11/main" uri="{2F2917AC-EB37-4324-AD4E-5DD8C200BD13}">
      <x15:tableSlicerCache tableId="26" column="3"/>
    </x:ext>
  </extLst>
</slicerCacheDefinition>
</file>

<file path=xl/slicerCaches/slicerCache2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1111111111111111112" xr10:uid="{163C328F-18BE-4337-BA0A-643689126F76}" sourceName="CATEGORIA">
  <extLst>
    <x:ext xmlns:x15="http://schemas.microsoft.com/office/spreadsheetml/2010/11/main" uri="{2F2917AC-EB37-4324-AD4E-5DD8C200BD13}">
      <x15:tableSlicerCache tableId="27" column="2"/>
    </x:ext>
  </extLst>
</slicerCacheDefinition>
</file>

<file path=xl/slicerCaches/slicerCache2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ITUAÇÃO11111111111111111112" xr10:uid="{86EA51A9-3DD9-4584-AD07-8FF22AC9A8D4}" sourceName="SITUAÇÃO ">
  <extLst>
    <x:ext xmlns:x15="http://schemas.microsoft.com/office/spreadsheetml/2010/11/main" uri="{2F2917AC-EB37-4324-AD4E-5DD8C200BD13}">
      <x15:tableSlicerCache tableId="27" column="3"/>
    </x:ext>
  </extLst>
</slicerCacheDefinition>
</file>

<file path=xl/slicerCaches/slicerCache2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11111111111111111121" xr10:uid="{B858B95B-A7B7-4C58-A52D-A4C66EA7A11A}" sourceName="CATEGORIA">
  <extLst>
    <x:ext xmlns:x15="http://schemas.microsoft.com/office/spreadsheetml/2010/11/main" uri="{2F2917AC-EB37-4324-AD4E-5DD8C200BD13}">
      <x15:tableSlicerCache tableId="28" column="2"/>
    </x:ext>
  </extLst>
</slicerCacheDefinition>
</file>

<file path=xl/slicerCaches/slicerCache3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ITUAÇÃO111111111111111111121" xr10:uid="{8DFD748B-7629-41CF-986F-BA3416F76257}" sourceName="SITUAÇÃO ">
  <extLst>
    <x:ext xmlns:x15="http://schemas.microsoft.com/office/spreadsheetml/2010/11/main" uri="{2F2917AC-EB37-4324-AD4E-5DD8C200BD13}">
      <x15:tableSlicerCache tableId="28" column="3"/>
    </x:ext>
  </extLst>
</slicerCacheDefinition>
</file>

<file path=xl/slicerCaches/slicerCache3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111111111111111111211" xr10:uid="{5BC9BE33-4848-4339-A10D-26DD9DB9070B}" sourceName="CATEGORIA">
  <extLst>
    <x:ext xmlns:x15="http://schemas.microsoft.com/office/spreadsheetml/2010/11/main" uri="{2F2917AC-EB37-4324-AD4E-5DD8C200BD13}">
      <x15:tableSlicerCache tableId="29" column="2"/>
    </x:ext>
  </extLst>
</slicerCacheDefinition>
</file>

<file path=xl/slicerCaches/slicerCache3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ITUAÇÃO1111111111111111111211" xr10:uid="{F32E5F9B-762F-4F4D-BDA0-907D3304A448}" sourceName="SITUAÇÃO ">
  <extLst>
    <x:ext xmlns:x15="http://schemas.microsoft.com/office/spreadsheetml/2010/11/main" uri="{2F2917AC-EB37-4324-AD4E-5DD8C200BD13}">
      <x15:tableSlicerCache tableId="29" column="3"/>
    </x:ext>
  </extLst>
</slicerCacheDefinition>
</file>

<file path=xl/slicerCaches/slicerCache3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1111111111111111112111" xr10:uid="{F872D889-F6E1-4DB1-BE7B-84D2E4AB2BF8}" sourceName="CATEGORIA">
  <extLst>
    <x:ext xmlns:x15="http://schemas.microsoft.com/office/spreadsheetml/2010/11/main" uri="{2F2917AC-EB37-4324-AD4E-5DD8C200BD13}">
      <x15:tableSlicerCache tableId="30" column="2"/>
    </x:ext>
  </extLst>
</slicerCacheDefinition>
</file>

<file path=xl/slicerCaches/slicerCache3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ITUAÇÃO11111111111111111112111" xr10:uid="{FA7B12BC-5CAF-4E88-A888-075387B4EA6A}" sourceName="SITUAÇÃO ">
  <extLst>
    <x:ext xmlns:x15="http://schemas.microsoft.com/office/spreadsheetml/2010/11/main" uri="{2F2917AC-EB37-4324-AD4E-5DD8C200BD13}">
      <x15:tableSlicerCache tableId="30" column="3"/>
    </x:ext>
  </extLst>
</slicerCacheDefinition>
</file>

<file path=xl/slicerCaches/slicerCache3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11" xr10:uid="{410828E1-AD1F-4399-A8A1-1C29F471672F}" sourceName="CATEGORIA">
  <extLst>
    <x:ext xmlns:x15="http://schemas.microsoft.com/office/spreadsheetml/2010/11/main" uri="{2F2917AC-EB37-4324-AD4E-5DD8C200BD13}">
      <x15:tableSlicerCache tableId="31" column="2"/>
    </x:ext>
  </extLst>
</slicerCacheDefinition>
</file>

<file path=xl/slicerCaches/slicerCache3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ITUAÇÃO111" xr10:uid="{383BB5E1-18EA-4B18-9763-5AF4E5B6B9E1}" sourceName="SITUAÇÃO ">
  <extLst>
    <x:ext xmlns:x15="http://schemas.microsoft.com/office/spreadsheetml/2010/11/main" uri="{2F2917AC-EB37-4324-AD4E-5DD8C200BD13}">
      <x15:tableSlicerCache tableId="31" column="3"/>
    </x:ext>
  </extLst>
</slicerCacheDefinition>
</file>

<file path=xl/slicerCaches/slicerCache3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111" xr10:uid="{D6ABDEE7-6C4A-4DB3-BAF1-4BE1D45878EA}" sourceName="CATEGORIA">
  <extLst>
    <x:ext xmlns:x15="http://schemas.microsoft.com/office/spreadsheetml/2010/11/main" uri="{2F2917AC-EB37-4324-AD4E-5DD8C200BD13}">
      <x15:tableSlicerCache tableId="32" column="2"/>
    </x:ext>
  </extLst>
</slicerCacheDefinition>
</file>

<file path=xl/slicerCaches/slicerCache3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ITUAÇÃO1111" xr10:uid="{77441884-1D80-4D42-AB2E-3C7ECC3EB2D3}" sourceName="SITUAÇÃO ">
  <extLst>
    <x:ext xmlns:x15="http://schemas.microsoft.com/office/spreadsheetml/2010/11/main" uri="{2F2917AC-EB37-4324-AD4E-5DD8C200BD13}">
      <x15:tableSlicerCache tableId="32" column="3"/>
    </x:ext>
  </extLst>
</slicerCacheDefinition>
</file>

<file path=xl/slicerCaches/slicerCache3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1111" xr10:uid="{4462F4D1-A3E9-4A22-8BD4-93697E89F008}" sourceName="CATEGORIA">
  <extLst>
    <x:ext xmlns:x15="http://schemas.microsoft.com/office/spreadsheetml/2010/11/main" uri="{2F2917AC-EB37-4324-AD4E-5DD8C200BD13}">
      <x15:tableSlicerCache tableId="34" column="2"/>
    </x:ext>
  </extLst>
</slicerCacheDefinition>
</file>

<file path=xl/slicerCaches/slicerCache4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ITUAÇÃO11111" xr10:uid="{A251BAA2-8A85-4806-BF1B-99C9C05203B7}" sourceName="SITUAÇÃO ">
  <extLst>
    <x:ext xmlns:x15="http://schemas.microsoft.com/office/spreadsheetml/2010/11/main" uri="{2F2917AC-EB37-4324-AD4E-5DD8C200BD13}">
      <x15:tableSlicerCache tableId="34" column="3"/>
    </x:ext>
  </extLst>
</slicerCacheDefinition>
</file>

<file path=xl/slicerCaches/slicerCache4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1111111111112" xr10:uid="{5C5349F2-9C1D-4245-B150-75D74120F7CD}" sourceName="CATEGORIA">
  <extLst>
    <x:ext xmlns:x15="http://schemas.microsoft.com/office/spreadsheetml/2010/11/main" uri="{2F2917AC-EB37-4324-AD4E-5DD8C200BD13}">
      <x15:tableSlicerCache tableId="4" column="2"/>
    </x:ext>
  </extLst>
</slicerCacheDefinition>
</file>

<file path=xl/slicerCaches/slicerCache4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ITUAÇÃO11111111111112" xr10:uid="{9C944856-9E8B-4D95-A0C4-01413C9E0444}" sourceName="SITUAÇÃO ">
  <extLst>
    <x:ext xmlns:x15="http://schemas.microsoft.com/office/spreadsheetml/2010/11/main" uri="{2F2917AC-EB37-4324-AD4E-5DD8C200BD13}">
      <x15:tableSlicerCache tableId="4" column="3"/>
    </x:ext>
  </extLst>
</slicerCacheDefinition>
</file>

<file path=xl/slicerCaches/slicerCache4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11111111111112" xr10:uid="{A679B193-6110-491F-8136-6874268D2B92}" sourceName="CATEGORIA">
  <extLst>
    <x:ext xmlns:x15="http://schemas.microsoft.com/office/spreadsheetml/2010/11/main" uri="{2F2917AC-EB37-4324-AD4E-5DD8C200BD13}">
      <x15:tableSlicerCache tableId="6" column="2"/>
    </x:ext>
  </extLst>
</slicerCacheDefinition>
</file>

<file path=xl/slicerCaches/slicerCache4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ITUAÇÃO111111111111112" xr10:uid="{70A62C42-0EA0-4D4C-B18B-2BDFDC697ECF}" sourceName="SITUAÇÃO ">
  <extLst>
    <x:ext xmlns:x15="http://schemas.microsoft.com/office/spreadsheetml/2010/11/main" uri="{2F2917AC-EB37-4324-AD4E-5DD8C200BD13}">
      <x15:tableSlicerCache tableId="6" column="3"/>
    </x:ext>
  </extLst>
</slicerCacheDefinition>
</file>

<file path=xl/slicerCaches/slicerCache4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111111111111112" xr10:uid="{08F7E56E-F888-4AB8-AAA5-CF3CF439D6E9}" sourceName="CATEGORIA">
  <extLst>
    <x:ext xmlns:x15="http://schemas.microsoft.com/office/spreadsheetml/2010/11/main" uri="{2F2917AC-EB37-4324-AD4E-5DD8C200BD13}">
      <x15:tableSlicerCache tableId="7" column="2"/>
    </x:ext>
  </extLst>
</slicerCacheDefinition>
</file>

<file path=xl/slicerCaches/slicerCache4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ITUAÇÃO1111111111111112" xr10:uid="{FB15A307-4060-422E-AB29-99B5EF5C8B89}" sourceName="SITUAÇÃO ">
  <extLst>
    <x:ext xmlns:x15="http://schemas.microsoft.com/office/spreadsheetml/2010/11/main" uri="{2F2917AC-EB37-4324-AD4E-5DD8C200BD13}">
      <x15:tableSlicerCache tableId="7" column="3"/>
    </x:ext>
  </extLst>
</slicerCacheDefinition>
</file>

<file path=xl/slicerCaches/slicerCache4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2" xr10:uid="{C152C419-4D28-44DC-8F78-BE7EE6D4C520}" sourceName="CATEGORIA">
  <extLst>
    <x:ext xmlns:x15="http://schemas.microsoft.com/office/spreadsheetml/2010/11/main" uri="{2F2917AC-EB37-4324-AD4E-5DD8C200BD13}">
      <x15:tableSlicerCache tableId="5" column="2"/>
    </x:ext>
  </extLst>
</slicerCacheDefinition>
</file>

<file path=xl/slicerCaches/slicerCache4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ITUAÇÃO12" xr10:uid="{787B45C3-7B5D-40CF-8B72-FFB8885B4BB1}" sourceName="SITUAÇÃO ">
  <extLst>
    <x:ext xmlns:x15="http://schemas.microsoft.com/office/spreadsheetml/2010/11/main" uri="{2F2917AC-EB37-4324-AD4E-5DD8C200BD13}">
      <x15:tableSlicerCache tableId="5" column="3"/>
    </x:ext>
  </extLst>
</slicerCacheDefinition>
</file>

<file path=xl/slicerCaches/slicerCache4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11111111111121" xr10:uid="{45C2CA70-7907-489E-BBA6-5556C932366E}" sourceName="CATEGORIA">
  <extLst>
    <x:ext xmlns:x15="http://schemas.microsoft.com/office/spreadsheetml/2010/11/main" uri="{2F2917AC-EB37-4324-AD4E-5DD8C200BD13}">
      <x15:tableSlicerCache tableId="8" column="2"/>
    </x:ext>
  </extLst>
</slicerCacheDefinition>
</file>

<file path=xl/slicerCaches/slicerCache5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ITUAÇÃO111111111111121" xr10:uid="{B0CE5F7C-F078-474A-9A92-E8BC9EA02BBC}" sourceName="SITUAÇÃO ">
  <extLst>
    <x:ext xmlns:x15="http://schemas.microsoft.com/office/spreadsheetml/2010/11/main" uri="{2F2917AC-EB37-4324-AD4E-5DD8C200BD13}">
      <x15:tableSlicerCache tableId="8" column="3"/>
    </x:ext>
  </extLst>
</slicerCacheDefinition>
</file>

<file path=xl/slicerCaches/slicerCache5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1111111111113" xr10:uid="{15757C86-9C9A-47A2-8621-B22F68DE85FF}" sourceName="CATEGORIA">
  <extLst>
    <x:ext xmlns:x15="http://schemas.microsoft.com/office/spreadsheetml/2010/11/main" uri="{2F2917AC-EB37-4324-AD4E-5DD8C200BD13}">
      <x15:tableSlicerCache tableId="9" column="2"/>
    </x:ext>
  </extLst>
</slicerCacheDefinition>
</file>

<file path=xl/slicerCaches/slicerCache5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ITUAÇÃO11111111111113" xr10:uid="{4A580C8A-0836-4660-A2AD-2958F676EEF6}" sourceName="SITUAÇÃO ">
  <extLst>
    <x:ext xmlns:x15="http://schemas.microsoft.com/office/spreadsheetml/2010/11/main" uri="{2F2917AC-EB37-4324-AD4E-5DD8C200BD13}">
      <x15:tableSlicerCache tableId="9" column="3"/>
    </x:ext>
  </extLst>
</slicerCacheDefinition>
</file>

<file path=xl/slicerCaches/slicerCache5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11111111111131" xr10:uid="{DA86D457-01A3-489B-87A3-3973EA6C808E}" sourceName="CATEGORIA">
  <extLst>
    <x:ext xmlns:x15="http://schemas.microsoft.com/office/spreadsheetml/2010/11/main" uri="{2F2917AC-EB37-4324-AD4E-5DD8C200BD13}">
      <x15:tableSlicerCache tableId="10" column="2"/>
    </x:ext>
  </extLst>
</slicerCacheDefinition>
</file>

<file path=xl/slicerCaches/slicerCache5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ITUAÇÃO111111111111131" xr10:uid="{72530AA6-9BD4-4B71-BC89-FBC1D85DE73B}" sourceName="SITUAÇÃO ">
  <extLst>
    <x:ext xmlns:x15="http://schemas.microsoft.com/office/spreadsheetml/2010/11/main" uri="{2F2917AC-EB37-4324-AD4E-5DD8C200BD13}">
      <x15:tableSlicerCache tableId="10" column="3"/>
    </x:ext>
  </extLst>
</slicerCacheDefinition>
</file>

<file path=xl/slicerCaches/slicerCache5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11111111111132" xr10:uid="{48377AB4-4CC8-4B6B-A6A3-81BF811E85CF}" sourceName="CATEGORIA">
  <extLst>
    <x:ext xmlns:x15="http://schemas.microsoft.com/office/spreadsheetml/2010/11/main" uri="{2F2917AC-EB37-4324-AD4E-5DD8C200BD13}">
      <x15:tableSlicerCache tableId="11" column="2"/>
    </x:ext>
  </extLst>
</slicerCacheDefinition>
</file>

<file path=xl/slicerCaches/slicerCache5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ITUAÇÃO111111111111132" xr10:uid="{75C86FF1-ABE2-4176-AE9A-8B26068CEEF8}" sourceName="SITUAÇÃO ">
  <extLst>
    <x:ext xmlns:x15="http://schemas.microsoft.com/office/spreadsheetml/2010/11/main" uri="{2F2917AC-EB37-4324-AD4E-5DD8C200BD13}">
      <x15:tableSlicerCache tableId="11" column="3"/>
    </x:ext>
  </extLst>
</slicerCacheDefinition>
</file>

<file path=xl/slicerCaches/slicerCache5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11111111111133" xr10:uid="{3998E7A4-F73D-4AB1-9C90-37AE22DA0534}" sourceName="CATEGORIA">
  <extLst>
    <x:ext xmlns:x15="http://schemas.microsoft.com/office/spreadsheetml/2010/11/main" uri="{2F2917AC-EB37-4324-AD4E-5DD8C200BD13}">
      <x15:tableSlicerCache tableId="12" column="2"/>
    </x:ext>
  </extLst>
</slicerCacheDefinition>
</file>

<file path=xl/slicerCaches/slicerCache5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ITUAÇÃO111111111111133" xr10:uid="{6C63F964-497E-48CB-8654-7AC66E5C02E7}" sourceName="SITUAÇÃO ">
  <extLst>
    <x:ext xmlns:x15="http://schemas.microsoft.com/office/spreadsheetml/2010/11/main" uri="{2F2917AC-EB37-4324-AD4E-5DD8C200BD13}">
      <x15:tableSlicerCache tableId="12" column="3"/>
    </x:ext>
  </extLst>
</slicerCacheDefinition>
</file>

<file path=xl/slicerCaches/slicerCache5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111111111111331" xr10:uid="{031FCD6B-5EB2-470F-B1F1-2571BC5E0041}" sourceName="CATEGORIA">
  <extLst>
    <x:ext xmlns:x15="http://schemas.microsoft.com/office/spreadsheetml/2010/11/main" uri="{2F2917AC-EB37-4324-AD4E-5DD8C200BD13}">
      <x15:tableSlicerCache tableId="13" column="2"/>
    </x:ext>
  </extLst>
</slicerCacheDefinition>
</file>

<file path=xl/slicerCaches/slicerCache6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ITUAÇÃO1111111111111331" xr10:uid="{EA97E553-2660-4C60-8FDF-6ABD7A075459}" sourceName="SITUAÇÃO ">
  <extLst>
    <x:ext xmlns:x15="http://schemas.microsoft.com/office/spreadsheetml/2010/11/main" uri="{2F2917AC-EB37-4324-AD4E-5DD8C200BD13}">
      <x15:tableSlicerCache tableId="13" column="3"/>
    </x:ext>
  </extLst>
</slicerCacheDefinition>
</file>

<file path=xl/slicerCaches/slicerCache6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1111111111113311" xr10:uid="{31B54B47-B8D3-4E60-8808-68C3A4D9BA45}" sourceName="CATEGORIA">
  <extLst>
    <x:ext xmlns:x15="http://schemas.microsoft.com/office/spreadsheetml/2010/11/main" uri="{2F2917AC-EB37-4324-AD4E-5DD8C200BD13}">
      <x15:tableSlicerCache tableId="14" column="2"/>
    </x:ext>
  </extLst>
</slicerCacheDefinition>
</file>

<file path=xl/slicerCaches/slicerCache6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ITUAÇÃO11111111111113311" xr10:uid="{FC03943A-2ECA-4167-B78A-9F15B996322A}" sourceName="SITUAÇÃO ">
  <extLst>
    <x:ext xmlns:x15="http://schemas.microsoft.com/office/spreadsheetml/2010/11/main" uri="{2F2917AC-EB37-4324-AD4E-5DD8C200BD13}">
      <x15:tableSlicerCache tableId="14" column="3"/>
    </x:ext>
  </extLst>
</slicerCacheDefinition>
</file>

<file path=xl/slicerCaches/slicerCache6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11111111111133111" xr10:uid="{D526A6BD-D63E-4A86-A5F4-74EDB88CFEE1}" sourceName="CATEGORIA">
  <extLst>
    <x:ext xmlns:x15="http://schemas.microsoft.com/office/spreadsheetml/2010/11/main" uri="{2F2917AC-EB37-4324-AD4E-5DD8C200BD13}">
      <x15:tableSlicerCache tableId="15" column="2"/>
    </x:ext>
  </extLst>
</slicerCacheDefinition>
</file>

<file path=xl/slicerCaches/slicerCache6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ITUAÇÃO111111111111133111" xr10:uid="{BA89B631-A264-4B9E-B0C5-656717D13740}" sourceName="SITUAÇÃO ">
  <extLst>
    <x:ext xmlns:x15="http://schemas.microsoft.com/office/spreadsheetml/2010/11/main" uri="{2F2917AC-EB37-4324-AD4E-5DD8C200BD13}">
      <x15:tableSlicerCache tableId="15" column="3"/>
    </x:ext>
  </extLst>
</slicerCacheDefinition>
</file>

<file path=xl/slicerCaches/slicerCache6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111111111111331111" xr10:uid="{54EC3688-861F-4233-A9A1-474D51887D02}" sourceName="CATEGORIA">
  <extLst>
    <x:ext xmlns:x15="http://schemas.microsoft.com/office/spreadsheetml/2010/11/main" uri="{2F2917AC-EB37-4324-AD4E-5DD8C200BD13}">
      <x15:tableSlicerCache tableId="16" column="2"/>
    </x:ext>
  </extLst>
</slicerCacheDefinition>
</file>

<file path=xl/slicerCaches/slicerCache6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ITUAÇÃO1111111111111331111" xr10:uid="{39D4A808-0864-421B-A2F6-A33C74129DA1}" sourceName="SITUAÇÃO ">
  <extLst>
    <x:ext xmlns:x15="http://schemas.microsoft.com/office/spreadsheetml/2010/11/main" uri="{2F2917AC-EB37-4324-AD4E-5DD8C200BD13}">
      <x15:tableSlicerCache tableId="16" column="3"/>
    </x:ext>
  </extLst>
</slicerCacheDefinition>
</file>

<file path=xl/slicerCaches/slicerCache6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111111111111331112" xr10:uid="{897C956C-3E2A-4487-9832-D1BF37D859DE}" sourceName="CATEGORIA">
  <extLst>
    <x:ext xmlns:x15="http://schemas.microsoft.com/office/spreadsheetml/2010/11/main" uri="{2F2917AC-EB37-4324-AD4E-5DD8C200BD13}">
      <x15:tableSlicerCache tableId="33" column="2"/>
    </x:ext>
  </extLst>
</slicerCacheDefinition>
</file>

<file path=xl/slicerCaches/slicerCache6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ITUAÇÃO1111111111111331112" xr10:uid="{6357A8AC-1838-4491-9DC2-FB3751AEAC51}" sourceName="SITUAÇÃO ">
  <extLst>
    <x:ext xmlns:x15="http://schemas.microsoft.com/office/spreadsheetml/2010/11/main" uri="{2F2917AC-EB37-4324-AD4E-5DD8C200BD13}">
      <x15:tableSlicerCache tableId="33" column="3"/>
    </x:ext>
  </extLst>
</slicerCacheDefinition>
</file>

<file path=xl/slicerCaches/slicerCache6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111111111111311" xr10:uid="{DD11EBAE-7E12-47A5-AA28-6176F9774218}" sourceName="CATEGORIA">
  <extLst>
    <x:ext xmlns:x15="http://schemas.microsoft.com/office/spreadsheetml/2010/11/main" uri="{2F2917AC-EB37-4324-AD4E-5DD8C200BD13}">
      <x15:tableSlicerCache tableId="35" column="2"/>
    </x:ext>
  </extLst>
</slicerCacheDefinition>
</file>

<file path=xl/slicerCaches/slicerCache7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ITUAÇÃO1111111111111311" xr10:uid="{E050206C-F878-487E-8338-A76234DCAC15}" sourceName="SITUAÇÃO ">
  <extLst>
    <x:ext xmlns:x15="http://schemas.microsoft.com/office/spreadsheetml/2010/11/main" uri="{2F2917AC-EB37-4324-AD4E-5DD8C200BD13}">
      <x15:tableSlicerCache tableId="35" column="3"/>
    </x:ext>
  </extLst>
</slicerCacheDefinition>
</file>

<file path=xl/slicerCaches/slicerCache7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1111111111113111" xr10:uid="{38D90041-7443-4F64-A536-95B094C6AF77}" sourceName="CATEGORIA">
  <extLst>
    <x:ext xmlns:x15="http://schemas.microsoft.com/office/spreadsheetml/2010/11/main" uri="{2F2917AC-EB37-4324-AD4E-5DD8C200BD13}">
      <x15:tableSlicerCache tableId="36" column="2"/>
    </x:ext>
  </extLst>
</slicerCacheDefinition>
</file>

<file path=xl/slicerCaches/slicerCache7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ITUAÇÃO11111111111113111" xr10:uid="{C11A86BA-3BBB-4311-8435-807F8F37CFE1}" sourceName="SITUAÇÃO ">
  <extLst>
    <x:ext xmlns:x15="http://schemas.microsoft.com/office/spreadsheetml/2010/11/main" uri="{2F2917AC-EB37-4324-AD4E-5DD8C200BD13}">
      <x15:tableSlicerCache tableId="36" column="3"/>
    </x:ext>
  </extLst>
</slicerCacheDefinition>
</file>

<file path=xl/slicerCaches/slicerCache7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11111111111131111" xr10:uid="{5E74F338-7393-4AD4-A491-E94ACC4A2112}" sourceName="CATEGORIA">
  <extLst>
    <x:ext xmlns:x15="http://schemas.microsoft.com/office/spreadsheetml/2010/11/main" uri="{2F2917AC-EB37-4324-AD4E-5DD8C200BD13}">
      <x15:tableSlicerCache tableId="37" column="2"/>
    </x:ext>
  </extLst>
</slicerCacheDefinition>
</file>

<file path=xl/slicerCaches/slicerCache7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ITUAÇÃO111111111111131111" xr10:uid="{4191FFF6-9D4E-4B9C-A221-722FEFA6C7B1}" sourceName="SITUAÇÃO ">
  <extLst>
    <x:ext xmlns:x15="http://schemas.microsoft.com/office/spreadsheetml/2010/11/main" uri="{2F2917AC-EB37-4324-AD4E-5DD8C200BD13}">
      <x15:tableSlicerCache tableId="37" column="3"/>
    </x:ext>
  </extLst>
</slicerCacheDefinition>
</file>

<file path=xl/slicerCaches/slicerCache7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111111111111311111" xr10:uid="{3D2578FB-A305-4042-8365-F48B3445F58C}" sourceName="CATEGORIA">
  <extLst>
    <x:ext xmlns:x15="http://schemas.microsoft.com/office/spreadsheetml/2010/11/main" uri="{2F2917AC-EB37-4324-AD4E-5DD8C200BD13}">
      <x15:tableSlicerCache tableId="38" column="2"/>
    </x:ext>
  </extLst>
</slicerCacheDefinition>
</file>

<file path=xl/slicerCaches/slicerCache7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ITUAÇÃO1111111111111311111" xr10:uid="{FEB0F098-D5C5-46D5-8B4C-F406CB713A8B}" sourceName="SITUAÇÃO ">
  <extLst>
    <x:ext xmlns:x15="http://schemas.microsoft.com/office/spreadsheetml/2010/11/main" uri="{2F2917AC-EB37-4324-AD4E-5DD8C200BD13}">
      <x15:tableSlicerCache tableId="38" column="3"/>
    </x:ext>
  </extLst>
</slicerCacheDefinition>
</file>

<file path=xl/slicerCaches/slicerCache7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1111111111113111111" xr10:uid="{C38896A3-CE0B-4859-BADD-BC7610A5C49C}" sourceName="CATEGORIA">
  <extLst>
    <x:ext xmlns:x15="http://schemas.microsoft.com/office/spreadsheetml/2010/11/main" uri="{2F2917AC-EB37-4324-AD4E-5DD8C200BD13}">
      <x15:tableSlicerCache tableId="39" column="2"/>
    </x:ext>
  </extLst>
</slicerCacheDefinition>
</file>

<file path=xl/slicerCaches/slicerCache7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ITUAÇÃO11111111111113111111" xr10:uid="{556B8F92-356B-4D12-9D30-05BCFE40EC4D}" sourceName="SITUAÇÃO ">
  <extLst>
    <x:ext xmlns:x15="http://schemas.microsoft.com/office/spreadsheetml/2010/11/main" uri="{2F2917AC-EB37-4324-AD4E-5DD8C200BD13}">
      <x15:tableSlicerCache tableId="39" column="3"/>
    </x:ext>
  </extLst>
</slicerCacheDefinition>
</file>

<file path=xl/slicerCaches/slicerCache7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11111111111131111111" xr10:uid="{C78308AD-D043-4D6A-AA86-96609CF711E1}" sourceName="CATEGORIA">
  <extLst>
    <x:ext xmlns:x15="http://schemas.microsoft.com/office/spreadsheetml/2010/11/main" uri="{2F2917AC-EB37-4324-AD4E-5DD8C200BD13}">
      <x15:tableSlicerCache tableId="40" column="2"/>
    </x:ext>
  </extLst>
</slicerCacheDefinition>
</file>

<file path=xl/slicerCaches/slicerCache8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ITUAÇÃO111111111111131111111" xr10:uid="{BE404783-4151-49E7-B911-1F6890CE1560}" sourceName="SITUAÇÃO ">
  <extLst>
    <x:ext xmlns:x15="http://schemas.microsoft.com/office/spreadsheetml/2010/11/main" uri="{2F2917AC-EB37-4324-AD4E-5DD8C200BD13}">
      <x15:tableSlicerCache tableId="40" column="3"/>
    </x:ext>
  </extLst>
</slicerCacheDefinition>
</file>

<file path=xl/slicerCaches/slicerCache8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111111111111311111111" xr10:uid="{AAF8D2C0-1EF3-4300-91DC-ED16441B0076}" sourceName="CATEGORIA">
  <extLst>
    <x:ext xmlns:x15="http://schemas.microsoft.com/office/spreadsheetml/2010/11/main" uri="{2F2917AC-EB37-4324-AD4E-5DD8C200BD13}">
      <x15:tableSlicerCache tableId="41" column="2"/>
    </x:ext>
  </extLst>
</slicerCacheDefinition>
</file>

<file path=xl/slicerCaches/slicerCache8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ITUAÇÃO1111111111111311111111" xr10:uid="{95DEE576-3249-4FA9-8BF4-38B504CD55EE}" sourceName="SITUAÇÃO ">
  <extLst>
    <x:ext xmlns:x15="http://schemas.microsoft.com/office/spreadsheetml/2010/11/main" uri="{2F2917AC-EB37-4324-AD4E-5DD8C200BD13}">
      <x15:tableSlicerCache tableId="41" column="3"/>
    </x:ext>
  </extLst>
</slicerCacheDefinition>
</file>

<file path=xl/slicerCaches/slicerCache8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1111111111113111111111" xr10:uid="{4D31FDB8-BC1E-4648-8EBA-672754B13ADA}" sourceName="CATEGORIA">
  <extLst>
    <x:ext xmlns:x15="http://schemas.microsoft.com/office/spreadsheetml/2010/11/main" uri="{2F2917AC-EB37-4324-AD4E-5DD8C200BD13}">
      <x15:tableSlicerCache tableId="42" column="2"/>
    </x:ext>
  </extLst>
</slicerCacheDefinition>
</file>

<file path=xl/slicerCaches/slicerCache8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ITUAÇÃO11111111111113111111111" xr10:uid="{C612C8CF-72B5-454C-B8D4-A032266144B9}" sourceName="SITUAÇÃO ">
  <extLst>
    <x:ext xmlns:x15="http://schemas.microsoft.com/office/spreadsheetml/2010/11/main" uri="{2F2917AC-EB37-4324-AD4E-5DD8C200BD13}">
      <x15:tableSlicerCache tableId="42" column="3"/>
    </x:ext>
  </extLst>
</slicerCacheDefinition>
</file>

<file path=xl/slicerCaches/slicerCache8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11111111111131111111111" xr10:uid="{4519A178-83C9-44B4-8878-14508248BD8F}" sourceName="CATEGORIA">
  <extLst>
    <x:ext xmlns:x15="http://schemas.microsoft.com/office/spreadsheetml/2010/11/main" uri="{2F2917AC-EB37-4324-AD4E-5DD8C200BD13}">
      <x15:tableSlicerCache tableId="43" column="2"/>
    </x:ext>
  </extLst>
</slicerCacheDefinition>
</file>

<file path=xl/slicerCaches/slicerCache8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ITUAÇÃO111111111111131111111111" xr10:uid="{8B062CB0-63C9-4058-8E39-C9ED7942CD54}" sourceName="SITUAÇÃO ">
  <extLst>
    <x:ext xmlns:x15="http://schemas.microsoft.com/office/spreadsheetml/2010/11/main" uri="{2F2917AC-EB37-4324-AD4E-5DD8C200BD13}">
      <x15:tableSlicerCache tableId="43" column="3"/>
    </x:ext>
  </extLst>
</slicerCacheDefinition>
</file>

<file path=xl/slicerCaches/slicerCache8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111111111111311111111111" xr10:uid="{DF4DF012-FF79-4CF9-BB0B-3213D73BB7E5}" sourceName="CATEGORIA">
  <extLst>
    <x:ext xmlns:x15="http://schemas.microsoft.com/office/spreadsheetml/2010/11/main" uri="{2F2917AC-EB37-4324-AD4E-5DD8C200BD13}">
      <x15:tableSlicerCache tableId="44" column="2"/>
    </x:ext>
  </extLst>
</slicerCacheDefinition>
</file>

<file path=xl/slicerCaches/slicerCache8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ITUAÇÃO1111111111111311111111111" xr10:uid="{C7D17F59-C462-4535-B569-E2E5AD758AF2}" sourceName="SITUAÇÃO ">
  <extLst>
    <x:ext xmlns:x15="http://schemas.microsoft.com/office/spreadsheetml/2010/11/main" uri="{2F2917AC-EB37-4324-AD4E-5DD8C200BD13}">
      <x15:tableSlicerCache tableId="44" column="3"/>
    </x:ext>
  </extLst>
</slicerCacheDefinition>
</file>

<file path=xl/slicerCaches/slicerCache8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1111111111113111111111111" xr10:uid="{D82AFC0D-7482-4274-B890-099C09467E16}" sourceName="CATEGORIA">
  <extLst>
    <x:ext xmlns:x15="http://schemas.microsoft.com/office/spreadsheetml/2010/11/main" uri="{2F2917AC-EB37-4324-AD4E-5DD8C200BD13}">
      <x15:tableSlicerCache tableId="45" column="2"/>
    </x:ext>
  </extLst>
</slicerCacheDefinition>
</file>

<file path=xl/slicerCaches/slicerCache9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ITUAÇÃO11111111111113111111111111" xr10:uid="{CBB5058F-25EB-4C4D-8D2D-65E037D1CA4F}" sourceName="SITUAÇÃO ">
  <extLst>
    <x:ext xmlns:x15="http://schemas.microsoft.com/office/spreadsheetml/2010/11/main" uri="{2F2917AC-EB37-4324-AD4E-5DD8C200BD13}">
      <x15:tableSlicerCache tableId="45" column="3"/>
    </x:ext>
  </extLst>
</slicerCacheDefinition>
</file>

<file path=xl/slicerCaches/slicerCache9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11111111111131111111111111" xr10:uid="{6B5DD330-0B70-4DD3-95C0-73C824332D5D}" sourceName="CATEGORIA">
  <extLst>
    <x:ext xmlns:x15="http://schemas.microsoft.com/office/spreadsheetml/2010/11/main" uri="{2F2917AC-EB37-4324-AD4E-5DD8C200BD13}">
      <x15:tableSlicerCache tableId="46" column="2"/>
    </x:ext>
  </extLst>
</slicerCacheDefinition>
</file>

<file path=xl/slicerCaches/slicerCache9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ITUAÇÃO111111111111131111111111111" xr10:uid="{32A351EA-9B2D-4F24-9565-7F1B7BA2F104}" sourceName="SITUAÇÃO ">
  <extLst>
    <x:ext xmlns:x15="http://schemas.microsoft.com/office/spreadsheetml/2010/11/main" uri="{2F2917AC-EB37-4324-AD4E-5DD8C200BD13}">
      <x15:tableSlicerCache tableId="46" column="3"/>
    </x:ext>
  </extLst>
</slicerCacheDefinition>
</file>

<file path=xl/slicerCaches/slicerCache9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111111111111311111111111111" xr10:uid="{D76F10F7-01F2-451F-B099-2BD99898EC09}" sourceName="CATEGORIA">
  <extLst>
    <x:ext xmlns:x15="http://schemas.microsoft.com/office/spreadsheetml/2010/11/main" uri="{2F2917AC-EB37-4324-AD4E-5DD8C200BD13}">
      <x15:tableSlicerCache tableId="47" column="2"/>
    </x:ext>
  </extLst>
</slicerCacheDefinition>
</file>

<file path=xl/slicerCaches/slicerCache9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ITUAÇÃO1111111111111311111111111111" xr10:uid="{257935C5-E959-4B89-BE19-6C636EE28458}" sourceName="SITUAÇÃO ">
  <extLst>
    <x:ext xmlns:x15="http://schemas.microsoft.com/office/spreadsheetml/2010/11/main" uri="{2F2917AC-EB37-4324-AD4E-5DD8C200BD13}">
      <x15:tableSlicerCache tableId="47" column="3"/>
    </x:ext>
  </extLst>
</slicerCacheDefinition>
</file>

<file path=xl/slicerCaches/slicerCache9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1111111111113311111" xr10:uid="{5C79CFDF-46E0-44A5-ABE1-666A42E6C3CF}" sourceName="CATEGORIA">
  <extLst>
    <x:ext xmlns:x15="http://schemas.microsoft.com/office/spreadsheetml/2010/11/main" uri="{2F2917AC-EB37-4324-AD4E-5DD8C200BD13}">
      <x15:tableSlicerCache tableId="48" column="2"/>
    </x:ext>
  </extLst>
</slicerCacheDefinition>
</file>

<file path=xl/slicerCaches/slicerCache9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ITUAÇÃO11111111111113311111" xr10:uid="{F8310D7A-579F-4F8E-BD51-F075188AB276}" sourceName="SITUAÇÃO ">
  <extLst>
    <x:ext xmlns:x15="http://schemas.microsoft.com/office/spreadsheetml/2010/11/main" uri="{2F2917AC-EB37-4324-AD4E-5DD8C200BD13}">
      <x15:tableSlicerCache tableId="48" column="3"/>
    </x:ext>
  </extLst>
</slicerCacheDefinition>
</file>

<file path=xl/slicerCaches/slicerCache9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11111111111133111111" xr10:uid="{FA0041A5-E9BD-47A1-AA5B-2A40988AA520}" sourceName="CATEGORIA">
  <extLst>
    <x:ext xmlns:x15="http://schemas.microsoft.com/office/spreadsheetml/2010/11/main" uri="{2F2917AC-EB37-4324-AD4E-5DD8C200BD13}">
      <x15:tableSlicerCache tableId="49" column="2"/>
    </x:ext>
  </extLst>
</slicerCacheDefinition>
</file>

<file path=xl/slicerCaches/slicerCache9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ITUAÇÃO111111111111133111111" xr10:uid="{A9C28713-173A-43A6-9256-3855E30815F6}" sourceName="SITUAÇÃO ">
  <extLst>
    <x:ext xmlns:x15="http://schemas.microsoft.com/office/spreadsheetml/2010/11/main" uri="{2F2917AC-EB37-4324-AD4E-5DD8C200BD13}">
      <x15:tableSlicerCache tableId="49" column="3"/>
    </x:ext>
  </extLst>
</slicerCacheDefinition>
</file>

<file path=xl/slicerCaches/slicerCache9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111111111111331111111" xr10:uid="{2D8AA606-5753-4777-9617-163082726718}" sourceName="CATEGORIA">
  <extLst>
    <x:ext xmlns:x15="http://schemas.microsoft.com/office/spreadsheetml/2010/11/main" uri="{2F2917AC-EB37-4324-AD4E-5DD8C200BD13}">
      <x15:tableSlicerCache tableId="50" column="2"/>
    </x:ext>
  </extLst>
</slicerCacheDefinition>
</file>

<file path=xl/slicerCaches/slicerCache10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ITUAÇÃO1111111111111331111111" xr10:uid="{2E46CCA7-29D3-49BD-904F-3BDAEBC8130D}" sourceName="SITUAÇÃO ">
  <extLst>
    <x:ext xmlns:x15="http://schemas.microsoft.com/office/spreadsheetml/2010/11/main" uri="{2F2917AC-EB37-4324-AD4E-5DD8C200BD13}">
      <x15:tableSlicerCache tableId="50" column="3"/>
    </x:ext>
  </extLst>
</slicerCacheDefinition>
</file>

<file path=xl/slicerCaches/slicerCache10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1111111111113311111111" xr10:uid="{8BD6ABAC-34D4-4715-9BDD-40762EBEB990}" sourceName="CATEGORIA">
  <extLst>
    <x:ext xmlns:x15="http://schemas.microsoft.com/office/spreadsheetml/2010/11/main" uri="{2F2917AC-EB37-4324-AD4E-5DD8C200BD13}">
      <x15:tableSlicerCache tableId="51" column="2"/>
    </x:ext>
  </extLst>
</slicerCacheDefinition>
</file>

<file path=xl/slicerCaches/slicerCache10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ITUAÇÃO11111111111113311111111" xr10:uid="{D3688D6B-289C-413D-B3ED-77A3409A0204}" sourceName="SITUAÇÃO ">
  <extLst>
    <x:ext xmlns:x15="http://schemas.microsoft.com/office/spreadsheetml/2010/11/main" uri="{2F2917AC-EB37-4324-AD4E-5DD8C200BD13}">
      <x15:tableSlicerCache tableId="51" column="3"/>
    </x:ext>
  </extLst>
</slicerCacheDefinition>
</file>

<file path=xl/slicerCaches/slicerCache10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11111111111133111111111" xr10:uid="{9852CFD9-0902-450B-97DF-B3D977AD6DFF}" sourceName="CATEGORIA">
  <extLst>
    <x:ext xmlns:x15="http://schemas.microsoft.com/office/spreadsheetml/2010/11/main" uri="{2F2917AC-EB37-4324-AD4E-5DD8C200BD13}">
      <x15:tableSlicerCache tableId="52" column="2"/>
    </x:ext>
  </extLst>
</slicerCacheDefinition>
</file>

<file path=xl/slicerCaches/slicerCache10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ITUAÇÃO111111111111133111111111" xr10:uid="{12E09ACB-D817-479D-A1E6-34270B4677AE}" sourceName="SITUAÇÃO ">
  <extLst>
    <x:ext xmlns:x15="http://schemas.microsoft.com/office/spreadsheetml/2010/11/main" uri="{2F2917AC-EB37-4324-AD4E-5DD8C200BD13}">
      <x15:tableSlicerCache tableId="52" column="3"/>
    </x:ext>
  </extLst>
</slicerCacheDefinition>
</file>

<file path=xl/slicerCaches/slicerCache10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111111111111331111111111" xr10:uid="{BFD99C3A-793F-42F1-8F2E-241E48C1F891}" sourceName="CATEGORIA">
  <extLst>
    <x:ext xmlns:x15="http://schemas.microsoft.com/office/spreadsheetml/2010/11/main" uri="{2F2917AC-EB37-4324-AD4E-5DD8C200BD13}">
      <x15:tableSlicerCache tableId="53" column="2"/>
    </x:ext>
  </extLst>
</slicerCacheDefinition>
</file>

<file path=xl/slicerCaches/slicerCache10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ITUAÇÃO1111111111111331111111111" xr10:uid="{CBB02FC8-97BA-4376-9756-E7CE6750717C}" sourceName="SITUAÇÃO ">
  <extLst>
    <x:ext xmlns:x15="http://schemas.microsoft.com/office/spreadsheetml/2010/11/main" uri="{2F2917AC-EB37-4324-AD4E-5DD8C200BD13}">
      <x15:tableSlicerCache tableId="53" column="3"/>
    </x:ext>
  </extLst>
</slicerCacheDefinition>
</file>

<file path=xl/slicerCaches/slicerCache10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1111111111113311111111111" xr10:uid="{6F372D5F-AE45-48D8-9A02-FF48D4BA065B}" sourceName="CATEGORIA">
  <extLst>
    <x:ext xmlns:x15="http://schemas.microsoft.com/office/spreadsheetml/2010/11/main" uri="{2F2917AC-EB37-4324-AD4E-5DD8C200BD13}">
      <x15:tableSlicerCache tableId="54" column="2"/>
    </x:ext>
  </extLst>
</slicerCacheDefinition>
</file>

<file path=xl/slicerCaches/slicerCache10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ITUAÇÃO11111111111113311111111111" xr10:uid="{2A254E52-5381-4D98-B08F-58440C25EFF5}" sourceName="SITUAÇÃO ">
  <extLst>
    <x:ext xmlns:x15="http://schemas.microsoft.com/office/spreadsheetml/2010/11/main" uri="{2F2917AC-EB37-4324-AD4E-5DD8C200BD13}">
      <x15:tableSlicerCache tableId="54" column="3"/>
    </x:ext>
  </extLst>
</slicerCacheDefinition>
</file>

<file path=xl/slicerCaches/slicerCache10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111111111111332" xr10:uid="{5FB88007-9F85-4A5A-B6C3-C2D20925FDC4}" sourceName="CATEGORIA">
  <extLst>
    <x:ext xmlns:x15="http://schemas.microsoft.com/office/spreadsheetml/2010/11/main" uri="{2F2917AC-EB37-4324-AD4E-5DD8C200BD13}">
      <x15:tableSlicerCache tableId="55" column="2"/>
    </x:ext>
  </extLst>
</slicerCacheDefinition>
</file>

<file path=xl/slicerCaches/slicerCache11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ITUAÇÃO1111111111111332" xr10:uid="{057FCEEB-9D5F-4090-8871-7F9BC48931A5}" sourceName="SITUAÇÃO ">
  <extLst>
    <x:ext xmlns:x15="http://schemas.microsoft.com/office/spreadsheetml/2010/11/main" uri="{2F2917AC-EB37-4324-AD4E-5DD8C200BD13}">
      <x15:tableSlicerCache tableId="55" column="3"/>
    </x:ext>
  </extLst>
</slicerCacheDefinition>
</file>

<file path=xl/slicerCaches/slicerCache11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111111111111333" xr10:uid="{85088399-4834-4C1D-B8FC-AE218EBBD26B}" sourceName="CATEGORIA">
  <extLst>
    <x:ext xmlns:x15="http://schemas.microsoft.com/office/spreadsheetml/2010/11/main" uri="{2F2917AC-EB37-4324-AD4E-5DD8C200BD13}">
      <x15:tableSlicerCache tableId="56" column="2"/>
    </x:ext>
  </extLst>
</slicerCacheDefinition>
</file>

<file path=xl/slicerCaches/slicerCache11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ITUAÇÃO1111111111111333" xr10:uid="{2282AA62-6E2D-4F2A-A513-8B4152F6E03C}" sourceName="SITUAÇÃO ">
  <extLst>
    <x:ext xmlns:x15="http://schemas.microsoft.com/office/spreadsheetml/2010/11/main" uri="{2F2917AC-EB37-4324-AD4E-5DD8C200BD13}">
      <x15:tableSlicerCache tableId="56" column="3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2" xr10:uid="{7AC597AC-8F79-4F0F-B3D5-AAE745C738BC}" cache="SegmentaçãodeDados_CATEGORIA11" caption="CATEGORIA" columnCount="5" style="SlicerStyleDark1" rowHeight="241300"/>
  <slicer name="SITUAÇÃO 2" xr10:uid="{BA66A9CE-7195-4AA3-97CC-E0705961F1F4}" cache="SegmentaçãodeDados_SITUAÇÃO11" caption="SITUAÇÃO " columnCount="2" style="SlicerStyleDark1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30" xr10:uid="{335AAF21-9853-4D03-A6EA-E4242A4B0B35}" cache="SegmentaçãodeDados_CATEGORIA111111111111131" caption="CATEGORIA" columnCount="5" style="SlicerStyleDark1" rowHeight="241300"/>
  <slicer name="SITUAÇÃO 30" xr10:uid="{8BDA2B53-2BB5-4823-9755-9211AD3FFE3F}" cache="SegmentaçãodeDados_SITUAÇÃO111111111111131" caption="SITUAÇÃO " columnCount="2" style="SlicerStyleDark1" rowHeight="2413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38" xr10:uid="{D0C73F9D-931A-4B62-9EE3-7C234866613C}" cache="SegmentaçãodeDados_CATEGORIA1111111111111311" caption="CATEGORIA" columnCount="5" style="SlicerStyleDark1" rowHeight="241300"/>
  <slicer name="SITUAÇÃO 38" xr10:uid="{4CE81DA8-1858-4318-86B6-D30E89E04DCC}" cache="SegmentaçãodeDados_SITUAÇÃO1111111111111311" caption="SITUAÇÃO " columnCount="2" style="SlicerStyleDark1" rowHeight="241300"/>
</slicers>
</file>

<file path=xl/slicers/slicer4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39" xr10:uid="{41F9C6B5-6F00-4742-BF24-F196E428ACC7}" cache="SegmentaçãodeDados_CATEGORIA11111111111113111" caption="CATEGORIA" columnCount="5" style="SlicerStyleDark1" rowHeight="241300"/>
  <slicer name="SITUAÇÃO 39" xr10:uid="{0FC9F5C0-9E92-4744-A0B9-48A21F79B8ED}" cache="SegmentaçãodeDados_SITUAÇÃO11111111111113111" caption="SITUAÇÃO " columnCount="2" style="SlicerStyleDark1" rowHeight="241300"/>
</slicers>
</file>

<file path=xl/slicers/slicer5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40" xr10:uid="{2FA8EB65-366E-44E6-A4A4-703802DF059C}" cache="SegmentaçãodeDados_CATEGORIA111111111111131111" caption="CATEGORIA" columnCount="5" style="SlicerStyleDark1" rowHeight="241300"/>
  <slicer name="SITUAÇÃO 40" xr10:uid="{AB1D691A-B47D-456D-95EF-3A8BB621D14B}" cache="SegmentaçãodeDados_SITUAÇÃO111111111111131111" caption="SITUAÇÃO " columnCount="2" style="SlicerStyleDark1" rowHeight="241300"/>
</slicers>
</file>

<file path=xl/slicers/slicer6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41" xr10:uid="{8B66D2B2-72AB-4302-85FC-DA0A6D19016D}" cache="SegmentaçãodeDados_CATEGORIA1111111111111311111" caption="CATEGORIA" columnCount="5" style="SlicerStyleDark1" rowHeight="241300"/>
  <slicer name="SITUAÇÃO 41" xr10:uid="{794FA2DB-99B6-43A8-AC14-1DB7A7636F3E}" cache="SegmentaçãodeDados_SITUAÇÃO1111111111111311111" caption="SITUAÇÃO " columnCount="2" style="SlicerStyleDark1" rowHeight="241300"/>
</slicers>
</file>

<file path=xl/slicers/slicer7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42" xr10:uid="{73C873E9-8800-4A22-B942-66FC676E8C64}" cache="SegmentaçãodeDados_CATEGORIA11111111111113111111" caption="CATEGORIA" columnCount="5" style="SlicerStyleDark1" rowHeight="241300"/>
  <slicer name="SITUAÇÃO 42" xr10:uid="{E7A8E635-8DC0-4255-AC35-118FD76DFA80}" cache="SegmentaçãodeDados_SITUAÇÃO11111111111113111111" caption="SITUAÇÃO " columnCount="2" style="SlicerStyleDark1" rowHeight="241300"/>
</slicers>
</file>

<file path=xl/slicers/slicer8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43" xr10:uid="{36DDFE9B-C73D-408F-9063-B92FDB277B71}" cache="SegmentaçãodeDados_CATEGORIA111111111111131111111" caption="CATEGORIA" columnCount="5" style="SlicerStyleDark1" rowHeight="241300"/>
  <slicer name="SITUAÇÃO 43" xr10:uid="{6C1DF456-77D6-4A9B-8E4A-575DD04B81B8}" cache="SegmentaçãodeDados_SITUAÇÃO111111111111131111111" caption="SITUAÇÃO " columnCount="2" style="SlicerStyleDark1" rowHeight="241300"/>
</slicers>
</file>

<file path=xl/slicers/slicer9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44" xr10:uid="{6884D264-CFD2-48F8-8513-AD12D8562751}" cache="SegmentaçãodeDados_CATEGORIA1111111111111311111111" caption="CATEGORIA" columnCount="5" style="SlicerStyleDark1" rowHeight="241300"/>
  <slicer name="SITUAÇÃO 44" xr10:uid="{0D710A7A-455F-4653-9911-9ED62316D4AE}" cache="SegmentaçãodeDados_SITUAÇÃO1111111111111311111111" caption="SITUAÇÃO " columnCount="2" style="SlicerStyleDark1" rowHeight="241300"/>
</slicers>
</file>

<file path=xl/slicers/slicer10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45" xr10:uid="{6A4A84F0-6C41-489E-9F17-BD1C22EDFFE2}" cache="SegmentaçãodeDados_CATEGORIA11111111111113111111111" caption="CATEGORIA" columnCount="5" style="SlicerStyleDark1" rowHeight="241300"/>
  <slicer name="SITUAÇÃO 45" xr10:uid="{6B827AA1-986C-4734-A2FA-28CA228474A9}" cache="SegmentaçãodeDados_SITUAÇÃO11111111111113111111111" caption="SITUAÇÃO " columnCount="2" style="SlicerStyleDark1" rowHeight="241300"/>
</slicers>
</file>

<file path=xl/slicers/slicer1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46" xr10:uid="{3C80AD85-7196-4E34-8884-FC6DFA60CCDB}" cache="SegmentaçãodeDados_CATEGORIA111111111111131111111111" caption="CATEGORIA" columnCount="5" style="SlicerStyleDark1" rowHeight="241300"/>
  <slicer name="SITUAÇÃO 46" xr10:uid="{0227B246-80F8-4EFB-B410-01A248D6A773}" cache="SegmentaçãodeDados_SITUAÇÃO111111111111131111111111" caption="SITUAÇÃO " columnCount="2" style="SlicerStyleDark1" rowHeight="241300"/>
</slicers>
</file>

<file path=xl/slicers/slicer1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47" xr10:uid="{87822923-6D5C-477A-BA1E-433D854EF73D}" cache="SegmentaçãodeDados_CATEGORIA1111111111111311111111111" caption="CATEGORIA" columnCount="5" style="SlicerStyleDark1" rowHeight="241300"/>
  <slicer name="SITUAÇÃO 47" xr10:uid="{7317CC01-0DE4-4ED6-B6E6-9C0057C88289}" cache="SegmentaçãodeDados_SITUAÇÃO1111111111111311111111111" caption="SITUAÇÃO " columnCount="2" style="SlicerStyleDark1" rowHeight="241300"/>
</slicers>
</file>

<file path=xl/slicers/slicer1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48" xr10:uid="{5003B604-8364-497A-BE44-2B953C850D4B}" cache="SegmentaçãodeDados_CATEGORIA11111111111113111111111111" caption="CATEGORIA" columnCount="5" style="SlicerStyleDark1" rowHeight="241300"/>
  <slicer name="SITUAÇÃO 48" xr10:uid="{5C70D2E1-46A5-44FC-94B5-7981E135E4E0}" cache="SegmentaçãodeDados_SITUAÇÃO11111111111113111111111111" caption="SITUAÇÃO " columnCount="2" style="SlicerStyleDark1" rowHeight="241300"/>
</slicers>
</file>

<file path=xl/slicers/slicer14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49" xr10:uid="{DECCCC75-EDB1-4113-B1F7-B67A87F448B2}" cache="SegmentaçãodeDados_CATEGORIA111111111111131111111111111" caption="CATEGORIA" columnCount="5" style="SlicerStyleDark1" rowHeight="241300"/>
  <slicer name="SITUAÇÃO 49" xr10:uid="{94002878-3A15-43AB-BAD2-8A8B066A7EEA}" cache="SegmentaçãodeDados_SITUAÇÃO111111111111131111111111111" caption="SITUAÇÃO " columnCount="2" style="SlicerStyleDark1" rowHeight="241300"/>
</slicers>
</file>

<file path=xl/slicers/slicer15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50" xr10:uid="{2BF6DB8A-FA66-4EDD-BF58-193156BC23B7}" cache="SegmentaçãodeDados_CATEGORIA1111111111111311111111111111" caption="CATEGORIA" columnCount="5" style="SlicerStyleDark1" rowHeight="241300"/>
  <slicer name="SITUAÇÃO 50" xr10:uid="{3868F241-70DD-4D05-8985-9D86EB719FDD}" cache="SegmentaçãodeDados_SITUAÇÃO1111111111111311111111111111" caption="SITUAÇÃO " columnCount="2" style="SlicerStyleDark1" rowHeight="241300"/>
</slicers>
</file>

<file path=xl/slicers/slicer16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" xr10:uid="{09BEEE06-9E6E-4DE9-9FD4-AC2DBDE732BA}" cache="SegmentaçãodeDados_CATEGORIA" caption="CATEGORIA" columnCount="5" style="SlicerStyleDark1" rowHeight="241300"/>
  <slicer name="SITUAÇÃO" xr10:uid="{3942564A-ADFC-4249-B69C-6C9747A58D70}" cache="SegmentaçãodeDados_SITUAÇÃO" caption="SITUAÇÃO " columnCount="2" style="SlicerStyleDark1" rowHeight="241300"/>
</slicers>
</file>

<file path=xl/slicers/slicer17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1" xr10:uid="{673425A7-0967-4046-B2FA-5CBFCD9D87D9}" cache="SegmentaçãodeDados_CATEGORIA1" caption="CATEGORIA" columnCount="5" style="SlicerStyleDark1" rowHeight="241300"/>
  <slicer name="SITUAÇÃO 1" xr10:uid="{C322F8D7-0D38-488D-B138-ECEBB8B8D3EB}" cache="SegmentaçãodeDados_SITUAÇÃO1" caption="SITUAÇÃO " columnCount="2" style="SlicerStyleDark1" rowHeight="241300"/>
</slicers>
</file>

<file path=xl/slicers/slicer18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6" xr10:uid="{4A26A615-F684-46D2-A8A6-8BC13C82B91B}" cache="SegmentaçãodeDados_CATEGORIA12" caption="CATEGORIA" columnCount="5" style="SlicerStyleDark1" rowHeight="241300"/>
  <slicer name="SITUAÇÃO 6" xr10:uid="{B080CF83-2459-4AFC-B880-FD858B629464}" cache="SegmentaçãodeDados_SITUAÇÃO12" caption="SITUAÇÃO " columnCount="2" style="SlicerStyleDark1" rowHeight="241300"/>
</slicers>
</file>

<file path=xl/slicers/slicer19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11" xr10:uid="{6910AE96-77C0-4A96-9C43-0DF1D661F033}" cache="SegmentaçãodeDados_CATEGORIA11111111111" caption="CATEGORIA" columnCount="5" style="SlicerStyleDark1" rowHeight="241300"/>
  <slicer name="SITUAÇÃO 11" xr10:uid="{3AC0DCBC-438A-4018-B97B-92EF3ABF8EAF}" cache="SegmentaçãodeDados_SITUAÇÃO11111111111" caption="SITUAÇÃO " columnCount="2" style="SlicerStyleDark1" rowHeight="241300"/>
</slicers>
</file>

<file path=xl/slicers/slicer20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12" xr10:uid="{328DAC07-2346-4CE0-9226-3E0F58E9703D}" cache="SegmentaçãodeDados_CATEGORIA111111111111" caption="CATEGORIA" columnCount="5" style="SlicerStyleDark1" rowHeight="241300"/>
  <slicer name="SITUAÇÃO 12" xr10:uid="{5BC6A65A-DD9E-4134-B8D6-CA09A4489299}" cache="SegmentaçãodeDados_SITUAÇÃO111111111111" caption="SITUAÇÃO " columnCount="2" style="SlicerStyleDark1" rowHeight="241300"/>
</slicers>
</file>

<file path=xl/slicers/slicer2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20" xr10:uid="{63666B60-BA66-41E2-B751-9964A5BC3020}" cache="SegmentaçãodeDados_CATEGORIA11111111111111111111" caption="CATEGORIA" columnCount="5" style="SlicerStyleDark1" rowHeight="241300"/>
  <slicer name="SITUAÇÃO 20" xr10:uid="{8C57DDB7-CBD4-42C2-BDA7-D91C063614C1}" cache="SegmentaçãodeDados_SITUAÇÃO11111111111111111111" caption="SITUAÇÃO " columnCount="2" style="SlicerStyleDark1" rowHeight="241300"/>
</slicers>
</file>

<file path=xl/slicers/slicer2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13" xr10:uid="{A5B9B09D-2AC8-4894-85A9-35D2E860D638}" cache="SegmentaçãodeDados_CATEGORIA1111111111111" caption="CATEGORIA" columnCount="5" style="SlicerStyleDark1" rowHeight="241300"/>
  <slicer name="SITUAÇÃO 13" xr10:uid="{1E5317BB-8D62-4E02-ACA2-9BA811F058DD}" cache="SegmentaçãodeDados_SITUAÇÃO1111111111111" caption="SITUAÇÃO " columnCount="2" style="SlicerStyleDark1" rowHeight="241300"/>
</slicers>
</file>

<file path=xl/slicers/slicer2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14" xr10:uid="{F47D871A-D01E-4CE8-8710-ED1EA819458E}" cache="SegmentaçãodeDados_CATEGORIA11111111111111" caption="CATEGORIA" columnCount="5" style="SlicerStyleDark1" rowHeight="241300"/>
  <slicer name="SITUAÇÃO 14" xr10:uid="{3354A117-F953-4718-9A04-14050469085A}" cache="SegmentaçãodeDados_SITUAÇÃO11111111111111" caption="SITUAÇÃO " columnCount="2" style="SlicerStyleDark1" rowHeight="241300"/>
</slicers>
</file>

<file path=xl/slicers/slicer24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26" xr10:uid="{61DE1318-1E0B-430A-8A4B-4BF4E6E3C767}" cache="SegmentaçãodeDados_CATEGORIA111111111111112" caption="CATEGORIA" columnCount="5" style="SlicerStyleDark1" rowHeight="241300"/>
  <slicer name="SITUAÇÃO 26" xr10:uid="{D9F52D3B-EBB4-4223-9E05-33F436A50247}" cache="SegmentaçãodeDados_SITUAÇÃO111111111111112" caption="SITUAÇÃO " columnCount="2" style="SlicerStyleDark1" rowHeight="241300"/>
</slicers>
</file>

<file path=xl/slicers/slicer25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15" xr10:uid="{B2531CD6-4288-4010-87E4-5CA5C906FF8D}" cache="SegmentaçãodeDados_CATEGORIA111111111111111" caption="CATEGORIA" startItem="5" columnCount="5" style="SlicerStyleDark1" rowHeight="241300"/>
  <slicer name="SITUAÇÃO 15" xr10:uid="{0F46EC67-D1A4-42ED-A762-2D083A01F27C}" cache="SegmentaçãodeDados_SITUAÇÃO111111111111111" caption="SITUAÇÃO " columnCount="2" style="SlicerStyleDark1" rowHeight="241300"/>
</slicers>
</file>

<file path=xl/slicers/slicer26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16" xr10:uid="{8867C5AC-01AA-484E-B439-A91B07E55640}" cache="SegmentaçãodeDados_CATEGORIA1111111111111111" caption="CATEGORIA" columnCount="5" style="SlicerStyleDark1" rowHeight="241300"/>
  <slicer name="SITUAÇÃO 16" xr10:uid="{2270E862-FD30-49D3-924F-891FD690F95A}" cache="SegmentaçãodeDados_SITUAÇÃO1111111111111111" caption="SITUAÇÃO " columnCount="2" style="SlicerStyleDark1" rowHeight="241300"/>
</slicers>
</file>

<file path=xl/slicers/slicer27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17" xr10:uid="{A4FE9A56-082B-406F-8D70-07391C66E71F}" cache="SegmentaçãodeDados_CATEGORIA11111111111111111" caption="CATEGORIA" columnCount="5" style="SlicerStyleDark1" rowHeight="241300"/>
  <slicer name="SITUAÇÃO 17" xr10:uid="{2F2F3E74-9319-4C9C-9805-9CA605AAD2A4}" cache="SegmentaçãodeDados_SITUAÇÃO11111111111111111" caption="SITUAÇÃO " columnCount="2" style="SlicerStyleDark1" rowHeight="241300"/>
</slicers>
</file>

<file path=xl/slicers/slicer28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29" xr10:uid="{4BD14F37-714F-4563-8664-956FA592A19C}" cache="SegmentaçãodeDados_CATEGORIA11111111111113" caption="CATEGORIA" columnCount="5" style="SlicerStyleDark1" rowHeight="241300"/>
  <slicer name="SITUAÇÃO 29" xr10:uid="{060020E7-8BC0-4557-B52D-36F7779A5B1B}" cache="SegmentaçãodeDados_SITUAÇÃO11111111111113" caption="SITUAÇÃO " columnCount="2" style="SlicerStyleDark1" rowHeight="241300"/>
</slicers>
</file>

<file path=xl/slicers/slicer29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31" xr10:uid="{5A63BAD6-017E-4C97-9AB1-47531B48145F}" cache="SegmentaçãodeDados_CATEGORIA111111111111132" caption="CATEGORIA" columnCount="5" style="SlicerStyleDark1" rowHeight="241300"/>
  <slicer name="SITUAÇÃO 31" xr10:uid="{8507AEB5-67B6-4F7F-957A-31DAFF12F003}" cache="SegmentaçãodeDados_SITUAÇÃO111111111111132" caption="SITUAÇÃO " columnCount="2" style="SlicerStyleDark1" rowHeight="241300"/>
</slicers>
</file>

<file path=xl/slicers/slicer30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25" xr10:uid="{0CA3AA92-72A0-45BF-BB4B-FF002D45E448}" cache="SegmentaçãodeDados_CATEGORIA11111111111112" caption="CATEGORIA" columnCount="5" style="SlicerStyleDark1" rowHeight="241300"/>
  <slicer name="SITUAÇÃO 25" xr10:uid="{74994B82-C1FB-4B07-A61C-BBE6F23EFC34}" cache="SegmentaçãodeDados_SITUAÇÃO11111111111112" caption="SITUAÇÃO " columnCount="2" style="SlicerStyleDark1" rowHeight="241300"/>
</slicers>
</file>

<file path=xl/slicers/slicer3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28" xr10:uid="{D42F30F1-5EEA-4CBF-823E-863644F62CCD}" cache="SegmentaçãodeDados_CATEGORIA111111111111121" caption="CATEGORIA" columnCount="5" style="SlicerStyleDark1" rowHeight="241300"/>
  <slicer name="SITUAÇÃO 28" xr10:uid="{39A72476-CC79-4720-B86F-78A6FF57B619}" cache="SegmentaçãodeDados_SITUAÇÃO111111111111121" caption="SITUAÇÃO " columnCount="2" style="SlicerStyleDark1" rowHeight="241300"/>
</slicers>
</file>

<file path=xl/slicers/slicer3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27" xr10:uid="{5584552D-76CF-436B-91CA-AE0AE7D45702}" cache="SegmentaçãodeDados_CATEGORIA1111111111111112" caption="CATEGORIA" columnCount="5" style="SlicerStyleDark1" rowHeight="241300"/>
  <slicer name="SITUAÇÃO 27" xr10:uid="{A415BBA2-C21F-41F3-900D-6280FEE87234}" cache="SegmentaçãodeDados_SITUAÇÃO1111111111111112" caption="SITUAÇÃO " columnCount="2" style="SlicerStyleDark1" rowHeight="241300"/>
</slicers>
</file>

<file path=xl/slicers/slicer3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18" xr10:uid="{B10034DC-F819-48CF-81A7-AF65A0796008}" cache="SegmentaçãodeDados_CATEGORIA111111111111111111" caption="CATEGORIA" columnCount="5" style="SlicerStyleDark1" rowHeight="241300"/>
  <slicer name="SITUAÇÃO 18" xr10:uid="{D6633D5A-C8E4-4373-B093-EF12BF980AB4}" cache="SegmentaçãodeDados_SITUAÇÃO111111111111111111" caption="SITUAÇÃO " columnCount="2" style="SlicerStyleDark1" rowHeight="241300"/>
</slicers>
</file>

<file path=xl/slicers/slicer34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19" xr10:uid="{5B690239-83D4-418F-BB6E-EC286632C9AC}" cache="SegmentaçãodeDados_CATEGORIA1111111111111111111" caption="CATEGORIA" columnCount="5" style="SlicerStyleDark1" rowHeight="241300"/>
  <slicer name="SITUAÇÃO 19" xr10:uid="{72280AFC-20F9-427E-A70A-7ABB1112AB5B}" cache="SegmentaçãodeDados_SITUAÇÃO1111111111111111111" caption="SITUAÇÃO " columnCount="2" style="SlicerStyleDark1" rowHeight="241300"/>
</slicers>
</file>

<file path=xl/slicers/slicer35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21" xr10:uid="{4A057C54-0587-4272-B51E-E64EDD05F106}" cache="SegmentaçãodeDados_CATEGORIA11111111111111111112" caption="CATEGORIA" columnCount="5" style="SlicerStyleDark1" rowHeight="241300"/>
  <slicer name="SITUAÇÃO 21" xr10:uid="{85DBC11E-E7BE-4E4E-B1BF-965612B97742}" cache="SegmentaçãodeDados_SITUAÇÃO11111111111111111112" caption="SITUAÇÃO " columnCount="2" style="SlicerStyleDark1" rowHeight="241300"/>
</slicers>
</file>

<file path=xl/slicers/slicer36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22" xr10:uid="{573B93B7-FAD4-4F94-985E-09CA51FA0BF0}" cache="SegmentaçãodeDados_CATEGORIA111111111111111111121" caption="CATEGORIA" columnCount="5" style="SlicerStyleDark1" rowHeight="241300"/>
  <slicer name="SITUAÇÃO 22" xr10:uid="{58305E20-5741-472A-A7CB-445B367A0567}" cache="SegmentaçãodeDados_SITUAÇÃO111111111111111111121" caption="SITUAÇÃO " columnCount="2" style="SlicerStyleDark1" rowHeight="241300"/>
</slicers>
</file>

<file path=xl/slicers/slicer37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23" xr10:uid="{6ABBC917-CA0D-4076-AEF8-1FBF92C949E6}" cache="SegmentaçãodeDados_CATEGORIA1111111111111111111211" caption="CATEGORIA" columnCount="5" style="SlicerStyleDark1" rowHeight="241300"/>
  <slicer name="SITUAÇÃO 23" xr10:uid="{D835F4F9-3FE1-4F50-B139-FF0C741383CD}" cache="SegmentaçãodeDados_SITUAÇÃO1111111111111111111211" caption="SITUAÇÃO " columnCount="2" style="SlicerStyleDark1" rowHeight="241300"/>
</slicers>
</file>

<file path=xl/slicers/slicer38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24" xr10:uid="{89B1C021-EEAD-4444-8F38-A58B6D970561}" cache="SegmentaçãodeDados_CATEGORIA11111111111111111112111" caption="CATEGORIA" columnCount="5" style="SlicerStyleDark1" rowHeight="241300"/>
  <slicer name="SITUAÇÃO 24" xr10:uid="{761F25FD-ABFA-4330-A633-24525C5341E2}" cache="SegmentaçãodeDados_SITUAÇÃO11111111111111111112111" caption="SITUAÇÃO " columnCount="2" style="SlicerStyleDark1" rowHeight="241300"/>
</slicers>
</file>

<file path=xl/slicers/slicer39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3" xr10:uid="{EB067C7B-6C2E-4808-96D8-429F3B7CB891}" cache="SegmentaçãodeDados_CATEGORIA111" caption="CATEGORIA" columnCount="5" style="SlicerStyleDark1" rowHeight="241300"/>
  <slicer name="SITUAÇÃO 3" xr10:uid="{5667B5D0-61E2-41D0-8E1E-44858273E30A}" cache="SegmentaçãodeDados_SITUAÇÃO111" caption="SITUAÇÃO " columnCount="2" style="SlicerStyleDark1" rowHeight="241300"/>
</slicers>
</file>

<file path=xl/slicers/slicer40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4" xr10:uid="{D30A990A-EB55-47BB-8D5F-A9C0195628B8}" cache="SegmentaçãodeDados_CATEGORIA1111" caption="CATEGORIA" columnCount="5" style="SlicerStyleDark1" rowHeight="241300"/>
  <slicer name="SITUAÇÃO 4" xr10:uid="{FBD6A186-15FB-4221-AD54-40A179FD3645}" cache="SegmentaçãodeDados_SITUAÇÃO1111" caption="SITUAÇÃO " columnCount="2" style="SlicerStyleDark1" rowHeight="241300"/>
</slicers>
</file>

<file path=xl/slicers/slicer4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5" xr10:uid="{8CB453DC-C5B1-478A-8495-35E3977C9EF6}" cache="SegmentaçãodeDados_CATEGORIA11111" caption="CATEGORIA" columnCount="5" style="SlicerStyleDark1" rowHeight="241300"/>
  <slicer name="SITUAÇÃO 5" xr10:uid="{8173A42E-F718-485D-96DD-0CA70A7FB91F}" cache="SegmentaçãodeDados_SITUAÇÃO11111" caption="SITUAÇÃO " columnCount="2" style="SlicerStyleDark1" rowHeight="241300"/>
</slicers>
</file>

<file path=xl/slicers/slicer4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32" xr10:uid="{794D948B-1749-43D2-93A1-69DD59D5AA9F}" cache="SegmentaçãodeDados_CATEGORIA111111111111133" caption="CATEGORIA" columnCount="5" style="SlicerStyleDark1" rowHeight="241300"/>
  <slicer name="SITUAÇÃO 32" xr10:uid="{E8D46D65-0156-4A29-B87A-6E2ED56CA397}" cache="SegmentaçãodeDados_SITUAÇÃO111111111111133" caption="SITUAÇÃO " columnCount="2" style="SlicerStyleDark1" rowHeight="241300"/>
</slicers>
</file>

<file path=xl/slicers/slicer4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58" xr10:uid="{773A2C42-9485-4509-B284-C061A0AA0367}" cache="SegmentaçãodeDados_CATEGORIA1111111111111332" caption="CATEGORIA" columnCount="5" style="SlicerStyleDark1" rowHeight="241300"/>
  <slicer name="SITUAÇÃO 58" xr10:uid="{569B5FA5-FAB5-4516-BE97-2CF3C6F97CC0}" cache="SegmentaçãodeDados_SITUAÇÃO1111111111111332" caption="SITUAÇÃO " columnCount="2" style="SlicerStyleDark1" rowHeight="241300"/>
</slicers>
</file>

<file path=xl/slicers/slicer44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59" xr10:uid="{E6703EF8-44E5-4E9D-B07F-CDEC595A81A2}" cache="SegmentaçãodeDados_CATEGORIA1111111111111333" caption="CATEGORIA" columnCount="5" style="SlicerStyleDark1" rowHeight="241300"/>
  <slicer name="SITUAÇÃO 59" xr10:uid="{667A8B85-8214-4022-B373-A97D98095FCE}" cache="SegmentaçãodeDados_SITUAÇÃO1111111111111333" caption="SITUAÇÃO " columnCount="2" style="SlicerStyleDark1" rowHeight="241300"/>
</slicers>
</file>

<file path=xl/slicers/slicer45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33" xr10:uid="{6D7CB0C2-65B5-4E7F-8077-095AC1139536}" cache="SegmentaçãodeDados_CATEGORIA1111111111111331" caption="CATEGORIA" columnCount="5" style="SlicerStyleDark1" rowHeight="241300"/>
  <slicer name="SITUAÇÃO 33" xr10:uid="{84D2F430-6904-4D0F-BBE3-20A247C4B213}" cache="SegmentaçãodeDados_SITUAÇÃO1111111111111331" caption="SITUAÇÃO " columnCount="2" style="SlicerStyleDark1" rowHeight="241300"/>
</slicers>
</file>

<file path=xl/slicers/slicer46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34" xr10:uid="{416F6B7E-33E3-4CA8-8B30-5F08847A3723}" cache="SegmentaçãodeDados_CATEGORIA11111111111113311" caption="CATEGORIA" columnCount="5" style="SlicerStyleDark1" rowHeight="241300"/>
  <slicer name="SITUAÇÃO 34" xr10:uid="{FA39E232-7B4C-4AD5-B0A4-E3769B8812F1}" cache="SegmentaçãodeDados_SITUAÇÃO11111111111113311" caption="SITUAÇÃO " columnCount="2" style="SlicerStyleDark1" rowHeight="241300"/>
</slicers>
</file>

<file path=xl/slicers/slicer47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35" xr10:uid="{EAE986F3-3E90-4BF5-9FD1-95CA7BAD85D4}" cache="SegmentaçãodeDados_CATEGORIA111111111111133111" caption="CATEGORIA" columnCount="5" style="SlicerStyleDark1" rowHeight="241300"/>
  <slicer name="SITUAÇÃO 35" xr10:uid="{8E87DA62-A20A-4576-A9C3-4DC1D6796318}" cache="SegmentaçãodeDados_SITUAÇÃO111111111111133111" caption="SITUAÇÃO " columnCount="2" style="SlicerStyleDark1" rowHeight="241300"/>
</slicers>
</file>

<file path=xl/slicers/slicer48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37" xr10:uid="{71916E6F-CAE4-423F-A18C-869A19BA566B}" cache="SegmentaçãodeDados_CATEGORIA1111111111111331112" caption="CATEGORIA" columnCount="5" style="SlicerStyleDark1" rowHeight="241300"/>
  <slicer name="SITUAÇÃO 37" xr10:uid="{CAD9AAFB-51B2-4274-A015-980F22CA3D94}" cache="SegmentaçãodeDados_SITUAÇÃO1111111111111331112" caption="SITUAÇÃO " columnCount="2" style="SlicerStyleDark1" rowHeight="241300"/>
</slicers>
</file>

<file path=xl/slicers/slicer49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36" xr10:uid="{7C07C69D-451C-4D7A-B958-B2C0201A75F9}" cache="SegmentaçãodeDados_CATEGORIA1111111111111331111" caption="CATEGORIA" columnCount="5" style="SlicerStyleDark1" rowHeight="241300"/>
  <slicer name="SITUAÇÃO 36" xr10:uid="{8B99C164-C60A-4160-8271-C5DE5EF95CD6}" cache="SegmentaçãodeDados_SITUAÇÃO1111111111111331111" caption="SITUAÇÃO " columnCount="2" style="SlicerStyleDark1" rowHeight="241300"/>
</slicers>
</file>

<file path=xl/slicers/slicer50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51" xr10:uid="{1E7E82D6-E8E6-4E3F-B6B3-8D75A6F79D27}" cache="SegmentaçãodeDados_CATEGORIA11111111111113311111" caption="CATEGORIA" columnCount="5" style="SlicerStyleDark1" rowHeight="241300"/>
  <slicer name="SITUAÇÃO 51" xr10:uid="{03D20BFD-8081-4F1A-9B89-EBBCFEF426BA}" cache="SegmentaçãodeDados_SITUAÇÃO11111111111113311111" caption="SITUAÇÃO " columnCount="2" style="SlicerStyleDark1" rowHeight="241300"/>
</slicers>
</file>

<file path=xl/slicers/slicer5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52" xr10:uid="{C98512D3-4406-4B3C-AF53-4A134A7EC26A}" cache="SegmentaçãodeDados_CATEGORIA111111111111133111111" caption="CATEGORIA" columnCount="5" style="SlicerStyleDark1" rowHeight="241300"/>
  <slicer name="SITUAÇÃO 52" xr10:uid="{2013DE56-2BA6-4B88-BBD5-190B178E653D}" cache="SegmentaçãodeDados_SITUAÇÃO111111111111133111111" caption="SITUAÇÃO " columnCount="2" style="SlicerStyleDark1" rowHeight="241300"/>
</slicers>
</file>

<file path=xl/slicers/slicer5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53" xr10:uid="{4D747FF7-6554-4B8D-9787-FBB80BA6DBD2}" cache="SegmentaçãodeDados_CATEGORIA1111111111111331111111" caption="CATEGORIA" columnCount="5" style="SlicerStyleDark1" rowHeight="241300"/>
  <slicer name="SITUAÇÃO 53" xr10:uid="{BBC4ACF3-BDB1-48B4-81E7-066E6D219142}" cache="SegmentaçãodeDados_SITUAÇÃO1111111111111331111111" caption="SITUAÇÃO " columnCount="2" style="SlicerStyleDark1" rowHeight="241300"/>
</slicers>
</file>

<file path=xl/slicers/slicer5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54" xr10:uid="{0B24552C-B6FE-4452-82BF-AC920F23E204}" cache="SegmentaçãodeDados_CATEGORIA11111111111113311111111" caption="CATEGORIA" columnCount="5" style="SlicerStyleDark1" rowHeight="241300"/>
  <slicer name="SITUAÇÃO 54" xr10:uid="{65E877CE-B02C-410C-A17A-E7F8B88A27F5}" cache="SegmentaçãodeDados_SITUAÇÃO11111111111113311111111" caption="SITUAÇÃO " columnCount="2" style="SlicerStyleDark1" rowHeight="241300"/>
</slicers>
</file>

<file path=xl/slicers/slicer54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55" xr10:uid="{3BD3F81F-13AE-49E8-8D42-E4A93B51CF52}" cache="SegmentaçãodeDados_CATEGORIA111111111111133111111111" caption="CATEGORIA" columnCount="5" style="SlicerStyleDark1" rowHeight="241300"/>
  <slicer name="SITUAÇÃO 55" xr10:uid="{82831912-FE3E-49C3-85E0-A34B36097787}" cache="SegmentaçãodeDados_SITUAÇÃO111111111111133111111111" caption="SITUAÇÃO " columnCount="2" style="SlicerStyleDark1" rowHeight="241300"/>
</slicers>
</file>

<file path=xl/slicers/slicer55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56" xr10:uid="{0CBFC7D6-4963-4D20-B319-2DE27BCC68D0}" cache="SegmentaçãodeDados_CATEGORIA1111111111111331111111111" caption="CATEGORIA" columnCount="5" style="SlicerStyleDark1" rowHeight="241300"/>
  <slicer name="SITUAÇÃO 56" xr10:uid="{EB1CD246-8433-4A6A-8F09-48F1149C079B}" cache="SegmentaçãodeDados_SITUAÇÃO1111111111111331111111111" caption="SITUAÇÃO " columnCount="2" style="SlicerStyleDark1" rowHeight="241300"/>
</slicers>
</file>

<file path=xl/slicers/slicer56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57" xr10:uid="{6684C3CD-BF2D-4617-984F-9D9815C0D92D}" cache="SegmentaçãodeDados_CATEGORIA11111111111113311111111111" caption="CATEGORIA" columnCount="5" style="SlicerStyleDark1" rowHeight="241300"/>
  <slicer name="SITUAÇÃO 57" xr10:uid="{FC1731E9-A6E1-46D8-9190-068F9FE55A23}" cache="SegmentaçãodeDados_SITUAÇÃO11111111111113311111111111" caption="SITUAÇÃO " columnCount="2" style="SlicerStyleDark1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33C534-F23C-4BCC-8101-87BD6540E0A5}" name="Tabela224" displayName="Tabela224" ref="A4:L72" totalsRowShown="0" headerRowDxfId="1677" headerRowBorderDxfId="1676" tableBorderDxfId="1675" headerRowCellStyle="Normal 2">
  <autoFilter ref="A4:L72" xr:uid="{C35CCAD1-AF11-405B-9934-BA080CCC3997}">
    <filterColumn colId="2">
      <filters>
        <filter val="ATIVO"/>
      </filters>
    </filterColumn>
  </autoFilter>
  <tableColumns count="12">
    <tableColumn id="1" xr3:uid="{EB2A24C2-03AD-4171-8CA2-1378C96A251B}" name="NOME" dataDxfId="1674" dataCellStyle="Normal 2"/>
    <tableColumn id="2" xr3:uid="{8CA4C2AA-299B-44FD-8158-17B4E04FD834}" name="CATEGORIA" dataDxfId="1673" dataCellStyle="Normal 2"/>
    <tableColumn id="3" xr3:uid="{299164D2-B9A7-44CE-BC6F-ADB929E51C48}" name="SITUAÇÃO " dataDxfId="1672" dataCellStyle="Normal 2"/>
    <tableColumn id="4" xr3:uid="{F5CDDCE3-21D2-4231-955F-9D16CEB9FED5}" name="EMPRESA FORNECEDORA" dataDxfId="1671" dataCellStyle="Normal 2"/>
    <tableColumn id="5" xr3:uid="{FFEE012A-AD8D-477A-8358-0730ABEC9EA9}" name="DATA TREINAMENTO " dataDxfId="1670" dataCellStyle="Normal 2"/>
    <tableColumn id="6" xr3:uid="{763290E7-31A3-4790-8EEE-D3454CCAC322}" name="CARGA HORÁRIA" dataDxfId="1669" dataCellStyle="Normal 2"/>
    <tableColumn id="7" xr3:uid="{35C154E4-70E0-41B8-B5FA-DC077151AAEB}" name="MODALIDADE" dataDxfId="1668" dataCellStyle="Normal 2"/>
    <tableColumn id="8" xr3:uid="{85A012AB-7DC1-486D-B0C7-BB3B6FC990A4}" name="POSSUI COMPROVAÇÃO? _x000a_(Sim/ Não)" dataDxfId="1667" dataCellStyle="Normal 2"/>
    <tableColumn id="9" xr3:uid="{629487A6-5750-4D07-8E90-471BB40C3FE0}" name="VALIDADE (MESES)" dataDxfId="1666" dataCellStyle="Normal 2"/>
    <tableColumn id="10" xr3:uid="{CF1E5819-E01B-4DAA-B8B4-B87246569159}" name="VENCIMENTO" dataDxfId="1665" dataCellStyle="Normal 2">
      <calculatedColumnFormula>EDATE(E5,I5)</calculatedColumnFormula>
    </tableColumn>
    <tableColumn id="11" xr3:uid="{E6E33A77-A3FE-4008-A8A9-CAD8D4828572}" name="RENOVAÇÃO" dataDxfId="1664" dataCellStyle="Bom">
      <calculatedColumnFormula>J5-29</calculatedColumnFormula>
    </tableColumn>
    <tableColumn id="12" xr3:uid="{8FCC1A14-F9CC-4BE5-91AA-C6551FAC0370}" name="STATUS" dataDxfId="1663">
      <calculatedColumnFormula>IF(TODAY()&gt;Tabela224[[#This Row],[VENCIMENTO]],"Vencido‼","Válido✔")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FF9F6D9-9CB2-481C-A23B-B7896EA8B129}" name="Tabela22410111213141516171819201011" displayName="Tabela22410111213141516171819201011" ref="A4:L100" totalsRowShown="0" headerRowDxfId="1662" headerRowBorderDxfId="1661" tableBorderDxfId="1660" headerRowCellStyle="Normal 2">
  <autoFilter ref="A4:L100" xr:uid="{C35CCAD1-AF11-405B-9934-BA080CCC3997}"/>
  <tableColumns count="12">
    <tableColumn id="1" xr3:uid="{FDBC116F-81EF-4823-8DC3-5A8A6C3B9DC9}" name="NOME" dataDxfId="1659" dataCellStyle="Normal 2">
      <calculatedColumnFormula>Tabela224[[#This Row],[NOME]]</calculatedColumnFormula>
    </tableColumn>
    <tableColumn id="2" xr3:uid="{2212A08E-33E4-48C9-84D8-644691AADD46}" name="CATEGORIA" dataDxfId="1658" dataCellStyle="Normal 2">
      <calculatedColumnFormula>Tabela224[[#This Row],[CATEGORIA]]</calculatedColumnFormula>
    </tableColumn>
    <tableColumn id="3" xr3:uid="{445BB68E-C21D-46D9-95C9-E2A030B8229F}" name="SITUAÇÃO " dataDxfId="1657" dataCellStyle="Normal 2"/>
    <tableColumn id="4" xr3:uid="{3442208E-ECF6-4688-9E66-B5039DF038B5}" name="EMPRESA FORNECEDORA" dataDxfId="1656" dataCellStyle="Normal 2"/>
    <tableColumn id="5" xr3:uid="{262F4186-1DE5-4D4C-9E9C-6A5CD97BF148}" name="DATA TREINAMENTO " dataDxfId="1655" dataCellStyle="Normal 2"/>
    <tableColumn id="6" xr3:uid="{5E7EBC61-0EFF-4E47-AAC8-B50917B3160A}" name="CARGA HORÁRIA" dataDxfId="1654" dataCellStyle="Normal 2"/>
    <tableColumn id="7" xr3:uid="{BF4999E9-49FC-445A-9C88-4BE9DA435B2B}" name="MODALIDADE" dataDxfId="1653" dataCellStyle="Normal 2"/>
    <tableColumn id="8" xr3:uid="{25BDF769-BD23-4C83-8805-26F38B60BF67}" name="POSSUI COMPROVAÇÃO? _x000a_(Sim/ Não)" dataDxfId="1652" dataCellStyle="Normal 2"/>
    <tableColumn id="9" xr3:uid="{FEDBDB0C-6A64-476B-BDF3-F5369F414E9F}" name="VALIDADE (MESES)" dataDxfId="1651" dataCellStyle="Normal 2"/>
    <tableColumn id="10" xr3:uid="{DADCE2D7-9062-4CDC-AE55-94EFBB75A765}" name="VENCIMENTO" dataDxfId="1650" dataCellStyle="Normal 2">
      <calculatedColumnFormula>EDATE(E5,I5)</calculatedColumnFormula>
    </tableColumn>
    <tableColumn id="11" xr3:uid="{A271E0C2-AE16-49AC-8C5D-48E5F292F130}" name="RENOVAÇÃO" dataDxfId="1649" dataCellStyle="Bom">
      <calculatedColumnFormula>J5-29</calculatedColumnFormula>
    </tableColumn>
    <tableColumn id="12" xr3:uid="{0152A61C-505C-45B1-AB6F-C83DAFB4652C}" name="STATUS" dataDxfId="1648">
      <calculatedColumnFormula>IF(TODAY()&gt;Tabela22410111213141516171819201011[[#This Row],[VENCIMENTO]],"Vencido‼","Válido✔")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875B20BE-0A24-4A1F-A3AA-219ABD9082C0}" name="Tabela2241011121314151617181920101136" displayName="Tabela2241011121314151617181920101136" ref="A4:L100" totalsRowShown="0" headerRowDxfId="1647" headerRowBorderDxfId="1646" tableBorderDxfId="1645" headerRowCellStyle="Normal 2">
  <autoFilter ref="A4:L100" xr:uid="{C35CCAD1-AF11-405B-9934-BA080CCC3997}"/>
  <tableColumns count="12">
    <tableColumn id="1" xr3:uid="{B055DA4D-6E53-421A-BC8F-BC53A9866A26}" name="NOME" dataDxfId="1644" dataCellStyle="Normal 2">
      <calculatedColumnFormula>Tabela224[[#This Row],[NOME]]</calculatedColumnFormula>
    </tableColumn>
    <tableColumn id="2" xr3:uid="{320FB721-77CE-40EA-BCE7-760B53D5E8BE}" name="CATEGORIA" dataDxfId="1643" dataCellStyle="Normal 2">
      <calculatedColumnFormula>Tabela224[[#This Row],[CATEGORIA]]</calculatedColumnFormula>
    </tableColumn>
    <tableColumn id="3" xr3:uid="{081BB7C6-F351-481E-BD67-C519A415D9E9}" name="SITUAÇÃO " dataDxfId="1642" dataCellStyle="Normal 2"/>
    <tableColumn id="4" xr3:uid="{815998FB-B95F-4776-9466-F8CDC96457F5}" name="EMPRESA FORNECEDORA" dataDxfId="1641" dataCellStyle="Normal 2"/>
    <tableColumn id="5" xr3:uid="{09C423E3-0F7F-40BC-B2EB-7FC3A8492386}" name="DATA TREINAMENTO " dataDxfId="1640" dataCellStyle="Normal 2"/>
    <tableColumn id="6" xr3:uid="{BF56A763-A9FA-4F92-8FD9-F59F6FFD5639}" name="CARGA HORÁRIA" dataDxfId="1639" dataCellStyle="Normal 2"/>
    <tableColumn id="7" xr3:uid="{B1325143-EA42-4DB3-93A8-3100ED41A563}" name="MODALIDADE" dataDxfId="1638" dataCellStyle="Normal 2"/>
    <tableColumn id="8" xr3:uid="{B0DAB616-CC52-4074-8510-3E3D8BCF09A5}" name="POSSUI COMPROVAÇÃO? _x000a_(Sim/ Não)" dataDxfId="1637" dataCellStyle="Normal 2"/>
    <tableColumn id="9" xr3:uid="{6756E967-098E-4EC2-BC8F-2334D721F32F}" name="VALIDADE (MESES)" dataDxfId="1636" dataCellStyle="Normal 2"/>
    <tableColumn id="10" xr3:uid="{1C051C73-187E-4BBE-9EA9-98DE2BD268FA}" name="VENCIMENTO" dataDxfId="1635" dataCellStyle="Normal 2">
      <calculatedColumnFormula>EDATE(E5,I5)</calculatedColumnFormula>
    </tableColumn>
    <tableColumn id="11" xr3:uid="{4F1AC19E-79A1-43D5-BA9F-F7B73DAC935F}" name="RENOVAÇÃO" dataDxfId="1634" dataCellStyle="Bom">
      <calculatedColumnFormula>J5-29</calculatedColumnFormula>
    </tableColumn>
    <tableColumn id="12" xr3:uid="{18DD26FB-B573-4014-9F13-81817FADB05C}" name="STATUS" dataDxfId="1633">
      <calculatedColumnFormula>IF(TODAY()&gt;Tabela2241011121314151617181920101136[[#This Row],[VENCIMENTO]],"Vencido‼","Válido✔")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A37CDCCF-1C40-4CC5-A42B-ECD3B8F95DBF}" name="Tabela224101112131415161718192010113637" displayName="Tabela224101112131415161718192010113637" ref="A4:L100" totalsRowShown="0" headerRowDxfId="1632" headerRowBorderDxfId="1631" tableBorderDxfId="1630" headerRowCellStyle="Normal 2">
  <autoFilter ref="A4:L100" xr:uid="{C35CCAD1-AF11-405B-9934-BA080CCC3997}"/>
  <tableColumns count="12">
    <tableColumn id="1" xr3:uid="{415A26B8-6904-4ABC-8FEE-201C08063B00}" name="NOME" dataDxfId="1629" dataCellStyle="Normal 2">
      <calculatedColumnFormula>Tabela224[[#This Row],[NOME]]</calculatedColumnFormula>
    </tableColumn>
    <tableColumn id="2" xr3:uid="{51E5C75C-7166-44DF-AAC0-C1E58E2CEAD9}" name="CATEGORIA" dataDxfId="1628" dataCellStyle="Normal 2">
      <calculatedColumnFormula>Tabela224[[#This Row],[CATEGORIA]]</calculatedColumnFormula>
    </tableColumn>
    <tableColumn id="3" xr3:uid="{1834E70F-CA22-41C4-9543-7CF0EC1F75C1}" name="SITUAÇÃO " dataDxfId="1627" dataCellStyle="Normal 2"/>
    <tableColumn id="4" xr3:uid="{471FFD47-AF94-4617-BF04-4481AB132519}" name="EMPRESA FORNECEDORA" dataDxfId="1626" dataCellStyle="Normal 2"/>
    <tableColumn id="5" xr3:uid="{EEE911C3-0A36-4FD3-B577-FB3EDC6D2FE4}" name="DATA TREINAMENTO " dataDxfId="1625" dataCellStyle="Normal 2"/>
    <tableColumn id="6" xr3:uid="{0F75727A-662E-4CDA-9F5A-43342B1B6088}" name="CARGA HORÁRIA" dataDxfId="1624" dataCellStyle="Normal 2"/>
    <tableColumn id="7" xr3:uid="{78CC9753-AAC3-40A2-A6FD-F755024AEABE}" name="MODALIDADE" dataDxfId="1623" dataCellStyle="Normal 2"/>
    <tableColumn id="8" xr3:uid="{8BA79642-40C2-41DF-9971-05063E3F593A}" name="POSSUI COMPROVAÇÃO? _x000a_(Sim/ Não)" dataDxfId="1622" dataCellStyle="Normal 2"/>
    <tableColumn id="9" xr3:uid="{5AAC282F-3EA2-487A-B4F6-8C6669443D91}" name="VALIDADE (MESES)" dataDxfId="1621" dataCellStyle="Normal 2"/>
    <tableColumn id="10" xr3:uid="{70AA2889-0BE7-482D-9BF9-65705EAE651A}" name="VENCIMENTO" dataDxfId="1620" dataCellStyle="Normal 2">
      <calculatedColumnFormula>EDATE(E5,I5)</calculatedColumnFormula>
    </tableColumn>
    <tableColumn id="11" xr3:uid="{552EDF74-49D8-4331-901F-B1FBC2390928}" name="RENOVAÇÃO" dataDxfId="1619" dataCellStyle="Bom">
      <calculatedColumnFormula>J5-29</calculatedColumnFormula>
    </tableColumn>
    <tableColumn id="12" xr3:uid="{26055664-CE5E-423A-84B0-5A6489F14AE0}" name="STATUS" dataDxfId="1618">
      <calculatedColumnFormula>IF(TODAY()&gt;Tabela224101112131415161718192010113637[[#This Row],[VENCIMENTO]],"Vencido‼","Válido✔")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9E8989DA-427D-4149-A13E-B44C1EE4FDF3}" name="Tabela22410111213141516171819201011363738" displayName="Tabela22410111213141516171819201011363738" ref="A4:L100" totalsRowShown="0" headerRowDxfId="1617" headerRowBorderDxfId="1616" tableBorderDxfId="1615" headerRowCellStyle="Normal 2">
  <autoFilter ref="A4:L100" xr:uid="{C35CCAD1-AF11-405B-9934-BA080CCC3997}"/>
  <tableColumns count="12">
    <tableColumn id="1" xr3:uid="{8212E503-3839-428E-B447-D7CC9A422972}" name="NOME" dataDxfId="1614" dataCellStyle="Normal 2">
      <calculatedColumnFormula>Tabela224[[#This Row],[NOME]]</calculatedColumnFormula>
    </tableColumn>
    <tableColumn id="2" xr3:uid="{0BEB8DD5-1740-4CD5-BF52-FCF735773065}" name="CATEGORIA" dataDxfId="1613" dataCellStyle="Normal 2">
      <calculatedColumnFormula>Tabela224[[#This Row],[CATEGORIA]]</calculatedColumnFormula>
    </tableColumn>
    <tableColumn id="3" xr3:uid="{E2D33783-B073-4181-8F8D-5FB7DCD74D35}" name="SITUAÇÃO " dataDxfId="1612" dataCellStyle="Normal 2"/>
    <tableColumn id="4" xr3:uid="{758FE372-917E-4D90-B0D9-0316D1AB2DFC}" name="EMPRESA FORNECEDORA" dataDxfId="1611" dataCellStyle="Normal 2"/>
    <tableColumn id="5" xr3:uid="{57DD230D-4C6C-4CE7-86B1-C3D8B877D4DF}" name="DATA TREINAMENTO " dataDxfId="1610" dataCellStyle="Normal 2"/>
    <tableColumn id="6" xr3:uid="{CFF20C48-4E31-4960-8876-B3793D0A2DA7}" name="CARGA HORÁRIA" dataDxfId="1609" dataCellStyle="Normal 2"/>
    <tableColumn id="7" xr3:uid="{F821C27D-EA84-4E54-BFDC-C30FFC5F1455}" name="MODALIDADE" dataDxfId="1608" dataCellStyle="Normal 2"/>
    <tableColumn id="8" xr3:uid="{4C347981-9D9C-408F-A030-D84485002DEE}" name="POSSUI COMPROVAÇÃO? _x000a_(Sim/ Não)" dataDxfId="1607" dataCellStyle="Normal 2"/>
    <tableColumn id="9" xr3:uid="{8ED6B143-994B-4EDB-A599-F2C7140B391D}" name="VALIDADE (MESES)" dataDxfId="1606" dataCellStyle="Normal 2"/>
    <tableColumn id="10" xr3:uid="{29F01269-D002-40EF-A026-A3F4957B5CDC}" name="VENCIMENTO" dataDxfId="1605" dataCellStyle="Normal 2">
      <calculatedColumnFormula>EDATE(E5,I5)</calculatedColumnFormula>
    </tableColumn>
    <tableColumn id="11" xr3:uid="{D15C6F71-2613-4852-B4B5-F9DACA89C0E4}" name="RENOVAÇÃO" dataDxfId="1604" dataCellStyle="Bom">
      <calculatedColumnFormula>J5-29</calculatedColumnFormula>
    </tableColumn>
    <tableColumn id="12" xr3:uid="{A85AD5B2-41FC-48A4-989B-70A6C1042760}" name="STATUS" dataDxfId="1603">
      <calculatedColumnFormula>IF(TODAY()&gt;Tabela22410111213141516171819201011363738[[#This Row],[VENCIMENTO]],"Vencido‼","Válido✔")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34F73F2C-EDA4-4B62-BB3E-1C2019CE45E9}" name="Tabela2241011121314151617181920101136373839" displayName="Tabela2241011121314151617181920101136373839" ref="A4:L100" totalsRowShown="0" headerRowDxfId="1602" headerRowBorderDxfId="1601" tableBorderDxfId="1600" headerRowCellStyle="Normal 2">
  <autoFilter ref="A4:L100" xr:uid="{C35CCAD1-AF11-405B-9934-BA080CCC3997}"/>
  <tableColumns count="12">
    <tableColumn id="1" xr3:uid="{EEAAABCD-1C59-421C-B823-A9140163D7B0}" name="NOME" dataDxfId="1599" dataCellStyle="Normal 2">
      <calculatedColumnFormula>Tabela224[[#This Row],[NOME]]</calculatedColumnFormula>
    </tableColumn>
    <tableColumn id="2" xr3:uid="{7F2EEDA3-7563-404A-903C-13CFAD9872BF}" name="CATEGORIA" dataDxfId="1598" dataCellStyle="Normal 2">
      <calculatedColumnFormula>Tabela224[[#This Row],[CATEGORIA]]</calculatedColumnFormula>
    </tableColumn>
    <tableColumn id="3" xr3:uid="{5F0B6B79-6479-41C7-8B50-64C2F8DD48A0}" name="SITUAÇÃO " dataDxfId="1597" dataCellStyle="Normal 2"/>
    <tableColumn id="4" xr3:uid="{8868FE1B-4F3F-46CE-B2FE-5A9659A49FB1}" name="EMPRESA FORNECEDORA" dataDxfId="1596" dataCellStyle="Normal 2"/>
    <tableColumn id="5" xr3:uid="{21683B3F-A3A9-4672-B18F-09346FEB83B4}" name="DATA TREINAMENTO " dataDxfId="1595" dataCellStyle="Normal 2"/>
    <tableColumn id="6" xr3:uid="{139F0A76-CBA4-4A86-B82F-27CC280A4279}" name="CARGA HORÁRIA" dataDxfId="1594" dataCellStyle="Normal 2"/>
    <tableColumn id="7" xr3:uid="{7F9B5F60-D141-4190-BD38-9247A79BAED0}" name="MODALIDADE" dataDxfId="1593" dataCellStyle="Normal 2"/>
    <tableColumn id="8" xr3:uid="{FFAF9D15-1526-4358-BF49-0F48DCA5E2D5}" name="POSSUI COMPROVAÇÃO? _x000a_(Sim/ Não)" dataDxfId="1592" dataCellStyle="Normal 2"/>
    <tableColumn id="9" xr3:uid="{05DEE213-72C1-4529-9F46-D00545962874}" name="VALIDADE (MESES)" dataDxfId="1591" dataCellStyle="Normal 2"/>
    <tableColumn id="10" xr3:uid="{67D86A79-12B8-4B44-8396-F4CD3E3A0AF1}" name="VENCIMENTO" dataDxfId="1590" dataCellStyle="Normal 2">
      <calculatedColumnFormula>EDATE(E5,I5)</calculatedColumnFormula>
    </tableColumn>
    <tableColumn id="11" xr3:uid="{1CF9F911-05F3-48CB-B94E-BC04EBB4FC40}" name="RENOVAÇÃO" dataDxfId="1589" dataCellStyle="Bom">
      <calculatedColumnFormula>J5-29</calculatedColumnFormula>
    </tableColumn>
    <tableColumn id="12" xr3:uid="{835CB24D-54FA-4DBD-A05A-BCC12ABBD6FE}" name="STATUS" dataDxfId="1588">
      <calculatedColumnFormula>IF(TODAY()&gt;Tabela2241011121314151617181920101136373839[[#This Row],[VENCIMENTO]],"Vencido‼","Válido✔")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56B1F1F6-C791-46BB-8756-EFCC6A55D140}" name="Tabela224101112131415161718192010113637383940" displayName="Tabela224101112131415161718192010113637383940" ref="A4:L100" totalsRowShown="0" headerRowDxfId="1587" headerRowBorderDxfId="1586" tableBorderDxfId="1585" headerRowCellStyle="Normal 2">
  <autoFilter ref="A4:L100" xr:uid="{C35CCAD1-AF11-405B-9934-BA080CCC3997}"/>
  <tableColumns count="12">
    <tableColumn id="1" xr3:uid="{AE332374-FB26-4D9A-A21A-4B5BA3B2EF8D}" name="NOME" dataDxfId="1584" dataCellStyle="Normal 2">
      <calculatedColumnFormula>Tabela224[[#This Row],[NOME]]</calculatedColumnFormula>
    </tableColumn>
    <tableColumn id="2" xr3:uid="{4E7CAA3C-C20D-4E3E-9809-E0F6B4A20767}" name="CATEGORIA" dataDxfId="1583" dataCellStyle="Normal 2">
      <calculatedColumnFormula>Tabela224[[#This Row],[CATEGORIA]]</calculatedColumnFormula>
    </tableColumn>
    <tableColumn id="3" xr3:uid="{9C5E4B9A-C409-409D-A6B5-B71CCDDC5417}" name="SITUAÇÃO " dataDxfId="1582" dataCellStyle="Normal 2"/>
    <tableColumn id="4" xr3:uid="{54802D97-D33E-45A5-96D1-C61D099A46CC}" name="EMPRESA FORNECEDORA" dataDxfId="1581" dataCellStyle="Normal 2"/>
    <tableColumn id="5" xr3:uid="{A142FCC8-8319-4A30-987F-0896811C0A3D}" name="DATA TREINAMENTO " dataDxfId="1580" dataCellStyle="Normal 2"/>
    <tableColumn id="6" xr3:uid="{813343C5-2978-453E-83BA-38BF4DA39444}" name="CARGA HORÁRIA" dataDxfId="1579" dataCellStyle="Normal 2"/>
    <tableColumn id="7" xr3:uid="{9648A904-957B-4F41-8507-E74C6F2D5A93}" name="MODALIDADE" dataDxfId="1578" dataCellStyle="Normal 2"/>
    <tableColumn id="8" xr3:uid="{7F29A19D-8D42-4D5D-967B-A5CD8C300F70}" name="POSSUI COMPROVAÇÃO? _x000a_(Sim/ Não)" dataDxfId="1577" dataCellStyle="Normal 2"/>
    <tableColumn id="9" xr3:uid="{1CD842D9-D1E1-4218-A109-5E40BDDE6F0A}" name="VALIDADE (MESES)" dataDxfId="1576" dataCellStyle="Normal 2"/>
    <tableColumn id="10" xr3:uid="{F3BAE585-23D4-45C7-B5D4-8A56A8F6D342}" name="VENCIMENTO" dataDxfId="1575" dataCellStyle="Normal 2">
      <calculatedColumnFormula>EDATE(E5,I5)</calculatedColumnFormula>
    </tableColumn>
    <tableColumn id="11" xr3:uid="{AE9C256D-8CE9-4AD2-B808-210BEA416B31}" name="RENOVAÇÃO" dataDxfId="1574" dataCellStyle="Bom">
      <calculatedColumnFormula>J5-29</calculatedColumnFormula>
    </tableColumn>
    <tableColumn id="12" xr3:uid="{C3835634-B695-4E8B-A73B-6DF72021A343}" name="STATUS" dataDxfId="1573">
      <calculatedColumnFormula>IF(TODAY()&gt;Tabela224101112131415161718192010113637383940[[#This Row],[VENCIMENTO]],"Vencido‼","Válido✔")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28D1552E-9B54-4232-A2BC-115730960916}" name="Tabela22410111213141516171819201011363738394041" displayName="Tabela22410111213141516171819201011363738394041" ref="A4:L100" totalsRowShown="0" headerRowDxfId="1572" headerRowBorderDxfId="1571" tableBorderDxfId="1570" headerRowCellStyle="Normal 2">
  <autoFilter ref="A4:L100" xr:uid="{C35CCAD1-AF11-405B-9934-BA080CCC3997}"/>
  <tableColumns count="12">
    <tableColumn id="1" xr3:uid="{45F2C0C6-CF74-489D-B957-74EAE605D488}" name="NOME" dataDxfId="1569" dataCellStyle="Normal 2">
      <calculatedColumnFormula>Tabela224[[#This Row],[NOME]]</calculatedColumnFormula>
    </tableColumn>
    <tableColumn id="2" xr3:uid="{CAE02779-8E69-464A-8B01-60446EBDE8ED}" name="CATEGORIA" dataDxfId="1568" dataCellStyle="Normal 2">
      <calculatedColumnFormula>Tabela224[[#This Row],[CATEGORIA]]</calculatedColumnFormula>
    </tableColumn>
    <tableColumn id="3" xr3:uid="{011E1270-CFBF-4F9C-B1B3-FA54A242758F}" name="SITUAÇÃO " dataDxfId="1567" dataCellStyle="Normal 2"/>
    <tableColumn id="4" xr3:uid="{951FA834-4898-4A93-A277-D7C933F5CC42}" name="EMPRESA FORNECEDORA" dataDxfId="1566" dataCellStyle="Normal 2"/>
    <tableColumn id="5" xr3:uid="{7B90611B-FCA1-459C-9615-11CC8AFB2B16}" name="DATA TREINAMENTO " dataDxfId="1565" dataCellStyle="Normal 2"/>
    <tableColumn id="6" xr3:uid="{18B48B66-96EE-450B-854B-BBDA11369DC1}" name="CARGA HORÁRIA" dataDxfId="1564" dataCellStyle="Normal 2"/>
    <tableColumn id="7" xr3:uid="{BEF84DBB-EF03-4CA6-A2B5-2F3E6F3E66D1}" name="MODALIDADE" dataDxfId="1563" dataCellStyle="Normal 2"/>
    <tableColumn id="8" xr3:uid="{36E66B4A-C558-4606-8A6D-57DEF65D1F23}" name="POSSUI COMPROVAÇÃO? _x000a_(Sim/ Não)" dataDxfId="1562" dataCellStyle="Normal 2"/>
    <tableColumn id="9" xr3:uid="{BE6EE475-EE04-4CE3-9159-5C678140B34D}" name="VALIDADE (MESES)" dataDxfId="1561" dataCellStyle="Normal 2"/>
    <tableColumn id="10" xr3:uid="{F8AB5B91-097F-41DB-AF7A-E8C5E80A4016}" name="VENCIMENTO" dataDxfId="1560" dataCellStyle="Normal 2">
      <calculatedColumnFormula>EDATE(E5,I5)</calculatedColumnFormula>
    </tableColumn>
    <tableColumn id="11" xr3:uid="{386EB711-EAD9-4732-B44D-F4EACF400344}" name="RENOVAÇÃO" dataDxfId="1559" dataCellStyle="Bom">
      <calculatedColumnFormula>J5-29</calculatedColumnFormula>
    </tableColumn>
    <tableColumn id="12" xr3:uid="{86680E49-CED7-450A-A10B-CAECCFF99F23}" name="STATUS" dataDxfId="1558">
      <calculatedColumnFormula>IF(TODAY()&gt;Tabela22410111213141516171819201011363738394041[[#This Row],[VENCIMENTO]],"Vencido‼","Válido✔")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F86D6C3F-A75F-4C83-8883-915D19151092}" name="Tabela2241011121314151617181920101136373839404142" displayName="Tabela2241011121314151617181920101136373839404142" ref="A4:L100" totalsRowShown="0" headerRowDxfId="1557" headerRowBorderDxfId="1556" tableBorderDxfId="1555" headerRowCellStyle="Normal 2">
  <autoFilter ref="A4:L100" xr:uid="{C35CCAD1-AF11-405B-9934-BA080CCC3997}"/>
  <tableColumns count="12">
    <tableColumn id="1" xr3:uid="{1EF9CD32-EA94-4B63-ABC1-04EB87565254}" name="NOME" dataDxfId="1554" dataCellStyle="Normal 2">
      <calculatedColumnFormula>Tabela224[[#This Row],[NOME]]</calculatedColumnFormula>
    </tableColumn>
    <tableColumn id="2" xr3:uid="{194DCC7F-D949-4B16-9410-9DD77F98C2BB}" name="CATEGORIA" dataDxfId="1553" dataCellStyle="Normal 2">
      <calculatedColumnFormula>Tabela224[[#This Row],[CATEGORIA]]</calculatedColumnFormula>
    </tableColumn>
    <tableColumn id="3" xr3:uid="{BDE8D56A-EB53-4143-BF65-8E819F3EAE03}" name="SITUAÇÃO " dataDxfId="1552" dataCellStyle="Normal 2"/>
    <tableColumn id="4" xr3:uid="{D6F4A3BA-13D7-4720-9954-560AE2D6D0A8}" name="EMPRESA FORNECEDORA" dataDxfId="1551" dataCellStyle="Normal 2"/>
    <tableColumn id="5" xr3:uid="{70C1409F-EAEE-4808-B684-BF23610A6F52}" name="DATA TREINAMENTO " dataDxfId="1550" dataCellStyle="Normal 2"/>
    <tableColumn id="6" xr3:uid="{8C198587-083B-46EB-9A61-16A4B219AD24}" name="CARGA HORÁRIA" dataDxfId="1549" dataCellStyle="Normal 2"/>
    <tableColumn id="7" xr3:uid="{EDDD01D4-56EC-4AE4-BDBC-0DC04294DFAE}" name="MODALIDADE" dataDxfId="1548" dataCellStyle="Normal 2"/>
    <tableColumn id="8" xr3:uid="{1BFB528A-C021-415E-9E21-EEC0A79D222A}" name="POSSUI COMPROVAÇÃO? _x000a_(Sim/ Não)" dataDxfId="1547" dataCellStyle="Normal 2"/>
    <tableColumn id="9" xr3:uid="{4CB9BB92-3AF9-4E2A-955F-CE0E4D276941}" name="VALIDADE (MESES)" dataDxfId="1546" dataCellStyle="Normal 2"/>
    <tableColumn id="10" xr3:uid="{4350CE64-96DB-4E83-850B-DDDF7E71D973}" name="VENCIMENTO" dataDxfId="1545" dataCellStyle="Normal 2">
      <calculatedColumnFormula>EDATE(E5,I5)</calculatedColumnFormula>
    </tableColumn>
    <tableColumn id="11" xr3:uid="{B836F68C-B176-47EC-B922-69E9BAC863F3}" name="RENOVAÇÃO" dataDxfId="1544" dataCellStyle="Bom">
      <calculatedColumnFormula>J5-29</calculatedColumnFormula>
    </tableColumn>
    <tableColumn id="12" xr3:uid="{6448D3DF-3A7D-43BE-8208-B2B159EB21B1}" name="STATUS" dataDxfId="1543">
      <calculatedColumnFormula>IF(TODAY()&gt;Tabela2241011121314151617181920101136373839404142[[#This Row],[VENCIMENTO]],"Vencido‼","Válido✔")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29F8BE3D-0F1C-4B43-ACEB-895A3072722B}" name="Tabela224101112131415161718192010113637383940414243" displayName="Tabela224101112131415161718192010113637383940414243" ref="A4:L100" totalsRowShown="0" headerRowDxfId="1542" headerRowBorderDxfId="1541" tableBorderDxfId="1540" headerRowCellStyle="Normal 2">
  <autoFilter ref="A4:L100" xr:uid="{C35CCAD1-AF11-405B-9934-BA080CCC3997}"/>
  <tableColumns count="12">
    <tableColumn id="1" xr3:uid="{65EDC3CA-B49D-44EC-AF61-5110E4E973BB}" name="NOME" dataDxfId="1539" dataCellStyle="Normal 2">
      <calculatedColumnFormula>Tabela224[[#This Row],[NOME]]</calculatedColumnFormula>
    </tableColumn>
    <tableColumn id="2" xr3:uid="{4DCC5DC6-64A7-4C67-AA41-43DA4EB07731}" name="CATEGORIA" dataDxfId="1538" dataCellStyle="Normal 2">
      <calculatedColumnFormula>Tabela224[[#This Row],[CATEGORIA]]</calculatedColumnFormula>
    </tableColumn>
    <tableColumn id="3" xr3:uid="{29A1A0C6-5B98-4E82-B304-CEDF5FDB4DF6}" name="SITUAÇÃO " dataDxfId="1537" dataCellStyle="Normal 2"/>
    <tableColumn id="4" xr3:uid="{CDB3CEF9-377C-4E05-8554-3FED15D5AEB9}" name="EMPRESA FORNECEDORA" dataDxfId="1536" dataCellStyle="Normal 2"/>
    <tableColumn id="5" xr3:uid="{8FC46A18-A20F-43B1-949F-F6D2C98A8BFE}" name="DATA TREINAMENTO " dataDxfId="1535" dataCellStyle="Normal 2"/>
    <tableColumn id="6" xr3:uid="{AB7D2290-6F8D-4D06-8E98-F27EEE84348A}" name="CARGA HORÁRIA" dataDxfId="1534" dataCellStyle="Normal 2"/>
    <tableColumn id="7" xr3:uid="{F47E5DE4-27DD-4AD2-81C6-FFDBF5263BFA}" name="MODALIDADE" dataDxfId="1533" dataCellStyle="Normal 2"/>
    <tableColumn id="8" xr3:uid="{33BC7FE4-AA0E-4CD4-B837-BBE58844BEAF}" name="POSSUI COMPROVAÇÃO? _x000a_(Sim/ Não)" dataDxfId="1532" dataCellStyle="Normal 2"/>
    <tableColumn id="9" xr3:uid="{DCF5C9BC-47D4-4894-BE4E-AFA99A2D80BA}" name="VALIDADE (MESES)" dataDxfId="1531" dataCellStyle="Normal 2"/>
    <tableColumn id="10" xr3:uid="{D169A243-3810-4B71-876C-872E3EA2B5BE}" name="VENCIMENTO" dataDxfId="1530" dataCellStyle="Normal 2">
      <calculatedColumnFormula>EDATE(E5,I5)</calculatedColumnFormula>
    </tableColumn>
    <tableColumn id="11" xr3:uid="{28DD5FAA-1E0C-4D14-9220-07A18D90F81E}" name="RENOVAÇÃO" dataDxfId="1529" dataCellStyle="Bom">
      <calculatedColumnFormula>J5-29</calculatedColumnFormula>
    </tableColumn>
    <tableColumn id="12" xr3:uid="{49A4E4ED-AC67-4C97-9622-2F45CD5421F0}" name="STATUS" dataDxfId="1528">
      <calculatedColumnFormula>IF(TODAY()&gt;Tabela224101112131415161718192010113637383940414243[[#This Row],[VENCIMENTO]],"Vencido‼","Válido✔")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D793F664-941A-4E31-8063-8B6193462E6A}" name="Tabela22410111213141516171819201011363738394041424344" displayName="Tabela22410111213141516171819201011363738394041424344" ref="A4:L100" totalsRowShown="0" headerRowDxfId="1527" headerRowBorderDxfId="1526" tableBorderDxfId="1525" headerRowCellStyle="Normal 2">
  <autoFilter ref="A4:L100" xr:uid="{C35CCAD1-AF11-405B-9934-BA080CCC3997}"/>
  <tableColumns count="12">
    <tableColumn id="1" xr3:uid="{384F08EB-25BA-4DB9-BDBA-9573D6C50DE1}" name="NOME" dataDxfId="1524" dataCellStyle="Normal 2">
      <calculatedColumnFormula>Tabela224[[#This Row],[NOME]]</calculatedColumnFormula>
    </tableColumn>
    <tableColumn id="2" xr3:uid="{9E76120A-95E4-4C51-8E40-7B4683F7636E}" name="CATEGORIA" dataDxfId="1523" dataCellStyle="Normal 2">
      <calculatedColumnFormula>Tabela224[[#This Row],[CATEGORIA]]</calculatedColumnFormula>
    </tableColumn>
    <tableColumn id="3" xr3:uid="{9650A969-C4D8-46C5-8031-071B1C9FD15D}" name="SITUAÇÃO " dataDxfId="1522" dataCellStyle="Normal 2"/>
    <tableColumn id="4" xr3:uid="{8EB219E4-B6A9-470E-8BBD-D0188FA66F3B}" name="EMPRESA FORNECEDORA" dataDxfId="1521" dataCellStyle="Normal 2"/>
    <tableColumn id="5" xr3:uid="{7310F7AC-B790-45CC-9604-98EB9C607142}" name="DATA TREINAMENTO " dataDxfId="1520" dataCellStyle="Normal 2"/>
    <tableColumn id="6" xr3:uid="{A1E60275-7DA8-4DD4-96AE-9DB2C528C8E4}" name="CARGA HORÁRIA" dataDxfId="1519" dataCellStyle="Normal 2"/>
    <tableColumn id="7" xr3:uid="{8CE0930F-0FEA-4CE2-ABAB-2B88CB10E6F8}" name="MODALIDADE" dataDxfId="1518" dataCellStyle="Normal 2"/>
    <tableColumn id="8" xr3:uid="{16E540F6-95AA-4124-BEC4-59D119192DEE}" name="POSSUI COMPROVAÇÃO? _x000a_(Sim/ Não)" dataDxfId="1517" dataCellStyle="Normal 2"/>
    <tableColumn id="9" xr3:uid="{E1A909E0-7C9F-4CCA-8372-B036596C20C9}" name="VALIDADE (MESES)" dataDxfId="1516" dataCellStyle="Normal 2"/>
    <tableColumn id="10" xr3:uid="{CA2D6139-0B5E-42EE-B687-3F74C69B3EFF}" name="VENCIMENTO" dataDxfId="1515" dataCellStyle="Normal 2">
      <calculatedColumnFormula>EDATE(E5,I5)</calculatedColumnFormula>
    </tableColumn>
    <tableColumn id="11" xr3:uid="{216EA5F9-BCA9-4193-A2EE-2F6DF2099ABD}" name="RENOVAÇÃO" dataDxfId="1514" dataCellStyle="Bom">
      <calculatedColumnFormula>J5-29</calculatedColumnFormula>
    </tableColumn>
    <tableColumn id="12" xr3:uid="{75D32A56-5505-413D-BF4A-31C80E3D404C}" name="STATUS" dataDxfId="1513">
      <calculatedColumnFormula>IF(TODAY()&gt;Tabela22410111213141516171819201011363738394041424344[[#This Row],[VENCIMENTO]],"Vencido‼","Válido✔")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F4AF93E0-AA19-4A91-AE74-D24B1ADA5575}" name="Tabela2241011121314151617181920101136373839404142434445" displayName="Tabela2241011121314151617181920101136373839404142434445" ref="A4:L100" totalsRowShown="0" headerRowDxfId="1512" headerRowBorderDxfId="1511" tableBorderDxfId="1510" headerRowCellStyle="Normal 2">
  <autoFilter ref="A4:L100" xr:uid="{C35CCAD1-AF11-405B-9934-BA080CCC3997}">
    <filterColumn colId="2">
      <filters>
        <filter val="ATIVO"/>
      </filters>
    </filterColumn>
    <filterColumn colId="4">
      <filters blank="1"/>
    </filterColumn>
  </autoFilter>
  <tableColumns count="12">
    <tableColumn id="1" xr3:uid="{DF3ABC4E-B798-44DE-8A05-C228C13F0FF0}" name="NOME" dataDxfId="1509" dataCellStyle="Normal 2">
      <calculatedColumnFormula>Tabela224[[#This Row],[NOME]]</calculatedColumnFormula>
    </tableColumn>
    <tableColumn id="2" xr3:uid="{B90EB306-F79A-4887-A40A-F5826EBC673B}" name="CATEGORIA" dataDxfId="1508" dataCellStyle="Normal 2">
      <calculatedColumnFormula>Tabela224[[#This Row],[CATEGORIA]]</calculatedColumnFormula>
    </tableColumn>
    <tableColumn id="3" xr3:uid="{8FEA7DB8-256B-4B07-9220-CBA367A291AB}" name="SITUAÇÃO " dataDxfId="1507" dataCellStyle="Normal 2"/>
    <tableColumn id="4" xr3:uid="{2F8FCFD2-DA9B-439F-8F86-8870A8E18506}" name="EMPRESA FORNECEDORA" dataDxfId="1506" dataCellStyle="Normal 2"/>
    <tableColumn id="5" xr3:uid="{D26E4627-D627-42D1-A9DA-5FE71CDD2F7F}" name="DATA TREINAMENTO " dataDxfId="1505" dataCellStyle="Normal 2"/>
    <tableColumn id="6" xr3:uid="{33A0B122-87EB-4E92-9E2C-720ECF34050E}" name="CARGA HORÁRIA" dataDxfId="1504" dataCellStyle="Normal 2"/>
    <tableColumn id="7" xr3:uid="{B8B1C065-1785-4C4B-A775-722CF9D5E8FE}" name="MODALIDADE" dataDxfId="1503" dataCellStyle="Normal 2"/>
    <tableColumn id="8" xr3:uid="{63D8282E-3EA5-4C4A-AE52-F22584A4222E}" name="POSSUI COMPROVAÇÃO? _x000a_(Sim/ Não)" dataDxfId="1502" dataCellStyle="Normal 2"/>
    <tableColumn id="9" xr3:uid="{1679526F-EE47-4034-A05A-3ACBB118AABB}" name="VALIDADE (MESES)" dataDxfId="1501" dataCellStyle="Normal 2"/>
    <tableColumn id="10" xr3:uid="{D5FE2C9F-02EF-4A1B-A55B-53B3D9B87011}" name="VENCIMENTO" dataDxfId="1500" dataCellStyle="Normal 2">
      <calculatedColumnFormula>EDATE(E5,I5)</calculatedColumnFormula>
    </tableColumn>
    <tableColumn id="11" xr3:uid="{B80AE35F-442F-412D-A2E9-A5A4F703A2DC}" name="RENOVAÇÃO" dataDxfId="1499" dataCellStyle="Bom">
      <calculatedColumnFormula>J5-29</calculatedColumnFormula>
    </tableColumn>
    <tableColumn id="12" xr3:uid="{DFD48C3F-BAA2-4B4C-B4BC-5A9D25218ACA}" name="STATUS" dataDxfId="1498">
      <calculatedColumnFormula>IF(TODAY()&gt;Tabela2241011121314151617181920101136373839404142434445[[#This Row],[VENCIMENTO]],"Vencido‼","Válido✔")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6615A4EE-7948-4EA6-A647-D4F66A1DC9DA}" name="Tabela224101112131415161718192010113637383940414243444546" displayName="Tabela224101112131415161718192010113637383940414243444546" ref="A4:L100" totalsRowShown="0" headerRowDxfId="1497" headerRowBorderDxfId="1496" tableBorderDxfId="1495" headerRowCellStyle="Normal 2">
  <autoFilter ref="A4:L100" xr:uid="{C35CCAD1-AF11-405B-9934-BA080CCC3997}"/>
  <tableColumns count="12">
    <tableColumn id="1" xr3:uid="{D38386A1-2F00-4176-8333-80A6BCF76B84}" name="NOME" dataDxfId="1494" dataCellStyle="Normal 2">
      <calculatedColumnFormula>Tabela224[[#This Row],[NOME]]</calculatedColumnFormula>
    </tableColumn>
    <tableColumn id="2" xr3:uid="{EBCF641E-2B61-41DD-86B6-4EECA6DA1B13}" name="CATEGORIA" dataDxfId="1493" dataCellStyle="Normal 2">
      <calculatedColumnFormula>Tabela224[[#This Row],[CATEGORIA]]</calculatedColumnFormula>
    </tableColumn>
    <tableColumn id="3" xr3:uid="{EE8F3DBB-F346-4894-BE07-11419F645A95}" name="SITUAÇÃO " dataDxfId="1492" dataCellStyle="Normal 2"/>
    <tableColumn id="4" xr3:uid="{0C181C3C-EA86-402E-8918-ECACF762DCB8}" name="EMPRESA FORNECEDORA" dataDxfId="1491" dataCellStyle="Normal 2"/>
    <tableColumn id="5" xr3:uid="{0DCCDC56-6532-4744-BA9B-D4F0F11CDCB0}" name="DATA TREINAMENTO " dataDxfId="1490" dataCellStyle="Normal 2"/>
    <tableColumn id="6" xr3:uid="{ADD8A067-30F5-4073-9D8B-5CB042750273}" name="CARGA HORÁRIA" dataDxfId="1489" dataCellStyle="Normal 2"/>
    <tableColumn id="7" xr3:uid="{72E3F99A-C2DE-428B-A2D9-6A9027E55D3C}" name="MODALIDADE" dataDxfId="1488" dataCellStyle="Normal 2"/>
    <tableColumn id="8" xr3:uid="{36938307-4D5C-410C-BFEC-ECC40A2CC35D}" name="POSSUI COMPROVAÇÃO? _x000a_(Sim/ Não)" dataDxfId="1487" dataCellStyle="Normal 2"/>
    <tableColumn id="9" xr3:uid="{19BEF3AD-4DAC-4B9A-87DC-E0C81B897F3D}" name="VALIDADE (MESES)" dataDxfId="1486" dataCellStyle="Normal 2"/>
    <tableColumn id="10" xr3:uid="{A4C7D915-BC08-4618-830F-65CFCB9CFB9D}" name="VENCIMENTO" dataDxfId="1485" dataCellStyle="Normal 2">
      <calculatedColumnFormula>EDATE(E5,I5)</calculatedColumnFormula>
    </tableColumn>
    <tableColumn id="11" xr3:uid="{3BA1E0A2-C2AB-4F84-839A-8B5CED540FAF}" name="RENOVAÇÃO" dataDxfId="1484" dataCellStyle="Bom">
      <calculatedColumnFormula>J5-29</calculatedColumnFormula>
    </tableColumn>
    <tableColumn id="12" xr3:uid="{933BEC07-B1F1-4153-9156-ED2573A4AC28}" name="STATUS" dataDxfId="1483">
      <calculatedColumnFormula>IF(TODAY()&gt;Tabela224101112131415161718192010113637383940414243444546[[#This Row],[VENCIMENTO]],"Vencido‼","Válido✔")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1AE63E81-6DA0-408F-8C3D-0DB19FF4466F}" name="Tabela22410111213141516171819201011363738394041424344454647" displayName="Tabela22410111213141516171819201011363738394041424344454647" ref="A4:L100" totalsRowShown="0" headerRowDxfId="1482" headerRowBorderDxfId="1481" tableBorderDxfId="1480" headerRowCellStyle="Normal 2">
  <autoFilter ref="A4:L100" xr:uid="{C35CCAD1-AF11-405B-9934-BA080CCC3997}"/>
  <tableColumns count="12">
    <tableColumn id="1" xr3:uid="{E3484D0E-30DB-4B25-A036-6F0DABFCF1DC}" name="NOME" dataDxfId="1479" dataCellStyle="Normal 2">
      <calculatedColumnFormula>Tabela224[[#This Row],[NOME]]</calculatedColumnFormula>
    </tableColumn>
    <tableColumn id="2" xr3:uid="{6E281923-24B9-4C78-BED6-615B25819456}" name="CATEGORIA" dataDxfId="1478" dataCellStyle="Normal 2">
      <calculatedColumnFormula>Tabela224[[#This Row],[CATEGORIA]]</calculatedColumnFormula>
    </tableColumn>
    <tableColumn id="3" xr3:uid="{00732F31-83B1-4E2E-B4FA-7EFBED2FE321}" name="SITUAÇÃO " dataDxfId="1477" dataCellStyle="Normal 2"/>
    <tableColumn id="4" xr3:uid="{DF589B12-7294-4122-AB7D-62089282C1FD}" name="EMPRESA FORNECEDORA" dataDxfId="1476" dataCellStyle="Normal 2"/>
    <tableColumn id="5" xr3:uid="{E1ED1D7E-C176-4D05-AB2F-5C5943ADF462}" name="DATA TREINAMENTO " dataDxfId="1475" dataCellStyle="Normal 2"/>
    <tableColumn id="6" xr3:uid="{C25416D9-BDD9-4761-BDEE-042C8F320EB0}" name="CARGA HORÁRIA" dataDxfId="1474" dataCellStyle="Normal 2"/>
    <tableColumn id="7" xr3:uid="{4086735F-9C76-47FC-B37C-87E48F057A2C}" name="MODALIDADE" dataDxfId="1473" dataCellStyle="Normal 2"/>
    <tableColumn id="8" xr3:uid="{FB97D4FE-A756-4720-9DE0-00F46BAC52AC}" name="POSSUI COMPROVAÇÃO? _x000a_(Sim/ Não)" dataDxfId="1472" dataCellStyle="Normal 2"/>
    <tableColumn id="9" xr3:uid="{7E79516C-31A0-44B7-BD82-EE93E9530EFF}" name="VALIDADE (MESES)" dataDxfId="1471" dataCellStyle="Normal 2"/>
    <tableColumn id="10" xr3:uid="{D1B2FB82-6AD1-4357-AE62-FCB5AF86D41B}" name="VENCIMENTO" dataDxfId="1470" dataCellStyle="Normal 2">
      <calculatedColumnFormula>EDATE(E5,I5)</calculatedColumnFormula>
    </tableColumn>
    <tableColumn id="11" xr3:uid="{C645E71D-E8C6-41A5-887A-F1FDB65D4DA8}" name="RENOVAÇÃO" dataDxfId="1469" dataCellStyle="Bom">
      <calculatedColumnFormula>J5-29</calculatedColumnFormula>
    </tableColumn>
    <tableColumn id="12" xr3:uid="{CDA87F95-FB21-4ACB-804E-13227EE399FD}" name="STATUS" dataDxfId="1468">
      <calculatedColumnFormula>IF(TODAY()&gt;Tabela22410111213141516171819201011363738394041424344454647[[#This Row],[VENCIMENTO]],"Vencido‼","Válido✔")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C15BEBFB-3E5C-4222-B2E1-87D19CC83899}" name="Tabela2241011121314151617181920101136373839404142434445464748" displayName="Tabela2241011121314151617181920101136373839404142434445464748" ref="A4:L100" totalsRowShown="0" headerRowDxfId="1467" headerRowBorderDxfId="1466" tableBorderDxfId="1465" headerRowCellStyle="Normal 2">
  <autoFilter ref="A4:L100" xr:uid="{C35CCAD1-AF11-405B-9934-BA080CCC3997}"/>
  <tableColumns count="12">
    <tableColumn id="1" xr3:uid="{3FCEA5B3-F3F4-48E1-ABA1-6B47BB52E263}" name="NOME" dataDxfId="1464" dataCellStyle="Normal 2">
      <calculatedColumnFormula>Tabela224[[#This Row],[NOME]]</calculatedColumnFormula>
    </tableColumn>
    <tableColumn id="2" xr3:uid="{525511A8-7E47-4704-9602-F2D8A3E4CC4B}" name="CATEGORIA" dataDxfId="1463" dataCellStyle="Normal 2">
      <calculatedColumnFormula>Tabela224[[#This Row],[CATEGORIA]]</calculatedColumnFormula>
    </tableColumn>
    <tableColumn id="3" xr3:uid="{0038EA18-44CF-48EA-9CCE-5E1D5EB6CC3C}" name="SITUAÇÃO " dataDxfId="1462" dataCellStyle="Normal 2"/>
    <tableColumn id="4" xr3:uid="{98469A45-18D3-4494-961E-B5D1E2BB0624}" name="EMPRESA FORNECEDORA" dataDxfId="1461" dataCellStyle="Normal 2"/>
    <tableColumn id="5" xr3:uid="{C1786AEC-E9DC-4904-A973-EFE594F8054F}" name="DATA TREINAMENTO " dataDxfId="1460" dataCellStyle="Normal 2"/>
    <tableColumn id="6" xr3:uid="{905BC357-EDAE-4974-B8B9-0D12A3EEDAAF}" name="CARGA HORÁRIA" dataDxfId="1459" dataCellStyle="Normal 2"/>
    <tableColumn id="7" xr3:uid="{EBC85F95-58FD-48F2-8F43-9470C90C8BA3}" name="MODALIDADE" dataDxfId="1458" dataCellStyle="Normal 2"/>
    <tableColumn id="8" xr3:uid="{4E1ED639-6693-49D9-A569-218F2AE9F0EB}" name="POSSUI COMPROVAÇÃO? _x000a_(Sim/ Não)" dataDxfId="1457" dataCellStyle="Normal 2"/>
    <tableColumn id="9" xr3:uid="{E7176B5C-A6D7-4586-9F91-1A12A8F075C0}" name="VALIDADE (MESES)" dataDxfId="1456" dataCellStyle="Normal 2"/>
    <tableColumn id="10" xr3:uid="{79B92D44-E60D-4428-BD23-2F97A2631650}" name="VENCIMENTO" dataDxfId="1455" dataCellStyle="Normal 2">
      <calculatedColumnFormula>EDATE(E5,I5)</calculatedColumnFormula>
    </tableColumn>
    <tableColumn id="11" xr3:uid="{E3108577-6BFC-4E12-A7EB-D4380E355121}" name="RENOVAÇÃO" dataDxfId="1454" dataCellStyle="Bom">
      <calculatedColumnFormula>J5-29</calculatedColumnFormula>
    </tableColumn>
    <tableColumn id="12" xr3:uid="{D07D5F69-FB4D-4E22-AD34-D41581C8C77B}" name="STATUS" dataDxfId="1453">
      <calculatedColumnFormula>IF(TODAY()&gt;Tabela2241011121314151617181920101136373839404142434445464748[[#This Row],[VENCIMENTO]],"Vencido‼","Válido✔")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CCAD1-AF11-405B-9934-BA080CCC3997}" name="Tabela2" displayName="Tabela2" ref="A4:L80" totalsRowShown="0" headerRowDxfId="1452" headerRowBorderDxfId="1451" tableBorderDxfId="1450" headerRowCellStyle="Normal 2">
  <autoFilter ref="A4:L80" xr:uid="{C35CCAD1-AF11-405B-9934-BA080CCC3997}">
    <filterColumn colId="1">
      <filters>
        <filter val="EMPREGADO"/>
        <filter val="EMPREGADO (ZEZÉ)"/>
      </filters>
    </filterColumn>
    <filterColumn colId="2">
      <filters>
        <filter val="ATIVO"/>
      </filters>
    </filterColumn>
    <filterColumn colId="4">
      <filters blank="1"/>
    </filterColumn>
  </autoFilter>
  <tableColumns count="12">
    <tableColumn id="1" xr3:uid="{54345D1D-21CE-4D3D-8268-7F944B70B846}" name="NOME" dataDxfId="1449" dataCellStyle="Normal 2">
      <calculatedColumnFormula>Tabela224[[#This Row],[NOME]]</calculatedColumnFormula>
    </tableColumn>
    <tableColumn id="2" xr3:uid="{844BCD0B-910B-4268-9713-5117F72AC0C9}" name="CATEGORIA" dataDxfId="1448" dataCellStyle="Normal 2">
      <calculatedColumnFormula>Tabela224[[#This Row],[CATEGORIA]]</calculatedColumnFormula>
    </tableColumn>
    <tableColumn id="3" xr3:uid="{F6F45EC5-BAF5-4B43-ABCC-C4DB18B331F4}" name="SITUAÇÃO " dataDxfId="1447" dataCellStyle="Normal 2">
      <calculatedColumnFormula>Tabela224[[#This Row],[SITUAÇÃO ]]</calculatedColumnFormula>
    </tableColumn>
    <tableColumn id="4" xr3:uid="{8747AEF5-0638-4693-9D7B-BA8C2CC5832C}" name="EMPRESA FORNECEDORA" dataDxfId="1446" dataCellStyle="Normal 2"/>
    <tableColumn id="5" xr3:uid="{82E4C4F3-EC4A-43E4-B9DF-EC587FAA9DFA}" name="DATA TREINAMENTO " dataDxfId="1445" dataCellStyle="Normal 2"/>
    <tableColumn id="6" xr3:uid="{E2A255BD-2546-4FA6-A2FC-9EB756CF1C38}" name="CARGA HORÁRIA" dataDxfId="1444" dataCellStyle="Normal 2"/>
    <tableColumn id="7" xr3:uid="{AA9FA3ED-D817-4BDC-9024-E3F06C03F2CB}" name="MODALIDADE" dataDxfId="1443" dataCellStyle="Normal 2"/>
    <tableColumn id="8" xr3:uid="{DF9947E9-C1C4-45B6-9365-31C1E040AACC}" name="POSSUI COMPROVAÇÃO? _x000a_(Sim/ Não)" dataDxfId="1442" dataCellStyle="Normal 2"/>
    <tableColumn id="9" xr3:uid="{87CBB7E0-2800-459B-A99D-3CA628C17DB8}" name="VALIDADE (MESES)" dataDxfId="1441" dataCellStyle="Normal 2"/>
    <tableColumn id="10" xr3:uid="{84EC805A-88DA-4393-ADA3-6E7397163C09}" name="VENCIMENTO" dataDxfId="1440" dataCellStyle="Normal 2">
      <calculatedColumnFormula>EDATE(E5,I5)</calculatedColumnFormula>
    </tableColumn>
    <tableColumn id="11" xr3:uid="{54C9D6BE-4A93-4B36-8FFA-20FB22A243CF}" name="RENOVAÇÃO" dataDxfId="1439" dataCellStyle="Bom">
      <calculatedColumnFormula>J5-29</calculatedColumnFormula>
    </tableColumn>
    <tableColumn id="12" xr3:uid="{A4785991-D06B-4130-A5CD-B50BDEADD9D1}" name="STATUS" dataDxfId="1438">
      <calculatedColumnFormula>IF(TODAY()&gt;Tabela2[[#This Row],[VENCIMENTO]],"Vencido‼","Válido✔")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96400E-2499-4462-B37A-3BBD61521F56}" name="Tabela22" displayName="Tabela22" ref="A4:L100" totalsRowShown="0" headerRowDxfId="1437" headerRowBorderDxfId="1436" tableBorderDxfId="1435" headerRowCellStyle="Normal 2">
  <autoFilter ref="A4:L100" xr:uid="{C35CCAD1-AF11-405B-9934-BA080CCC3997}"/>
  <tableColumns count="12">
    <tableColumn id="1" xr3:uid="{0EC44688-6BE5-49BD-8E2F-EFDF4E9A06C8}" name="NOME" dataDxfId="1434" dataCellStyle="Normal 2">
      <calculatedColumnFormula>Tabela224[[#This Row],[NOME]]</calculatedColumnFormula>
    </tableColumn>
    <tableColumn id="2" xr3:uid="{DCE782DD-C289-42F7-B847-0641817CBD76}" name="CATEGORIA" dataDxfId="1433" dataCellStyle="Normal 2">
      <calculatedColumnFormula>Tabela224[[#This Row],[CATEGORIA]]</calculatedColumnFormula>
    </tableColumn>
    <tableColumn id="3" xr3:uid="{740D3F1E-92A3-4E1C-AD20-7C22EB402A84}" name="SITUAÇÃO " dataDxfId="1432" dataCellStyle="Normal 2">
      <calculatedColumnFormula>Tabela224[[#This Row],[SITUAÇÃO ]]</calculatedColumnFormula>
    </tableColumn>
    <tableColumn id="4" xr3:uid="{2275470F-0C18-49EA-A73E-3A7227EA6D51}" name="EMPRESA FORNECEDORA" dataDxfId="1431" dataCellStyle="Normal 2"/>
    <tableColumn id="5" xr3:uid="{8C1F2D73-4EE3-4364-A871-B40F3A549609}" name="DATA TREINAMENTO " dataDxfId="1430" dataCellStyle="Normal 2"/>
    <tableColumn id="6" xr3:uid="{EF86DF4F-CC64-4E82-B964-2BC05D02BC01}" name="CARGA HORÁRIA" dataDxfId="1429" dataCellStyle="Normal 2"/>
    <tableColumn id="7" xr3:uid="{370F861C-5AE1-4754-A2A6-F806FB816C06}" name="MODALIDADE" dataDxfId="1428" dataCellStyle="Normal 2"/>
    <tableColumn id="8" xr3:uid="{18A45CB2-5C2B-4614-809F-3FB30194EE3A}" name="POSSUI COMPROVAÇÃO? _x000a_(Sim/ Não)" dataDxfId="1427" dataCellStyle="Normal 2"/>
    <tableColumn id="9" xr3:uid="{B111FEA4-7813-459C-9730-5F226B745D5C}" name="VALIDADE (MESES)" dataDxfId="1426" dataCellStyle="Normal 2"/>
    <tableColumn id="10" xr3:uid="{0AE9CAF7-CB0A-4BF5-A7E4-432EF2A974BF}" name="VENCIMENTO" dataDxfId="1425" dataCellStyle="Normal 2">
      <calculatedColumnFormula>EDATE(E5,I5)</calculatedColumnFormula>
    </tableColumn>
    <tableColumn id="11" xr3:uid="{7C87E64B-16E0-48E8-9E58-AB085F68F8D2}" name="RENOVAÇÃO" dataDxfId="1424" dataCellStyle="Bom">
      <calculatedColumnFormula>J5-29</calculatedColumnFormula>
    </tableColumn>
    <tableColumn id="12" xr3:uid="{912152DF-EFF0-43F6-BCB0-A0849E4C0879}" name="STATUS" dataDxfId="1423">
      <calculatedColumnFormula>IF(TODAY()&gt;Tabela22[[#This Row],[VENCIMENTO]],"Vencido‼","Válido✔")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7B1E63C-31F1-4A78-96F7-8EFB1190B00D}" name="Tabela226" displayName="Tabela226" ref="A4:L100" totalsRowShown="0" headerRowDxfId="1422" headerRowBorderDxfId="1421" tableBorderDxfId="1420" headerRowCellStyle="Normal 2">
  <autoFilter ref="A4:L100" xr:uid="{C35CCAD1-AF11-405B-9934-BA080CCC3997}">
    <filterColumn colId="1">
      <filters>
        <filter val="EMPREGADO"/>
        <filter val="EMPREGADO (ZEZÉ)"/>
      </filters>
    </filterColumn>
    <filterColumn colId="2">
      <filters>
        <filter val="ATIVO"/>
      </filters>
    </filterColumn>
    <filterColumn colId="4">
      <filters blank="1"/>
    </filterColumn>
  </autoFilter>
  <tableColumns count="12">
    <tableColumn id="1" xr3:uid="{7C5FDDE0-3FC3-44B3-9EA6-D1E2628E80B2}" name="NOME" dataDxfId="1419" dataCellStyle="Normal 2">
      <calculatedColumnFormula>Tabela224[[#This Row],[NOME]]</calculatedColumnFormula>
    </tableColumn>
    <tableColumn id="2" xr3:uid="{03AEB6BA-E1FC-44F1-96AD-4491CE65350B}" name="CATEGORIA" dataDxfId="1418" dataCellStyle="Normal 2">
      <calculatedColumnFormula>Tabela224[[#This Row],[CATEGORIA]]</calculatedColumnFormula>
    </tableColumn>
    <tableColumn id="3" xr3:uid="{DA8302C5-791F-4922-BBC6-D8FAE094B655}" name="SITUAÇÃO " dataDxfId="1417" dataCellStyle="Normal 2">
      <calculatedColumnFormula>Tabela224[[#This Row],[SITUAÇÃO ]]</calculatedColumnFormula>
    </tableColumn>
    <tableColumn id="4" xr3:uid="{BB9C5CDE-A82F-4CEC-984C-61440F803132}" name="EMPRESA FORNECEDORA" dataDxfId="1416" dataCellStyle="Normal 2"/>
    <tableColumn id="5" xr3:uid="{60C17F3A-B8FD-4F6E-9425-A47A8ED31DC0}" name="DATA TREINAMENTO " dataDxfId="1415" dataCellStyle="Normal 2"/>
    <tableColumn id="6" xr3:uid="{1F1D84FE-95DD-4A43-908E-7677F6CE222D}" name="CARGA HORÁRIA" dataDxfId="1414" dataCellStyle="Normal 2"/>
    <tableColumn id="7" xr3:uid="{C65DD623-C3BB-4247-9152-39B91F33FA5D}" name="MODALIDADE" dataDxfId="1413" dataCellStyle="Normal 2"/>
    <tableColumn id="8" xr3:uid="{0546249A-810A-4CD0-B15F-0BC592B7C495}" name="POSSUI COMPROVAÇÃO? _x000a_(Sim/ Não)" dataDxfId="1412" dataCellStyle="Normal 2"/>
    <tableColumn id="9" xr3:uid="{D320F208-74EE-4FBD-AFA9-EC71F643F2F5}" name="VALIDADE (MESES)" dataDxfId="1411" dataCellStyle="Normal 2"/>
    <tableColumn id="10" xr3:uid="{8643D3FB-19BB-49F1-8271-AC0510FAC550}" name="VENCIMENTO" dataDxfId="1410" dataCellStyle="Normal 2">
      <calculatedColumnFormula>EDATE(E5,I5)</calculatedColumnFormula>
    </tableColumn>
    <tableColumn id="11" xr3:uid="{62D55FE0-C5AE-4F26-9A0A-AF406D86E50C}" name="RENOVAÇÃO" dataDxfId="1409" dataCellStyle="Bom">
      <calculatedColumnFormula>J5-29</calculatedColumnFormula>
    </tableColumn>
    <tableColumn id="12" xr3:uid="{5BC7A772-47B4-4D85-80B7-F28796A8E5E8}" name="STATUS" dataDxfId="1408">
      <calculatedColumnFormula>IF(TODAY()&gt;Tabela226[[#This Row],[VENCIMENTO]],"Vencido‼","Válido✔")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2AD7E56-6A30-429A-9DA9-B9BC1916E2F7}" name="Tabela224101112131415161718" displayName="Tabela224101112131415161718" ref="A4:L100" totalsRowShown="0" headerRowDxfId="1407" headerRowBorderDxfId="1406" tableBorderDxfId="1405" headerRowCellStyle="Normal 2">
  <autoFilter ref="A4:L100" xr:uid="{C35CCAD1-AF11-405B-9934-BA080CCC3997}"/>
  <tableColumns count="12">
    <tableColumn id="1" xr3:uid="{6164D0CA-22F4-48C9-83A1-B8803D73833F}" name="NOME" dataDxfId="1404" dataCellStyle="Normal 2">
      <calculatedColumnFormula>Tabela224[[#This Row],[NOME]]</calculatedColumnFormula>
    </tableColumn>
    <tableColumn id="2" xr3:uid="{334F62E0-7B05-433F-A676-0C0396FED26B}" name="CATEGORIA" dataDxfId="1403" dataCellStyle="Normal 2">
      <calculatedColumnFormula>Tabela224[[#This Row],[CATEGORIA]]</calculatedColumnFormula>
    </tableColumn>
    <tableColumn id="3" xr3:uid="{00EC1A53-AD9D-4064-92D1-EC53C08B0FBA}" name="SITUAÇÃO " dataDxfId="1402" dataCellStyle="Normal 2">
      <calculatedColumnFormula>Tabela224[[#This Row],[SITUAÇÃO ]]</calculatedColumnFormula>
    </tableColumn>
    <tableColumn id="4" xr3:uid="{331E4B76-F137-49AA-B825-CFDC7B5AA725}" name="EMPRESA FORNECEDORA" dataDxfId="1401" dataCellStyle="Normal 2"/>
    <tableColumn id="5" xr3:uid="{E332E6B4-B5C5-4ECD-B21E-4D5F7388237D}" name="DATA TREINAMENTO " dataDxfId="1400" dataCellStyle="Normal 2"/>
    <tableColumn id="6" xr3:uid="{45D303CE-4892-432E-B687-772C4C0D452D}" name="CARGA HORÁRIA" dataDxfId="1399" dataCellStyle="Normal 2"/>
    <tableColumn id="7" xr3:uid="{7303B2E6-EB99-4799-92D9-A8C06A61278A}" name="MODALIDADE" dataDxfId="1398" dataCellStyle="Normal 2"/>
    <tableColumn id="8" xr3:uid="{601C8147-A9B4-4DB7-9BB9-89D6915814C7}" name="POSSUI COMPROVAÇÃO? _x000a_(Sim/ Não)" dataDxfId="1397" dataCellStyle="Normal 2"/>
    <tableColumn id="9" xr3:uid="{3B37285D-91D9-4A29-B843-701D8F9A9D53}" name="VALIDADE (MESES)" dataDxfId="1396" dataCellStyle="Normal 2"/>
    <tableColumn id="10" xr3:uid="{B8FAFEE9-F42E-448A-A9E2-C85F0DA1B9DA}" name="VENCIMENTO" dataDxfId="1395" dataCellStyle="Normal 2">
      <calculatedColumnFormula>EDATE(E5,I5)</calculatedColumnFormula>
    </tableColumn>
    <tableColumn id="11" xr3:uid="{1561D212-4A7C-4CF5-8EBE-AB77B5FB5EE5}" name="RENOVAÇÃO" dataDxfId="1394" dataCellStyle="Bom">
      <calculatedColumnFormula>J5-29</calculatedColumnFormula>
    </tableColumn>
    <tableColumn id="12" xr3:uid="{A607BF06-18F5-4FDF-9F9B-95A0CAD05AC6}" name="STATUS" dataDxfId="1393">
      <calculatedColumnFormula>IF(TODAY()&gt;Tabela224101112131415161718[[#This Row],[VENCIMENTO]],"Vencido‼","Válido✔")</calculatedColumnFormula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7266DDC-B8F3-4275-97D9-DEE3E7E3E754}" name="Tabela22410111213141516171819" displayName="Tabela22410111213141516171819" ref="A4:L100" totalsRowShown="0" headerRowDxfId="1392" headerRowBorderDxfId="1391" tableBorderDxfId="1390" headerRowCellStyle="Normal 2">
  <autoFilter ref="A4:L100" xr:uid="{C35CCAD1-AF11-405B-9934-BA080CCC3997}"/>
  <tableColumns count="12">
    <tableColumn id="1" xr3:uid="{73FBED8A-6979-4240-B3C2-09920AEF35B0}" name="NOME" dataDxfId="1389" dataCellStyle="Normal 2">
      <calculatedColumnFormula>Tabela224[[#This Row],[NOME]]</calculatedColumnFormula>
    </tableColumn>
    <tableColumn id="2" xr3:uid="{69822C64-58FA-4FBE-8119-B1B3CCBB42A4}" name="CATEGORIA" dataDxfId="1388" dataCellStyle="Normal 2">
      <calculatedColumnFormula>Tabela224[[#This Row],[CATEGORIA]]</calculatedColumnFormula>
    </tableColumn>
    <tableColumn id="3" xr3:uid="{59DCC5CC-208C-40E3-8592-16F08FF252B4}" name="SITUAÇÃO " dataDxfId="1387" dataCellStyle="Normal 2"/>
    <tableColumn id="4" xr3:uid="{5F7B5CC6-38C5-4698-A573-561170AF269C}" name="EMPRESA FORNECEDORA" dataDxfId="1386" dataCellStyle="Normal 2"/>
    <tableColumn id="5" xr3:uid="{94A0FE03-4B1D-4A59-92AF-416038BF40AE}" name="DATA TREINAMENTO " dataDxfId="1385" dataCellStyle="Normal 2"/>
    <tableColumn id="6" xr3:uid="{74CECCA6-936E-414E-A5E2-A61DC3E5924C}" name="CARGA HORÁRIA" dataDxfId="1384" dataCellStyle="Normal 2"/>
    <tableColumn id="7" xr3:uid="{EF31B473-B47E-481C-89D7-59085DB607A9}" name="MODALIDADE" dataDxfId="1383" dataCellStyle="Normal 2"/>
    <tableColumn id="8" xr3:uid="{5B630AD9-013F-4EBC-AB52-2CEFCE2E91C6}" name="POSSUI COMPROVAÇÃO? _x000a_(Sim/ Não)" dataDxfId="1382" dataCellStyle="Normal 2"/>
    <tableColumn id="9" xr3:uid="{7E1B6824-C816-4112-B0CA-FDDF0BD10342}" name="VALIDADE (MESES)" dataDxfId="1381" dataCellStyle="Normal 2"/>
    <tableColumn id="10" xr3:uid="{A3CC4200-F3B1-44F9-BF5A-D6B9EC980181}" name="VENCIMENTO" dataDxfId="1380" dataCellStyle="Normal 2">
      <calculatedColumnFormula>EDATE(E5,I5)</calculatedColumnFormula>
    </tableColumn>
    <tableColumn id="11" xr3:uid="{98DA1E1B-C637-4F04-96C2-52B06C6B8088}" name="RENOVAÇÃO" dataDxfId="1379" dataCellStyle="Bom">
      <calculatedColumnFormula>J5-29</calculatedColumnFormula>
    </tableColumn>
    <tableColumn id="12" xr3:uid="{BF3A239F-D1C5-4340-9EA4-63B7F9152CC8}" name="STATUS" dataDxfId="1378">
      <calculatedColumnFormula>IF(TODAY()&gt;Tabela22410111213141516171819[[#This Row],[VENCIMENTO]],"Vencido‼","Válido✔")</calculatedColumnFormula>
    </tableColumn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69750E49-D655-4627-BBE4-C0CAB215AE59}" name="Tabela224101112131415161718192021222324252627" displayName="Tabela224101112131415161718192021222324252627" ref="A4:L100" totalsRowShown="0" headerRowDxfId="1377" headerRowBorderDxfId="1376" tableBorderDxfId="1375" headerRowCellStyle="Normal 2">
  <autoFilter ref="A4:L100" xr:uid="{C35CCAD1-AF11-405B-9934-BA080CCC3997}"/>
  <tableColumns count="12">
    <tableColumn id="1" xr3:uid="{DE9326B0-DA1D-4DFB-BE66-7935D83E02BA}" name="NOME" dataDxfId="1374" dataCellStyle="Normal 2">
      <calculatedColumnFormula>Tabela224[[#This Row],[NOME]]</calculatedColumnFormula>
    </tableColumn>
    <tableColumn id="2" xr3:uid="{69442F00-3F23-4C9A-900A-EB3E894934B7}" name="CATEGORIA" dataDxfId="1373" dataCellStyle="Normal 2">
      <calculatedColumnFormula>Tabela224[[#This Row],[CATEGORIA]]</calculatedColumnFormula>
    </tableColumn>
    <tableColumn id="3" xr3:uid="{6B00FB43-0A62-4231-AECF-47E17124C77A}" name="SITUAÇÃO " dataDxfId="1372" dataCellStyle="Normal 2"/>
    <tableColumn id="4" xr3:uid="{72A0E119-4C6E-4248-9F6F-16496A7360F7}" name="EMPRESA FORNECEDORA" dataDxfId="1371" dataCellStyle="Normal 2"/>
    <tableColumn id="5" xr3:uid="{C08F38F7-CEA7-4707-BB8E-7882DE543163}" name="DATA TREINAMENTO " dataDxfId="1370" dataCellStyle="Normal 2"/>
    <tableColumn id="6" xr3:uid="{068C2A7C-26AC-4AC1-B2E3-0354FA0D100B}" name="CARGA HORÁRIA" dataDxfId="1369" dataCellStyle="Normal 2"/>
    <tableColumn id="7" xr3:uid="{295C5314-7EE9-42AF-B5C0-5BEB51B94E1B}" name="MODALIDADE" dataDxfId="1368" dataCellStyle="Normal 2"/>
    <tableColumn id="8" xr3:uid="{D398029A-1BB6-40CC-9D2E-F60F0353FD83}" name="POSSUI COMPROVAÇÃO? _x000a_(Sim/ Não)" dataDxfId="1367" dataCellStyle="Normal 2"/>
    <tableColumn id="9" xr3:uid="{BD7493CC-C71B-4E35-A3A8-A9DA308CF460}" name="VALIDADE (MESES)" dataDxfId="1366" dataCellStyle="Normal 2"/>
    <tableColumn id="10" xr3:uid="{DFC8B235-703B-429E-BDA5-9F7B19B83AF0}" name="VENCIMENTO" dataDxfId="1365" dataCellStyle="Normal 2">
      <calculatedColumnFormula>EDATE(E5,I5)</calculatedColumnFormula>
    </tableColumn>
    <tableColumn id="11" xr3:uid="{68E9C651-8A2F-4CD8-AC2D-D40F89712464}" name="RENOVAÇÃO" dataDxfId="1364" dataCellStyle="Bom">
      <calculatedColumnFormula>J5-29</calculatedColumnFormula>
    </tableColumn>
    <tableColumn id="12" xr3:uid="{7D027BC0-8701-44A9-84E6-0B4E16B25F44}" name="STATUS" dataDxfId="1363">
      <calculatedColumnFormula>IF(TODAY()&gt;Tabela224101112131415161718192021222324252627[[#This Row],[VENCIMENTO]],"Vencido‼","Válido✔")</calculatedColumnFormula>
    </tableColumn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8C50F6F-35BC-4096-81C8-6BC9AD285384}" name="Tabela2241011121314151617181920" displayName="Tabela2241011121314151617181920" ref="A4:L100" totalsRowShown="0" headerRowDxfId="1362" headerRowBorderDxfId="1361" tableBorderDxfId="1360" headerRowCellStyle="Normal 2">
  <autoFilter ref="A4:L100" xr:uid="{C35CCAD1-AF11-405B-9934-BA080CCC3997}"/>
  <tableColumns count="12">
    <tableColumn id="1" xr3:uid="{106AF8D9-693E-440C-9DA7-11C3FC1ACD24}" name="NOME" dataDxfId="1359" dataCellStyle="Normal 2">
      <calculatedColumnFormula>Tabela224[[#This Row],[NOME]]</calculatedColumnFormula>
    </tableColumn>
    <tableColumn id="2" xr3:uid="{8F20576D-BA3B-4C33-A490-88CBE29DE407}" name="CATEGORIA" dataDxfId="1358" dataCellStyle="Normal 2">
      <calculatedColumnFormula>Tabela224[[#This Row],[CATEGORIA]]</calculatedColumnFormula>
    </tableColumn>
    <tableColumn id="3" xr3:uid="{6324C87D-8732-4CB5-B9DC-B6E5B446E541}" name="SITUAÇÃO " dataDxfId="1357" dataCellStyle="Normal 2"/>
    <tableColumn id="4" xr3:uid="{59E4A755-8839-4C9E-A4D9-2511A1B87733}" name="EMPRESA FORNECEDORA" dataDxfId="1356" dataCellStyle="Normal 2"/>
    <tableColumn id="5" xr3:uid="{C223429B-F2C9-4450-B86E-5EA1EA15A615}" name="DATA TREINAMENTO " dataDxfId="1355" dataCellStyle="Normal 2"/>
    <tableColumn id="6" xr3:uid="{D01095D2-659E-42C7-AE0D-AF97E75AA867}" name="CARGA HORÁRIA" dataDxfId="1354" dataCellStyle="Normal 2"/>
    <tableColumn id="7" xr3:uid="{7E0E6492-AC33-4B98-8846-61552C6CDFB1}" name="MODALIDADE" dataDxfId="1353" dataCellStyle="Normal 2"/>
    <tableColumn id="8" xr3:uid="{B2B5AE0E-A4D1-477D-944F-46627DC998C3}" name="POSSUI COMPROVAÇÃO? _x000a_(Sim/ Não)" dataDxfId="1352" dataCellStyle="Normal 2"/>
    <tableColumn id="9" xr3:uid="{0EF8BDFE-AA16-4689-823C-1B15F3B524D5}" name="VALIDADE (MESES)" dataDxfId="1351" dataCellStyle="Normal 2"/>
    <tableColumn id="10" xr3:uid="{65620D90-B89D-4EBE-BBEC-DA9393B21976}" name="VENCIMENTO" dataDxfId="1350" dataCellStyle="Normal 2">
      <calculatedColumnFormula>EDATE(E5,I5)</calculatedColumnFormula>
    </tableColumn>
    <tableColumn id="11" xr3:uid="{76F338A0-635C-444B-9000-147ECD44679D}" name="RENOVAÇÃO" dataDxfId="1349" dataCellStyle="Bom">
      <calculatedColumnFormula>J5-29</calculatedColumnFormula>
    </tableColumn>
    <tableColumn id="12" xr3:uid="{A059E9C0-7456-43BA-A0AA-65EAFABAE18D}" name="STATUS" dataDxfId="1348">
      <calculatedColumnFormula>IF(TODAY()&gt;Tabela2241011121314151617181920[[#This Row],[VENCIMENTO]],"Vencido‼","Válido✔")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B723511-EB35-4DC3-87A6-5F1BE65F05A9}" name="Tabela224101112131415161718192021" displayName="Tabela224101112131415161718192021" ref="A4:L100" totalsRowShown="0" headerRowDxfId="1347" headerRowBorderDxfId="1346" tableBorderDxfId="1345" headerRowCellStyle="Normal 2">
  <autoFilter ref="A4:L100" xr:uid="{C35CCAD1-AF11-405B-9934-BA080CCC3997}"/>
  <tableColumns count="12">
    <tableColumn id="1" xr3:uid="{297A8904-7131-416D-A1E4-3F73E29B7010}" name="NOME" dataDxfId="1344" dataCellStyle="Normal 2">
      <calculatedColumnFormula>Tabela224[[#This Row],[NOME]]</calculatedColumnFormula>
    </tableColumn>
    <tableColumn id="2" xr3:uid="{84561F96-99C0-436E-AE6B-30F3D7E774A9}" name="CATEGORIA" dataDxfId="1343" dataCellStyle="Normal 2">
      <calculatedColumnFormula>Tabela224[[#This Row],[CATEGORIA]]</calculatedColumnFormula>
    </tableColumn>
    <tableColumn id="3" xr3:uid="{55AC7C30-92D3-4191-9112-49A54B4CC92C}" name="SITUAÇÃO " dataDxfId="1342" dataCellStyle="Normal 2"/>
    <tableColumn id="4" xr3:uid="{CF91AF5B-E302-4143-9333-7703F7EAA603}" name="EMPRESA FORNECEDORA" dataDxfId="1341" dataCellStyle="Normal 2"/>
    <tableColumn id="5" xr3:uid="{5B1FAB52-A9B2-4CE6-8900-9553C3DAB1F1}" name="DATA TREINAMENTO " dataDxfId="1340" dataCellStyle="Normal 2"/>
    <tableColumn id="6" xr3:uid="{AC065EE6-199D-40E7-AA66-74F1E59764B9}" name="CARGA HORÁRIA" dataDxfId="1339" dataCellStyle="Normal 2"/>
    <tableColumn id="7" xr3:uid="{DAEBD649-68AB-4749-8214-163A28C3269F}" name="MODALIDADE" dataDxfId="1338" dataCellStyle="Normal 2"/>
    <tableColumn id="8" xr3:uid="{FD57952C-BA83-45A6-B73B-79436C7F1A4B}" name="POSSUI COMPROVAÇÃO? _x000a_(Sim/ Não)" dataDxfId="1337" dataCellStyle="Normal 2"/>
    <tableColumn id="9" xr3:uid="{FB610ABB-A8E3-42E8-8462-586D427912C5}" name="VALIDADE (MESES)" dataDxfId="1336" dataCellStyle="Normal 2"/>
    <tableColumn id="10" xr3:uid="{B79A417C-7A30-4700-BF26-16206388CE74}" name="VENCIMENTO" dataDxfId="1335" dataCellStyle="Normal 2">
      <calculatedColumnFormula>EDATE(E5,I5)</calculatedColumnFormula>
    </tableColumn>
    <tableColumn id="11" xr3:uid="{78E49E60-57E7-4481-9DC5-E1E9D3FD006E}" name="RENOVAÇÃO" dataDxfId="1334" dataCellStyle="Bom">
      <calculatedColumnFormula>J5-29</calculatedColumnFormula>
    </tableColumn>
    <tableColumn id="12" xr3:uid="{22E74D4A-12BF-4C3E-8242-AF5DE19959A9}" name="STATUS" dataDxfId="1333">
      <calculatedColumnFormula>IF(TODAY()&gt;Tabela224101112131415161718192021[[#This Row],[VENCIMENTO]],"Vencido‼","Válido✔")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FBF4C60-A712-4F4E-BBDB-511CAE852802}" name="Tabela2241011121314151617181920217" displayName="Tabela2241011121314151617181920217" ref="A4:L100" totalsRowShown="0" headerRowDxfId="1332" headerRowBorderDxfId="1331" tableBorderDxfId="1330" headerRowCellStyle="Normal 2">
  <autoFilter ref="A4:L100" xr:uid="{C35CCAD1-AF11-405B-9934-BA080CCC3997}"/>
  <tableColumns count="12">
    <tableColumn id="1" xr3:uid="{F56F05EB-6091-43BC-879E-683FE6ECF5C6}" name="NOME" dataDxfId="1329" dataCellStyle="Normal 2">
      <calculatedColumnFormula>Tabela224[[#This Row],[NOME]]</calculatedColumnFormula>
    </tableColumn>
    <tableColumn id="2" xr3:uid="{1AB36F84-675F-4600-BCF8-E6C618878832}" name="CATEGORIA" dataDxfId="1328" dataCellStyle="Normal 2">
      <calculatedColumnFormula>Tabela224[[#This Row],[CATEGORIA]]</calculatedColumnFormula>
    </tableColumn>
    <tableColumn id="3" xr3:uid="{8AFCFB89-36DA-4FE6-A3F9-901C1FC58525}" name="SITUAÇÃO " dataDxfId="1327" dataCellStyle="Normal 2"/>
    <tableColumn id="4" xr3:uid="{B92C2FAC-8BB0-48EB-8F3E-1CB0EC335DCF}" name="EMPRESA FORNECEDORA" dataDxfId="1326" dataCellStyle="Normal 2"/>
    <tableColumn id="5" xr3:uid="{059C25E0-0075-4AAC-B800-6DFC50C0FD81}" name="DATA TREINAMENTO " dataDxfId="1325" dataCellStyle="Normal 2"/>
    <tableColumn id="6" xr3:uid="{4F2381BC-6B99-4E6A-B351-C9FE278E2754}" name="CARGA HORÁRIA" dataDxfId="1324" dataCellStyle="Normal 2"/>
    <tableColumn id="7" xr3:uid="{7BB5C018-8B36-4367-B474-C1184F7CE745}" name="MODALIDADE" dataDxfId="1323" dataCellStyle="Normal 2"/>
    <tableColumn id="8" xr3:uid="{C798FC75-26B2-46C1-AF3E-815D7C914814}" name="POSSUI COMPROVAÇÃO? _x000a_(Sim/ Não)" dataDxfId="1322" dataCellStyle="Normal 2"/>
    <tableColumn id="9" xr3:uid="{75674004-F135-4149-B330-125D6B3E0457}" name="VALIDADE (MESES)" dataDxfId="1321" dataCellStyle="Normal 2"/>
    <tableColumn id="10" xr3:uid="{C65D6D48-BB3A-4CBA-A0D0-6FA4D18DCD00}" name="VENCIMENTO" dataDxfId="1320" dataCellStyle="Normal 2">
      <calculatedColumnFormula>EDATE(E5,I5)</calculatedColumnFormula>
    </tableColumn>
    <tableColumn id="11" xr3:uid="{69CA3627-C131-4256-801C-08774D22CE01}" name="RENOVAÇÃO" dataDxfId="1319" dataCellStyle="Bom">
      <calculatedColumnFormula>J5-29</calculatedColumnFormula>
    </tableColumn>
    <tableColumn id="12" xr3:uid="{602580A4-5C92-4B9E-B171-F9976FAAF227}" name="STATUS" dataDxfId="1318">
      <calculatedColumnFormula>IF(TODAY()&gt;Tabela2241011121314151617181920217[[#This Row],[VENCIMENTO]],"Vencido‼","Válido✔")</calculatedColumnFormula>
    </tableColumn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75315A0-8C97-49F3-ABB5-B1D84EBEBD7C}" name="Tabela22410111213141516171819202122" displayName="Tabela22410111213141516171819202122" ref="A4:L100" totalsRowShown="0" headerRowDxfId="1317" headerRowBorderDxfId="1316" tableBorderDxfId="1315" headerRowCellStyle="Normal 2">
  <autoFilter ref="A4:L100" xr:uid="{C35CCAD1-AF11-405B-9934-BA080CCC3997}">
    <filterColumn colId="4">
      <filters blank="1"/>
    </filterColumn>
  </autoFilter>
  <tableColumns count="12">
    <tableColumn id="1" xr3:uid="{307F82AA-D765-4F75-A05C-351CFBA9DE3D}" name="NOME" dataDxfId="1314" dataCellStyle="Normal 2">
      <calculatedColumnFormula>Tabela224[[#This Row],[NOME]]</calculatedColumnFormula>
    </tableColumn>
    <tableColumn id="2" xr3:uid="{BB4B8386-1F90-42C4-AC5B-5B14EF2B0D2C}" name="CATEGORIA" dataDxfId="1313" dataCellStyle="Normal 2">
      <calculatedColumnFormula>Tabela224[[#This Row],[CATEGORIA]]</calculatedColumnFormula>
    </tableColumn>
    <tableColumn id="3" xr3:uid="{6ECDCDAB-A151-485B-878B-E2C219ABF269}" name="SITUAÇÃO " dataDxfId="1312" dataCellStyle="Normal 2"/>
    <tableColumn id="4" xr3:uid="{6AD501C4-5CBB-4F9D-8EED-45A1D235C859}" name="EMPRESA FORNECEDORA" dataDxfId="1311" dataCellStyle="Normal 2"/>
    <tableColumn id="5" xr3:uid="{634C3A08-312F-44C6-94CA-734E553BD446}" name="DATA TREINAMENTO " dataDxfId="1310" dataCellStyle="Normal 2"/>
    <tableColumn id="6" xr3:uid="{B8A5DD6E-C27B-4319-8BE7-387A68E711C2}" name="CARGA HORÁRIA" dataDxfId="1309" dataCellStyle="Normal 2"/>
    <tableColumn id="7" xr3:uid="{FB5622A7-98E5-4F32-8B72-344E9775FEF5}" name="MODALIDADE" dataDxfId="1308" dataCellStyle="Normal 2"/>
    <tableColumn id="8" xr3:uid="{906FD836-BB84-4B34-B4DD-F51F0EC1FDA0}" name="POSSUI COMPROVAÇÃO? _x000a_(Sim/ Não)" dataDxfId="1307" dataCellStyle="Normal 2"/>
    <tableColumn id="9" xr3:uid="{20B6992E-DE62-49D9-AA05-B58839D38F42}" name="VALIDADE (MESES)" dataDxfId="1306" dataCellStyle="Normal 2"/>
    <tableColumn id="10" xr3:uid="{484A665E-A0E0-4354-BDDE-DF5D61410088}" name="VENCIMENTO" dataDxfId="1305" dataCellStyle="Normal 2">
      <calculatedColumnFormula>EDATE(E5,I5)</calculatedColumnFormula>
    </tableColumn>
    <tableColumn id="11" xr3:uid="{C5DC90F8-B0E7-4DD4-9A5F-5F1E2AA73EB8}" name="RENOVAÇÃO" dataDxfId="1304" dataCellStyle="Bom">
      <calculatedColumnFormula>J5-29</calculatedColumnFormula>
    </tableColumn>
    <tableColumn id="12" xr3:uid="{CBB8BFC9-F231-487A-BA9E-BE2F05877314}" name="STATUS" dataDxfId="1303">
      <calculatedColumnFormula>IF(TODAY()&gt;Tabela22410111213141516171819202122[[#This Row],[VENCIMENTO]],"Vencido‼","Válido✔")</calculatedColumnFormula>
    </tableColumn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5BFCE818-58A1-4F85-A704-92E21AB31EDE}" name="Tabela2241011121314151617181920212223" displayName="Tabela2241011121314151617181920212223" ref="A4:L100" totalsRowShown="0" headerRowDxfId="1302" headerRowBorderDxfId="1301" tableBorderDxfId="1300" headerRowCellStyle="Normal 2">
  <autoFilter ref="A4:L100" xr:uid="{C35CCAD1-AF11-405B-9934-BA080CCC3997}"/>
  <tableColumns count="12">
    <tableColumn id="1" xr3:uid="{11243B30-0DB4-4574-8FCA-94DC29C6AE87}" name="NOME" dataDxfId="1299" dataCellStyle="Normal 2">
      <calculatedColumnFormula>Tabela224[[#This Row],[NOME]]</calculatedColumnFormula>
    </tableColumn>
    <tableColumn id="2" xr3:uid="{2DE44AAF-2FBC-43C5-A61F-DE6E8C2129B8}" name="CATEGORIA" dataDxfId="1298" dataCellStyle="Normal 2">
      <calculatedColumnFormula>Tabela224[[#This Row],[CATEGORIA]]</calculatedColumnFormula>
    </tableColumn>
    <tableColumn id="3" xr3:uid="{5598E406-0BDF-4B14-80CF-52CA05CD40C0}" name="SITUAÇÃO " dataDxfId="1297" dataCellStyle="Normal 2"/>
    <tableColumn id="4" xr3:uid="{77A4EB0F-9675-401D-BD21-138B0A7AA568}" name="EMPRESA FORNECEDORA" dataDxfId="1296" dataCellStyle="Normal 2"/>
    <tableColumn id="5" xr3:uid="{8311ED38-E77F-4185-99C4-5ED90C90C7CE}" name="DATA TREINAMENTO " dataDxfId="1295" dataCellStyle="Normal 2"/>
    <tableColumn id="6" xr3:uid="{65036127-C670-4994-8A3D-D4911E4F7AC4}" name="CARGA HORÁRIA" dataDxfId="1294" dataCellStyle="Normal 2"/>
    <tableColumn id="7" xr3:uid="{969FC919-3796-4534-AD72-3E26E2B1D109}" name="MODALIDADE" dataDxfId="1293" dataCellStyle="Normal 2"/>
    <tableColumn id="8" xr3:uid="{CB6CDD49-8733-4616-A826-0F687C8AFF94}" name="POSSUI COMPROVAÇÃO? _x000a_(Sim/ Não)" dataDxfId="1292" dataCellStyle="Normal 2"/>
    <tableColumn id="9" xr3:uid="{5B803A8D-5174-4734-B9B8-6456D7D205AA}" name="VALIDADE (MESES)" dataDxfId="1291" dataCellStyle="Normal 2"/>
    <tableColumn id="10" xr3:uid="{7FCFB302-7EF7-480F-8350-0FBC18DD26E0}" name="VENCIMENTO" dataDxfId="1290" dataCellStyle="Normal 2">
      <calculatedColumnFormula>EDATE(E5,I5)</calculatedColumnFormula>
    </tableColumn>
    <tableColumn id="11" xr3:uid="{7D8ABE4A-9BA8-4672-91A4-5A62EAC6EDA9}" name="RENOVAÇÃO" dataDxfId="1289" dataCellStyle="Bom">
      <calculatedColumnFormula>J5-29</calculatedColumnFormula>
    </tableColumn>
    <tableColumn id="12" xr3:uid="{0C94E336-8A96-4173-BE1F-B6C8DE809A77}" name="STATUS" dataDxfId="1288">
      <calculatedColumnFormula>IF(TODAY()&gt;Tabela2241011121314151617181920212223[[#This Row],[VENCIMENTO]],"Vencido‼","Válido✔")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E9929F60-95A6-423B-A868-F1D9BEDFD4AA}" name="Tabela224101112131415161718192021222324" displayName="Tabela224101112131415161718192021222324" ref="A4:L100" totalsRowShown="0" headerRowDxfId="1287" headerRowBorderDxfId="1286" tableBorderDxfId="1285" headerRowCellStyle="Normal 2">
  <autoFilter ref="A4:L100" xr:uid="{C35CCAD1-AF11-405B-9934-BA080CCC3997}"/>
  <tableColumns count="12">
    <tableColumn id="1" xr3:uid="{ABF40CCA-C9A5-46AF-982D-1FA539385030}" name="NOME" dataDxfId="1284" dataCellStyle="Normal 2">
      <calculatedColumnFormula>Tabela224[[#This Row],[NOME]]</calculatedColumnFormula>
    </tableColumn>
    <tableColumn id="2" xr3:uid="{9799466E-1B31-47C8-A7F1-099BA2BE3565}" name="CATEGORIA" dataDxfId="1283" dataCellStyle="Normal 2">
      <calculatedColumnFormula>Tabela224[[#This Row],[CATEGORIA]]</calculatedColumnFormula>
    </tableColumn>
    <tableColumn id="3" xr3:uid="{EC324D07-A41E-4D36-9DAF-CBD6BB1C854E}" name="SITUAÇÃO " dataDxfId="1282" dataCellStyle="Normal 2"/>
    <tableColumn id="4" xr3:uid="{AE0B8632-A773-48E0-8AE1-021444D7D8BD}" name="EMPRESA FORNECEDORA" dataDxfId="1281" dataCellStyle="Normal 2"/>
    <tableColumn id="5" xr3:uid="{39430D2C-68A8-4A18-8176-385EBB391561}" name="DATA TREINAMENTO " dataDxfId="1280" dataCellStyle="Normal 2"/>
    <tableColumn id="6" xr3:uid="{2C8D0EC2-D4C9-44F7-9675-6FE3916E3CC9}" name="CARGA HORÁRIA" dataDxfId="1279" dataCellStyle="Normal 2"/>
    <tableColumn id="7" xr3:uid="{D2A51E30-1BF4-49E2-B592-B25ECACA802D}" name="MODALIDADE" dataDxfId="1278" dataCellStyle="Normal 2"/>
    <tableColumn id="8" xr3:uid="{77DD6C89-DC97-418F-A758-89E5FCCD785E}" name="POSSUI COMPROVAÇÃO? _x000a_(Sim/ Não)" dataDxfId="1277" dataCellStyle="Normal 2"/>
    <tableColumn id="9" xr3:uid="{72D14A41-2563-4AE5-B495-6D450634FE50}" name="VALIDADE (MESES)" dataDxfId="1276" dataCellStyle="Normal 2"/>
    <tableColumn id="10" xr3:uid="{1AD4D2E4-C93F-4598-8E44-219659EDF1BC}" name="VENCIMENTO" dataDxfId="1275" dataCellStyle="Normal 2">
      <calculatedColumnFormula>EDATE(E5,I5)</calculatedColumnFormula>
    </tableColumn>
    <tableColumn id="11" xr3:uid="{50A4E1E6-6888-47AE-9AE9-0933F123951D}" name="RENOVAÇÃO" dataDxfId="1274" dataCellStyle="Bom">
      <calculatedColumnFormula>J5-29</calculatedColumnFormula>
    </tableColumn>
    <tableColumn id="12" xr3:uid="{2B8A41A1-DA87-4632-8828-CFAE6D015030}" name="STATUS" dataDxfId="1273">
      <calculatedColumnFormula>IF(TODAY()&gt;Tabela224101112131415161718192021222324[[#This Row],[VENCIMENTO]],"Vencido‼","Válido✔")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46B1241-2B40-4CD8-A133-A54AD344DEE5}" name="Tabela224101112131415161718192010" displayName="Tabela224101112131415161718192010" ref="A4:L100" totalsRowShown="0" headerRowDxfId="1272" headerRowBorderDxfId="1271" tableBorderDxfId="1270" headerRowCellStyle="Normal 2">
  <autoFilter ref="A4:L100" xr:uid="{C35CCAD1-AF11-405B-9934-BA080CCC3997}">
    <filterColumn colId="1">
      <filters>
        <filter val="EMPREGADO"/>
        <filter val="EMPREGADO (ZEZÉ)"/>
      </filters>
    </filterColumn>
    <filterColumn colId="2">
      <filters>
        <filter val="ATIVO"/>
      </filters>
    </filterColumn>
  </autoFilter>
  <tableColumns count="12">
    <tableColumn id="1" xr3:uid="{35A76916-BAEA-41B1-8D00-95A5B49B5495}" name="NOME" dataDxfId="1269" dataCellStyle="Normal 2">
      <calculatedColumnFormula>Tabela224[[#This Row],[NOME]]</calculatedColumnFormula>
    </tableColumn>
    <tableColumn id="2" xr3:uid="{9EDD32AB-DC90-42BC-8ADB-0950700CE5B5}" name="CATEGORIA" dataDxfId="1268" dataCellStyle="Normal 2">
      <calculatedColumnFormula>Tabela224[[#This Row],[CATEGORIA]]</calculatedColumnFormula>
    </tableColumn>
    <tableColumn id="3" xr3:uid="{47B83593-7326-4FA2-B8E4-DB7E4ABA1A67}" name="SITUAÇÃO " dataDxfId="1267" dataCellStyle="Normal 2"/>
    <tableColumn id="4" xr3:uid="{364A2CE2-EBEC-4E55-A5B3-EB069CD0E395}" name="EMPRESA FORNECEDORA" dataDxfId="1266" dataCellStyle="Normal 2"/>
    <tableColumn id="5" xr3:uid="{7C0852A4-872E-4382-A00B-F9BB983D054F}" name="DATA TREINAMENTO " dataDxfId="1265" dataCellStyle="Normal 2"/>
    <tableColumn id="6" xr3:uid="{8C9C1F6B-139F-4169-B941-44C5EBAC8471}" name="CARGA HORÁRIA" dataDxfId="1264" dataCellStyle="Normal 2"/>
    <tableColumn id="7" xr3:uid="{D27BAD25-3C58-4C59-B46A-A9C720078C74}" name="MODALIDADE" dataDxfId="1263" dataCellStyle="Normal 2"/>
    <tableColumn id="8" xr3:uid="{30F44FC9-0146-4533-8860-CE933FA76CC2}" name="POSSUI COMPROVAÇÃO? _x000a_(Sim/ Não)" dataDxfId="1262" dataCellStyle="Normal 2"/>
    <tableColumn id="9" xr3:uid="{BD089A07-8E3F-4881-B263-74C2D62E0E8B}" name="VALIDADE (MESES)" dataDxfId="1261" dataCellStyle="Normal 2"/>
    <tableColumn id="10" xr3:uid="{AE7FCD89-B580-4703-8BE6-B073E124A949}" name="VENCIMENTO" dataDxfId="1260" dataCellStyle="Normal 2">
      <calculatedColumnFormula>EDATE(E5,I5)</calculatedColumnFormula>
    </tableColumn>
    <tableColumn id="11" xr3:uid="{C21F1B7B-6B6E-499C-A7B1-549F19D8E70E}" name="RENOVAÇÃO" dataDxfId="1259" dataCellStyle="Bom">
      <calculatedColumnFormula>J5-29</calculatedColumnFormula>
    </tableColumn>
    <tableColumn id="12" xr3:uid="{35DD3CD8-BBDB-473F-9FFA-307BE4EBEE19}" name="STATUS" dataDxfId="1258">
      <calculatedColumnFormula>IF(TODAY()&gt;Tabela224101112131415161718192010[[#This Row],[VENCIMENTO]],"Vencido‼","Válido✔")</calculatedColumnFormula>
    </tableColumn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27C5856-D2D0-4D3F-8393-5434FE30F2AC}" name="Tabela22410111213141516171819201012" displayName="Tabela22410111213141516171819201012" ref="A4:L100" totalsRowShown="0" headerRowDxfId="1257" headerRowBorderDxfId="1256" tableBorderDxfId="1255" headerRowCellStyle="Normal 2">
  <autoFilter ref="A4:L100" xr:uid="{C35CCAD1-AF11-405B-9934-BA080CCC3997}"/>
  <tableColumns count="12">
    <tableColumn id="1" xr3:uid="{5420E108-A476-4F26-83EA-BF1D48E954C7}" name="NOME" dataDxfId="1254" dataCellStyle="Normal 2">
      <calculatedColumnFormula>Tabela224[[#This Row],[NOME]]</calculatedColumnFormula>
    </tableColumn>
    <tableColumn id="2" xr3:uid="{D06FC539-DD2B-4378-9616-6D513F80EE7E}" name="CATEGORIA" dataDxfId="1253" dataCellStyle="Normal 2">
      <calculatedColumnFormula>Tabela224[[#This Row],[CATEGORIA]]</calculatedColumnFormula>
    </tableColumn>
    <tableColumn id="3" xr3:uid="{2C5D500C-3F31-4325-B59A-CF587D47DC82}" name="SITUAÇÃO " dataDxfId="1252" dataCellStyle="Normal 2"/>
    <tableColumn id="4" xr3:uid="{07BE91B0-BB8E-40D2-AD4A-78AAE4F96037}" name="EMPRESA FORNECEDORA" dataDxfId="1251" dataCellStyle="Normal 2"/>
    <tableColumn id="5" xr3:uid="{ACC447E3-86A3-4C6F-8D03-332E913FF8EF}" name="DATA TREINAMENTO " dataDxfId="1250" dataCellStyle="Normal 2"/>
    <tableColumn id="6" xr3:uid="{FFCE54CB-704E-4FD7-B35F-CA733E0239B6}" name="CARGA HORÁRIA" dataDxfId="1249" dataCellStyle="Normal 2"/>
    <tableColumn id="7" xr3:uid="{CD7BD8C7-1F1E-48DF-9991-ACD76EF62FB8}" name="MODALIDADE" dataDxfId="1248" dataCellStyle="Normal 2"/>
    <tableColumn id="8" xr3:uid="{2C9ADCAA-EFA5-4C9E-94CD-EBAAB006A57A}" name="POSSUI COMPROVAÇÃO? _x000a_(Sim/ Não)" dataDxfId="1247" dataCellStyle="Normal 2"/>
    <tableColumn id="9" xr3:uid="{BD3F8F1C-9CF1-4FC9-B9CD-0521CAC3DA41}" name="VALIDADE (MESES)" dataDxfId="1246" dataCellStyle="Normal 2"/>
    <tableColumn id="10" xr3:uid="{5120D323-773B-4ACA-A826-0038C32460E2}" name="VENCIMENTO" dataDxfId="1245" dataCellStyle="Normal 2">
      <calculatedColumnFormula>EDATE(E5,I5)</calculatedColumnFormula>
    </tableColumn>
    <tableColumn id="11" xr3:uid="{F3A63C61-4398-472F-BD75-A2C91D387F61}" name="RENOVAÇÃO" dataDxfId="1244" dataCellStyle="Bom">
      <calculatedColumnFormula>J5-29</calculatedColumnFormula>
    </tableColumn>
    <tableColumn id="12" xr3:uid="{B6364C9E-40C3-47BE-975F-2F2463D07ED0}" name="STATUS" dataDxfId="1243">
      <calculatedColumnFormula>IF(TODAY()&gt;Tabela22410111213141516171819201012[[#This Row],[VENCIMENTO]],"Vencido‼","Válido✔")</calculatedColumnFormula>
    </tableColumn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897EC0-CB4D-4B78-B1D7-59CDAD68462D}" name="Tabela22410111213141516171819205" displayName="Tabela22410111213141516171819205" ref="A4:L100" totalsRowShown="0" headerRowDxfId="1242" headerRowBorderDxfId="1241" tableBorderDxfId="1240" headerRowCellStyle="Normal 2">
  <autoFilter ref="A4:L100" xr:uid="{C35CCAD1-AF11-405B-9934-BA080CCC3997}"/>
  <tableColumns count="12">
    <tableColumn id="1" xr3:uid="{F2FD122D-D7BD-4224-863A-750914B6C8D3}" name="NOME" dataDxfId="1239" dataCellStyle="Normal 2">
      <calculatedColumnFormula>Tabela224[[#This Row],[NOME]]</calculatedColumnFormula>
    </tableColumn>
    <tableColumn id="2" xr3:uid="{237D757D-0408-4974-8517-124AF683C81C}" name="CATEGORIA" dataDxfId="1238" dataCellStyle="Normal 2">
      <calculatedColumnFormula>Tabela224[[#This Row],[CATEGORIA]]</calculatedColumnFormula>
    </tableColumn>
    <tableColumn id="3" xr3:uid="{5C32C69B-61FF-49C0-A179-399693E4D5EB}" name="SITUAÇÃO " dataDxfId="1237" dataCellStyle="Normal 2"/>
    <tableColumn id="4" xr3:uid="{98F6BD61-F1A7-450D-98FC-A0AC139EABF6}" name="EMPRESA FORNECEDORA" dataDxfId="1236" dataCellStyle="Normal 2"/>
    <tableColumn id="5" xr3:uid="{83E5CB8B-DB47-4073-B902-03AD990E77E5}" name="DATA TREINAMENTO " dataDxfId="1235" dataCellStyle="Normal 2"/>
    <tableColumn id="6" xr3:uid="{8B6360EE-01D2-4D54-A673-3032952D9F80}" name="CARGA HORÁRIA" dataDxfId="1234" dataCellStyle="Normal 2"/>
    <tableColumn id="7" xr3:uid="{687487A6-BDDF-4CFF-BD2B-DC485BEA8E2C}" name="MODALIDADE" dataDxfId="1233" dataCellStyle="Normal 2"/>
    <tableColumn id="8" xr3:uid="{CC54DD96-5BD9-437D-B76C-DC35D19D48CC}" name="POSSUI COMPROVAÇÃO? _x000a_(Sim/ Não)" dataDxfId="1232" dataCellStyle="Normal 2"/>
    <tableColumn id="9" xr3:uid="{CE5D8B97-B4D2-4DD0-A5A6-5647BFCD533E}" name="VALIDADE (MESES)" dataDxfId="1231" dataCellStyle="Normal 2"/>
    <tableColumn id="10" xr3:uid="{4E6DAC6E-6B7B-4895-842F-9BA34D64EA0C}" name="VENCIMENTO" dataDxfId="1230" dataCellStyle="Normal 2">
      <calculatedColumnFormula>EDATE(E5,I5)</calculatedColumnFormula>
    </tableColumn>
    <tableColumn id="11" xr3:uid="{E8A9BACF-9182-4423-9439-AEE331B50D54}" name="RENOVAÇÃO" dataDxfId="1229" dataCellStyle="Bom">
      <calculatedColumnFormula>J5-29</calculatedColumnFormula>
    </tableColumn>
    <tableColumn id="12" xr3:uid="{7FC7120E-04F2-45F7-A78C-C6AE7F1F719D}" name="STATUS" dataDxfId="1228">
      <calculatedColumnFormula>IF(TODAY()&gt;Tabela22410111213141516171819205[[#This Row],[VENCIMENTO]],"Vencido‼","Válido✔")</calculatedColumnFormula>
    </tableColumn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CF3367D-6484-476A-8AC7-3364F344BB1F}" name="Tabela224101112131415161718192059" displayName="Tabela224101112131415161718192059" ref="A4:L100" totalsRowShown="0" headerRowDxfId="1227" headerRowBorderDxfId="1226" tableBorderDxfId="1225" headerRowCellStyle="Normal 2">
  <autoFilter ref="A4:L100" xr:uid="{C35CCAD1-AF11-405B-9934-BA080CCC3997}"/>
  <tableColumns count="12">
    <tableColumn id="1" xr3:uid="{ADC0F21C-37C1-4103-8266-3ADEE7792F24}" name="NOME" dataDxfId="1224" dataCellStyle="Normal 2">
      <calculatedColumnFormula>Tabela224[[#This Row],[NOME]]</calculatedColumnFormula>
    </tableColumn>
    <tableColumn id="2" xr3:uid="{73695A0F-9927-4DF3-B264-91763D822A24}" name="CATEGORIA" dataDxfId="1223" dataCellStyle="Normal 2">
      <calculatedColumnFormula>Tabela224[[#This Row],[CATEGORIA]]</calculatedColumnFormula>
    </tableColumn>
    <tableColumn id="3" xr3:uid="{17105573-9DF9-422F-BE86-E5F3D895417B}" name="SITUAÇÃO " dataDxfId="1222" dataCellStyle="Normal 2"/>
    <tableColumn id="4" xr3:uid="{88AB0967-4B6B-4DEB-AEF4-3F6F9C01CC33}" name="EMPRESA FORNECEDORA" dataDxfId="1221" dataCellStyle="Normal 2"/>
    <tableColumn id="5" xr3:uid="{DE0204A9-06E6-442B-B402-40E6E003B364}" name="DATA TREINAMENTO " dataDxfId="1220" dataCellStyle="Normal 2"/>
    <tableColumn id="6" xr3:uid="{9F93D4F5-2B35-4EA8-BB26-8FFEE079F088}" name="CARGA HORÁRIA" dataDxfId="1219" dataCellStyle="Normal 2"/>
    <tableColumn id="7" xr3:uid="{A352B44D-B802-4B4E-A2FB-C8DFF379CAE9}" name="MODALIDADE" dataDxfId="1218" dataCellStyle="Normal 2"/>
    <tableColumn id="8" xr3:uid="{8C37A95A-4798-4552-89CB-54303642F266}" name="POSSUI COMPROVAÇÃO? _x000a_(Sim/ Não)" dataDxfId="1217" dataCellStyle="Normal 2"/>
    <tableColumn id="9" xr3:uid="{EA49CF62-7ECC-4E99-8354-FC2EA6A33025}" name="VALIDADE (MESES)" dataDxfId="1216" dataCellStyle="Normal 2"/>
    <tableColumn id="10" xr3:uid="{999FFA22-5D18-41BB-B487-6248C5A01353}" name="VENCIMENTO" dataDxfId="1215" dataCellStyle="Normal 2">
      <calculatedColumnFormula>EDATE(E5,I5)</calculatedColumnFormula>
    </tableColumn>
    <tableColumn id="11" xr3:uid="{3E17C937-B9C6-48D9-AF80-CFA975FF4E3F}" name="RENOVAÇÃO" dataDxfId="1214" dataCellStyle="Bom">
      <calculatedColumnFormula>J5-29</calculatedColumnFormula>
    </tableColumn>
    <tableColumn id="12" xr3:uid="{1AFA5A60-3D47-41D3-942E-E9B75D5D6B89}" name="STATUS" dataDxfId="1213">
      <calculatedColumnFormula>IF(TODAY()&gt;Tabela224101112131415161718192059[[#This Row],[VENCIMENTO]],"Vencido‼","Válido✔")</calculatedColumnFormula>
    </tableColumn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3F161CA-7F1B-414F-91E0-31DC9226FF95}" name="Tabela224101112131415161718192021228" displayName="Tabela224101112131415161718192021228" ref="A4:L50" totalsRowShown="0" headerRowDxfId="1212" headerRowBorderDxfId="1211" tableBorderDxfId="1210" headerRowCellStyle="Normal 2">
  <autoFilter ref="A4:L50" xr:uid="{C35CCAD1-AF11-405B-9934-BA080CCC3997}">
    <filterColumn colId="2">
      <filters>
        <filter val="ATIVOS"/>
      </filters>
    </filterColumn>
  </autoFilter>
  <tableColumns count="12">
    <tableColumn id="1" xr3:uid="{2993C74C-9A5A-41BA-89D0-A67297435243}" name="NOME" dataDxfId="1209" dataCellStyle="Normal 2"/>
    <tableColumn id="2" xr3:uid="{9BC2EE24-FA94-4CB6-8662-3E126654F377}" name="CATEGORIA" dataDxfId="1208" dataCellStyle="Normal 2"/>
    <tableColumn id="3" xr3:uid="{424B1C14-6A81-4D56-AF58-1C72A2E16414}" name="SITUAÇÃO " dataDxfId="1207" dataCellStyle="Normal 2"/>
    <tableColumn id="4" xr3:uid="{981C3FAD-AFBA-4ED5-AE6A-40C28D53D257}" name="EMPRESA FORNECEDORA" dataDxfId="1206" dataCellStyle="Normal 2"/>
    <tableColumn id="5" xr3:uid="{A7B03863-41EC-44A1-9CA2-E8BDCCEFD467}" name="DATA TREINAMENTO " dataDxfId="1205" dataCellStyle="Normal 2"/>
    <tableColumn id="6" xr3:uid="{54FB829D-B984-4211-9E4F-508EC8EA5520}" name="CARGA HORÁRIA" dataDxfId="1204" dataCellStyle="Normal 2"/>
    <tableColumn id="7" xr3:uid="{AFFB3BDE-3051-4261-82C0-B4454F83DBB3}" name="MODALIDADE" dataDxfId="1203" dataCellStyle="Normal 2"/>
    <tableColumn id="8" xr3:uid="{3C196082-18EB-4093-A428-83F8D62B5F15}" name="POSSUI COMPROVAÇÃO? _x000a_(Sim/ Não)" dataDxfId="1202" dataCellStyle="Normal 2"/>
    <tableColumn id="9" xr3:uid="{6EAD8CC3-D5AD-447F-8792-0E053CABB0A0}" name="VALIDADE (MESES)" dataDxfId="1201" dataCellStyle="Normal 2"/>
    <tableColumn id="10" xr3:uid="{C2E36153-1990-4345-99F1-9D80479B68FB}" name="VENCIMENTO" dataDxfId="1200" dataCellStyle="Normal 2">
      <calculatedColumnFormula>EDATE(E5,I5)</calculatedColumnFormula>
    </tableColumn>
    <tableColumn id="11" xr3:uid="{200D5207-9643-45FE-A26C-ED9CFBF41B63}" name="RENOVAÇÃO" dataDxfId="1199" dataCellStyle="Bom">
      <calculatedColumnFormula>J5-29</calculatedColumnFormula>
    </tableColumn>
    <tableColumn id="12" xr3:uid="{C16D490D-1BD4-4BB8-A12C-2AE61AEDC97A}" name="STATUS" dataDxfId="1198">
      <calculatedColumnFormula>IF(TODAY()&gt;Tabela224101112131415161718192021228[[#This Row],[VENCIMENTO]],"Vencido‼","Válido✔")</calculatedColumnFormula>
    </tableColumn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77C0E1CC-11EC-4D23-B262-526DABD4E69A}" name="Tabela22410111213141516171819202122232425" displayName="Tabela22410111213141516171819202122232425" ref="A4:L100" totalsRowShown="0" headerRowDxfId="1197" headerRowBorderDxfId="1196" tableBorderDxfId="1195" headerRowCellStyle="Normal 2">
  <autoFilter ref="A4:L100" xr:uid="{C35CCAD1-AF11-405B-9934-BA080CCC3997}"/>
  <tableColumns count="12">
    <tableColumn id="1" xr3:uid="{D4EB3807-AB35-4986-B3E9-F225EA8CC5A1}" name="NOME" dataDxfId="1194" dataCellStyle="Normal 2">
      <calculatedColumnFormula>Tabela224[[#This Row],[NOME]]</calculatedColumnFormula>
    </tableColumn>
    <tableColumn id="2" xr3:uid="{642DD71D-F326-4E86-AB89-E307146315E6}" name="CATEGORIA" dataDxfId="1193" dataCellStyle="Normal 2">
      <calculatedColumnFormula>Tabela224[[#This Row],[CATEGORIA]]</calculatedColumnFormula>
    </tableColumn>
    <tableColumn id="3" xr3:uid="{36036F4C-0915-4A4D-9252-5E75FBC89A1A}" name="SITUAÇÃO " dataDxfId="1192" dataCellStyle="Normal 2"/>
    <tableColumn id="4" xr3:uid="{DE5964DF-E386-42CD-A0AF-0FD7792B3B53}" name="EMPRESA FORNECEDORA" dataDxfId="1191" dataCellStyle="Normal 2"/>
    <tableColumn id="5" xr3:uid="{EF7A4F36-8963-4313-BEEF-E560046367AE}" name="DATA TREINAMENTO " dataDxfId="1190" dataCellStyle="Normal 2"/>
    <tableColumn id="6" xr3:uid="{34810473-DEE2-4644-A66B-B2A85B89E84C}" name="CARGA HORÁRIA" dataDxfId="1189" dataCellStyle="Normal 2"/>
    <tableColumn id="7" xr3:uid="{9F96988E-3D94-4913-AB8E-7D65EABB07B9}" name="MODALIDADE" dataDxfId="1188" dataCellStyle="Normal 2"/>
    <tableColumn id="8" xr3:uid="{5C6C9F24-B037-4C92-A971-D8612B08D31B}" name="POSSUI COMPROVAÇÃO? _x000a_(Sim/ Não)" dataDxfId="1187" dataCellStyle="Normal 2"/>
    <tableColumn id="9" xr3:uid="{9299AD41-AA6F-4A6F-A0C6-C249C258779D}" name="VALIDADE (MESES)" dataDxfId="1186" dataCellStyle="Normal 2"/>
    <tableColumn id="10" xr3:uid="{8D824F1F-4987-4946-8287-C8F2AA993C82}" name="VENCIMENTO" dataDxfId="1185" dataCellStyle="Normal 2">
      <calculatedColumnFormula>EDATE(E5,I5)</calculatedColumnFormula>
    </tableColumn>
    <tableColumn id="11" xr3:uid="{75434C53-625E-4E30-B8D4-A969CBE6A4AB}" name="RENOVAÇÃO" dataDxfId="1184" dataCellStyle="Bom">
      <calculatedColumnFormula>J5-29</calculatedColumnFormula>
    </tableColumn>
    <tableColumn id="12" xr3:uid="{2CECE6D1-4CD3-4679-95E7-56AEF846B179}" name="STATUS" dataDxfId="1183">
      <calculatedColumnFormula>IF(TODAY()&gt;Tabela22410111213141516171819202122232425[[#This Row],[VENCIMENTO]],"Vencido‼","Válido✔")</calculatedColumnFormula>
    </tableColumn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8EF451A9-03C0-4F66-BFF9-70F9F523CA23}" name="Tabela2241011121314151617181920212223242526" displayName="Tabela2241011121314151617181920212223242526" ref="A4:L100" totalsRowShown="0" headerRowDxfId="1182" headerRowBorderDxfId="1181" tableBorderDxfId="1180" headerRowCellStyle="Normal 2">
  <autoFilter ref="A4:L100" xr:uid="{C35CCAD1-AF11-405B-9934-BA080CCC3997}"/>
  <sortState xmlns:xlrd2="http://schemas.microsoft.com/office/spreadsheetml/2017/richdata2" ref="A7:L48">
    <sortCondition ref="C4:C50"/>
  </sortState>
  <tableColumns count="12">
    <tableColumn id="1" xr3:uid="{FCB4EC8C-2188-4C15-82D8-68603C5E178D}" name="NOME" dataDxfId="1179" dataCellStyle="Normal 2">
      <calculatedColumnFormula>Tabela224[[#This Row],[NOME]]</calculatedColumnFormula>
    </tableColumn>
    <tableColumn id="2" xr3:uid="{4110D5B7-A873-47ED-A041-9EBC4ABF0270}" name="CATEGORIA" dataDxfId="1178" dataCellStyle="Normal 2">
      <calculatedColumnFormula>Tabela224[[#This Row],[CATEGORIA]]</calculatedColumnFormula>
    </tableColumn>
    <tableColumn id="3" xr3:uid="{6A21C9AF-B163-40B8-A89F-031604968FC7}" name="SITUAÇÃO " dataDxfId="1177" dataCellStyle="Normal 2"/>
    <tableColumn id="4" xr3:uid="{0762BDC9-A71C-47E4-83A0-8F2E834255B3}" name="EMPRESA FORNECEDORA" dataDxfId="1176" dataCellStyle="Normal 2"/>
    <tableColumn id="5" xr3:uid="{585F932F-9DA1-49B8-BF87-1DDC5AF116F0}" name="DATA TREINAMENTO " dataDxfId="1175" dataCellStyle="Normal 2"/>
    <tableColumn id="6" xr3:uid="{629C86BA-37AA-478F-A1D2-C99D9C8C3BC2}" name="CARGA HORÁRIA" dataDxfId="1174" dataCellStyle="Normal 2"/>
    <tableColumn id="7" xr3:uid="{FC4E0C7C-5C4B-46DE-B748-0B0DE06CF496}" name="MODALIDADE" dataDxfId="1173" dataCellStyle="Normal 2"/>
    <tableColumn id="8" xr3:uid="{0942A084-F073-443B-A862-4083826CC901}" name="POSSUI COMPROVAÇÃO? _x000a_(Sim/ Não)" dataDxfId="1172" dataCellStyle="Normal 2"/>
    <tableColumn id="9" xr3:uid="{FE87CD9C-11B5-447B-8D1A-C412E5979DC2}" name="VALIDADE (MESES)" dataDxfId="1171" dataCellStyle="Normal 2"/>
    <tableColumn id="10" xr3:uid="{81A107D3-18A3-424B-BF33-57420010BE62}" name="VENCIMENTO" dataDxfId="1170" dataCellStyle="Normal 2">
      <calculatedColumnFormula>EDATE(E5,I5)</calculatedColumnFormula>
    </tableColumn>
    <tableColumn id="11" xr3:uid="{6C5907B9-5F43-4CF2-8592-805272244AF1}" name="RENOVAÇÃO" dataDxfId="1169" dataCellStyle="Bom">
      <calculatedColumnFormula>J5-29</calculatedColumnFormula>
    </tableColumn>
    <tableColumn id="12" xr3:uid="{3A6E1D54-C005-441A-AFBB-0777C2A20290}" name="STATUS" dataDxfId="1168">
      <calculatedColumnFormula>IF(TODAY()&gt;Tabela2241011121314151617181920212223242526[[#This Row],[VENCIMENTO]],"Vencido‼","Válido✔")</calculatedColumnFormula>
    </tableColumn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5F434EB8-989F-4788-B5E0-30A00EEA33A7}" name="Tabela224101112131415161718192021222324252628" displayName="Tabela224101112131415161718192021222324252628" ref="A4:L102" totalsRowCount="1" headerRowDxfId="1167" headerRowBorderDxfId="1166" tableBorderDxfId="1165" headerRowCellStyle="Normal 2">
  <autoFilter ref="A4:L101" xr:uid="{C35CCAD1-AF11-405B-9934-BA080CCC3997}">
    <filterColumn colId="4">
      <filters blank="1"/>
    </filterColumn>
  </autoFilter>
  <tableColumns count="12">
    <tableColumn id="1" xr3:uid="{0131FA05-C202-40E5-AAC4-FE503AF6471D}" name="NOME" dataDxfId="1164" totalsRowDxfId="1163" dataCellStyle="Normal 2">
      <calculatedColumnFormula>Tabela224[[#This Row],[NOME]]</calculatedColumnFormula>
    </tableColumn>
    <tableColumn id="2" xr3:uid="{44D87888-24AB-4805-9E93-57B0DD6E348E}" name="CATEGORIA" dataDxfId="1162" totalsRowDxfId="1161" dataCellStyle="Normal 2">
      <calculatedColumnFormula>Tabela224[[#This Row],[CATEGORIA]]</calculatedColumnFormula>
    </tableColumn>
    <tableColumn id="3" xr3:uid="{EE3FE9BD-8C04-4C56-8C2D-867E0BFCD92A}" name="SITUAÇÃO " dataDxfId="1160" totalsRowDxfId="1159" dataCellStyle="Normal 2"/>
    <tableColumn id="4" xr3:uid="{0BAA8734-2675-410A-8451-F2CEABD24F89}" name="EMPRESA FORNECEDORA" dataDxfId="1158" totalsRowDxfId="1157" dataCellStyle="Normal 2"/>
    <tableColumn id="5" xr3:uid="{AC1DAF99-5541-4C6F-9ACE-45CE2A81CB2A}" name="DATA TREINAMENTO " dataDxfId="1156" totalsRowDxfId="1155" dataCellStyle="Normal 2"/>
    <tableColumn id="6" xr3:uid="{C6DFE475-5BC4-43B5-A94B-A72EBAD68A5F}" name="CARGA HORÁRIA" dataDxfId="1154" totalsRowDxfId="1153" dataCellStyle="Normal 2"/>
    <tableColumn id="7" xr3:uid="{2A1FAB1A-9161-4B08-A527-A85E6F1CFE1A}" name="MODALIDADE" dataDxfId="1152" totalsRowDxfId="1151" dataCellStyle="Normal 2"/>
    <tableColumn id="8" xr3:uid="{CB1D4B78-8559-4F1E-AA4B-BFD330F2A2D2}" name="POSSUI COMPROVAÇÃO? _x000a_(Sim/ Não)" dataDxfId="1150" totalsRowDxfId="1149" dataCellStyle="Normal 2"/>
    <tableColumn id="9" xr3:uid="{A7D943A8-C6BB-46B4-8D80-45F121656CBD}" name="VALIDADE (MESES)" dataDxfId="1148" totalsRowDxfId="1147" dataCellStyle="Normal 2"/>
    <tableColumn id="10" xr3:uid="{10A6A435-E2DF-427B-9281-5C5C6ABA1D91}" name="VENCIMENTO" dataDxfId="1146" totalsRowDxfId="1145" dataCellStyle="Normal 2">
      <calculatedColumnFormula>EDATE(E5,I5)</calculatedColumnFormula>
    </tableColumn>
    <tableColumn id="11" xr3:uid="{19A6335F-76D5-4471-B6AB-C65316E34B81}" name="RENOVAÇÃO" dataDxfId="1144" totalsRowDxfId="1143" dataCellStyle="Bom">
      <calculatedColumnFormula>J5-29</calculatedColumnFormula>
    </tableColumn>
    <tableColumn id="12" xr3:uid="{27419B2E-5582-4396-BF75-7A612CFD7808}" name="STATUS" dataDxfId="1142" totalsRowDxfId="1141">
      <calculatedColumnFormula>IF(TODAY()&gt;Tabela224101112131415161718192021222324252628[[#This Row],[VENCIMENTO]],"Vencido‼","Válido✔")</calculatedColumnFormula>
    </tableColumn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EEF22348-ED99-4452-B4F1-D91FAA1323EC}" name="Tabela22410111213141516171819202122232425262829" displayName="Tabela22410111213141516171819202122232425262829" ref="A4:L100" totalsRowShown="0" headerRowDxfId="1140" headerRowBorderDxfId="1139" tableBorderDxfId="1138" headerRowCellStyle="Normal 2">
  <autoFilter ref="A4:L100" xr:uid="{C35CCAD1-AF11-405B-9934-BA080CCC3997}"/>
  <tableColumns count="12">
    <tableColumn id="1" xr3:uid="{BED4756C-5751-4479-AFF9-8F8D96391D7D}" name="NOME" dataDxfId="1137" dataCellStyle="Normal 2">
      <calculatedColumnFormula>Tabela224[[#This Row],[NOME]]</calculatedColumnFormula>
    </tableColumn>
    <tableColumn id="2" xr3:uid="{A59289E5-C3DA-4B93-8AEE-A9249D132C88}" name="CATEGORIA" dataDxfId="1136" dataCellStyle="Normal 2">
      <calculatedColumnFormula>Tabela224[[#This Row],[CATEGORIA]]</calculatedColumnFormula>
    </tableColumn>
    <tableColumn id="3" xr3:uid="{283C4A89-40B9-4A23-A398-398D6FFD8058}" name="SITUAÇÃO " dataDxfId="1135" dataCellStyle="Normal 2"/>
    <tableColumn id="4" xr3:uid="{E839673C-E9D7-4AFD-AE46-222556E4FB3C}" name="EMPRESA FORNECEDORA" dataDxfId="1134" dataCellStyle="Normal 2"/>
    <tableColumn id="5" xr3:uid="{23B0A186-8061-48CA-837B-BB21E89E516D}" name="DATA TREINAMENTO " dataDxfId="1133" dataCellStyle="Normal 2"/>
    <tableColumn id="6" xr3:uid="{27E16B94-7867-4AD4-944B-3232CBA924AF}" name="CARGA HORÁRIA" dataDxfId="1132" dataCellStyle="Normal 2"/>
    <tableColumn id="7" xr3:uid="{149EA78A-1892-49EF-B459-B1C5E0DA298C}" name="MODALIDADE" dataDxfId="1131" dataCellStyle="Normal 2"/>
    <tableColumn id="8" xr3:uid="{25391286-B15F-4978-B8A7-7F8CD84C9678}" name="POSSUI COMPROVAÇÃO? _x000a_(Sim/ Não)" dataDxfId="1130" dataCellStyle="Normal 2"/>
    <tableColumn id="9" xr3:uid="{44AB6002-5194-415A-908B-551E2039FB61}" name="VALIDADE (MESES)" dataDxfId="1129" dataCellStyle="Normal 2"/>
    <tableColumn id="10" xr3:uid="{6074716F-1058-4197-A38E-8502E5AEDB61}" name="VENCIMENTO" dataDxfId="1128" dataCellStyle="Normal 2">
      <calculatedColumnFormula>EDATE(E5,I5)</calculatedColumnFormula>
    </tableColumn>
    <tableColumn id="11" xr3:uid="{37207FD7-675C-4F3D-929C-BEC2D96799A0}" name="RENOVAÇÃO" dataDxfId="1127" dataCellStyle="Bom">
      <calculatedColumnFormula>J5-29</calculatedColumnFormula>
    </tableColumn>
    <tableColumn id="12" xr3:uid="{DD0926C5-1427-467E-86F6-FF69C07DA45D}" name="STATUS" dataDxfId="1126">
      <calculatedColumnFormula>IF(TODAY()&gt;Tabela22410111213141516171819202122232425262829[[#This Row],[VENCIMENTO]],"Vencido‼","Válido✔")</calculatedColumnFormula>
    </tableColumn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D0656B97-001D-4CC0-B59A-1B15862F3BCE}" name="Tabela2241011121314151617181920212223242526282930" displayName="Tabela2241011121314151617181920212223242526282930" ref="A4:L111" totalsRowShown="0" headerRowDxfId="1125" headerRowBorderDxfId="1124" tableBorderDxfId="1123" headerRowCellStyle="Normal 2">
  <autoFilter ref="A4:L111" xr:uid="{C35CCAD1-AF11-405B-9934-BA080CCC3997}"/>
  <tableColumns count="12">
    <tableColumn id="1" xr3:uid="{BBEE0260-2D9B-40B0-9591-CB07BB40FD80}" name="NOME" dataDxfId="1122" totalsRowDxfId="1121" dataCellStyle="Normal 2"/>
    <tableColumn id="2" xr3:uid="{9FFA412A-EDB5-4545-8491-A44C02C350E0}" name="CATEGORIA" dataDxfId="1120" totalsRowDxfId="1119" dataCellStyle="Normal 2"/>
    <tableColumn id="3" xr3:uid="{18855EC9-378F-4C5F-AC59-84B973401EF2}" name="SITUAÇÃO " dataDxfId="1118" totalsRowDxfId="1117" dataCellStyle="Normal 2"/>
    <tableColumn id="4" xr3:uid="{0F268D58-CE3A-4C04-B0C2-758498AE962C}" name="EMPRESA FORNECEDORA" dataDxfId="1116" totalsRowDxfId="1115" dataCellStyle="Normal 2"/>
    <tableColumn id="5" xr3:uid="{F38ABAE1-5DAB-4376-BF04-EF18A5B32EE1}" name="DATA TREINAMENTO " dataDxfId="1114" totalsRowDxfId="1113" dataCellStyle="Normal 2"/>
    <tableColumn id="6" xr3:uid="{7D3943DB-526B-492E-A3C1-6469039EC88C}" name="CARGA HORÁRIA" dataDxfId="1112" totalsRowDxfId="1111" dataCellStyle="Normal 2"/>
    <tableColumn id="7" xr3:uid="{9C621761-D50C-46D7-B91E-9C1866509E6D}" name="MODALIDADE" dataDxfId="1110" totalsRowDxfId="1109" dataCellStyle="Normal 2"/>
    <tableColumn id="8" xr3:uid="{4C492C73-B032-448A-AFD7-01211542ED9B}" name="POSSUI COMPROVAÇÃO? _x000a_(Sim/ Não)" dataDxfId="1108" totalsRowDxfId="1107" dataCellStyle="Normal 2"/>
    <tableColumn id="9" xr3:uid="{192F2EE0-40D2-4B3D-BDF3-81BD7E1542C5}" name="VALIDADE (MESES)" dataDxfId="1106" totalsRowDxfId="1105" dataCellStyle="Normal 2"/>
    <tableColumn id="10" xr3:uid="{2C4EAC22-A6E6-48FC-9145-BCCA61564E5D}" name="VENCIMENTO" dataDxfId="1104" totalsRowDxfId="1103" dataCellStyle="Normal 2">
      <calculatedColumnFormula>EDATE(E5,I5)</calculatedColumnFormula>
    </tableColumn>
    <tableColumn id="11" xr3:uid="{5ABD6B25-CB73-4235-90D2-BED896FE517E}" name="RENOVAÇÃO" dataDxfId="1102" totalsRowDxfId="1101" dataCellStyle="Bom">
      <calculatedColumnFormula>J5-29</calculatedColumnFormula>
    </tableColumn>
    <tableColumn id="12" xr3:uid="{6083A042-EE6F-492C-8494-72DE79D633A5}" name="STATUS" dataDxfId="1100" totalsRowDxfId="1099">
      <calculatedColumnFormula>IF(TODAY()&gt;Tabela2241011121314151617181920212223242526282930[[#This Row],[VENCIMENTO]],"Vencido‼","Válido✔")</calculatedColumnFormula>
    </tableColumn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749826C8-C372-4EF8-BA93-5186B37C3767}" name="Tabela224101112131415161718192021222324252628293031" displayName="Tabela224101112131415161718192021222324252628293031" ref="A4:L100" totalsRowShown="0" headerRowDxfId="1098" headerRowBorderDxfId="1097" tableBorderDxfId="1096" headerRowCellStyle="Normal 2">
  <autoFilter ref="A4:L100" xr:uid="{C35CCAD1-AF11-405B-9934-BA080CCC3997}"/>
  <tableColumns count="12">
    <tableColumn id="1" xr3:uid="{EFF1A02B-F5FD-4819-B00B-D58CD0DED86F}" name="NOME" dataDxfId="1095" dataCellStyle="Normal 2">
      <calculatedColumnFormula>Tabela224[[#This Row],[NOME]]</calculatedColumnFormula>
    </tableColumn>
    <tableColumn id="2" xr3:uid="{43CCFD1B-06CE-4CE6-98F9-1C4E5BEAD20F}" name="CATEGORIA" dataDxfId="1094" dataCellStyle="Normal 2">
      <calculatedColumnFormula>Tabela224[[#This Row],[CATEGORIA]]</calculatedColumnFormula>
    </tableColumn>
    <tableColumn id="3" xr3:uid="{8A30174B-6F5B-4297-9919-5E7BF20B266B}" name="SITUAÇÃO " dataDxfId="1093" dataCellStyle="Normal 2"/>
    <tableColumn id="4" xr3:uid="{D2C8C5D1-CEF5-4A5F-85CD-9CCA33C8A851}" name="EMPRESA FORNECEDORA" dataDxfId="1092" dataCellStyle="Normal 2"/>
    <tableColumn id="5" xr3:uid="{CB51AA63-1A40-4A00-9386-BC0C309A099E}" name="DATA TREINAMENTO " dataDxfId="1091" dataCellStyle="Normal 2"/>
    <tableColumn id="6" xr3:uid="{C10725C5-BFBA-441E-825A-82F5E2A8ECC2}" name="CARGA HORÁRIA" dataDxfId="1090" dataCellStyle="Normal 2"/>
    <tableColumn id="7" xr3:uid="{44F516D1-C70B-40AF-8327-619B64E968DB}" name="MODALIDADE" dataDxfId="1089" dataCellStyle="Normal 2"/>
    <tableColumn id="8" xr3:uid="{A45CB761-9422-4DEE-8A9A-754D64E7C56F}" name="POSSUI COMPROVAÇÃO? _x000a_(Sim/ Não)" dataDxfId="1088" dataCellStyle="Normal 2"/>
    <tableColumn id="9" xr3:uid="{DA855E57-E1E2-455A-AB13-EC3C9FBFFDA9}" name="VALIDADE (MESES)" dataDxfId="1087" dataCellStyle="Normal 2"/>
    <tableColumn id="10" xr3:uid="{FF5734B5-C6A5-47E5-8D74-BCE2F6C2F4F4}" name="VENCIMENTO" dataDxfId="1086" dataCellStyle="Normal 2">
      <calculatedColumnFormula>EDATE(E5,I5)</calculatedColumnFormula>
    </tableColumn>
    <tableColumn id="11" xr3:uid="{A228A5DC-2E34-45CC-95F7-386394FAD22E}" name="RENOVAÇÃO" dataDxfId="1085" dataCellStyle="Bom">
      <calculatedColumnFormula>J5-29</calculatedColumnFormula>
    </tableColumn>
    <tableColumn id="12" xr3:uid="{88D8E186-B2EB-4043-9FE5-549523D07542}" name="STATUS" dataDxfId="1084">
      <calculatedColumnFormula>IF(TODAY()&gt;Tabela224101112131415161718192021222324252628293031[[#This Row],[VENCIMENTO]],"Vencido‼","Válido✔")</calculatedColumnFormula>
    </tableColumn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1AFF9E3A-6973-4C56-9EA2-84E86AD103C9}" name="Tabela22432" displayName="Tabela22432" ref="A4:L100" totalsRowShown="0" headerRowDxfId="1083" headerRowBorderDxfId="1082" tableBorderDxfId="1081" headerRowCellStyle="Normal 2">
  <autoFilter ref="A4:L100" xr:uid="{C35CCAD1-AF11-405B-9934-BA080CCC3997}"/>
  <tableColumns count="12">
    <tableColumn id="1" xr3:uid="{32265A35-F00E-4437-9354-FBE5615DEA53}" name="NOME" dataDxfId="1080" dataCellStyle="Normal 2">
      <calculatedColumnFormula>Tabela224[[#This Row],[NOME]]</calculatedColumnFormula>
    </tableColumn>
    <tableColumn id="2" xr3:uid="{EFDD9B50-C352-47A8-A5E0-CE23093D5ADF}" name="CATEGORIA" dataDxfId="1079" dataCellStyle="Normal 2">
      <calculatedColumnFormula>Tabela224[[#This Row],[CATEGORIA]]</calculatedColumnFormula>
    </tableColumn>
    <tableColumn id="3" xr3:uid="{5D5332A6-6D43-4C86-A6FD-07EE60575467}" name="SITUAÇÃO " dataDxfId="1078" dataCellStyle="Normal 2"/>
    <tableColumn id="4" xr3:uid="{8BDB9170-81FE-47E0-9734-6EBDED515E41}" name="EMPRESA FORNECEDORA" dataDxfId="1077" dataCellStyle="Normal 2"/>
    <tableColumn id="5" xr3:uid="{F4B7D085-B73C-417D-B1FC-90EA724F0B25}" name="DATA TREINAMENTO " dataDxfId="1076" dataCellStyle="Normal 2"/>
    <tableColumn id="6" xr3:uid="{DF0E1697-3A4B-40E7-9AC0-05C0B58200C7}" name="CARGA HORÁRIA" dataDxfId="1075" dataCellStyle="Normal 2"/>
    <tableColumn id="7" xr3:uid="{CDC80774-24E4-4966-AEF0-6DA4A39C42DB}" name="MODALIDADE" dataDxfId="1074" dataCellStyle="Normal 2"/>
    <tableColumn id="8" xr3:uid="{EAD9CB07-BD7E-4864-BA34-91E0BF0AE1F8}" name="POSSUI COMPROVAÇÃO? _x000a_(Sim/ Não)" dataDxfId="1073" dataCellStyle="Normal 2"/>
    <tableColumn id="9" xr3:uid="{7ACF071B-64E6-45AF-BB58-9DD0F1A32361}" name="VALIDADE (MESES)" dataDxfId="1072" dataCellStyle="Normal 2"/>
    <tableColumn id="10" xr3:uid="{11D38A3D-6A59-4893-AC2F-BAEDEC323A22}" name="VENCIMENTO" dataDxfId="1071" dataCellStyle="Normal 2">
      <calculatedColumnFormula>EDATE(E5,I5)</calculatedColumnFormula>
    </tableColumn>
    <tableColumn id="11" xr3:uid="{C8B27962-427E-42E5-BFFD-6E9199B11ABC}" name="RENOVAÇÃO" dataDxfId="1070" dataCellStyle="Bom">
      <calculatedColumnFormula>J5-29</calculatedColumnFormula>
    </tableColumn>
    <tableColumn id="12" xr3:uid="{CDA9836F-8A41-4115-9DF4-2AEA46E1EF43}" name="STATUS" dataDxfId="1069">
      <calculatedColumnFormula>IF(TODAY()&gt;Tabela22432[[#This Row],[VENCIMENTO]],"Vencido‼","Válido✔")</calculatedColumnFormula>
    </tableColumn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6636E38A-8CF3-439D-B671-AD4521B4DA3C}" name="Tabela2243233" displayName="Tabela2243233" ref="A4:L53" totalsRowShown="0" headerRowDxfId="1068" headerRowBorderDxfId="1067" tableBorderDxfId="1066" headerRowCellStyle="Normal 2">
  <autoFilter ref="A4:L53" xr:uid="{C35CCAD1-AF11-405B-9934-BA080CCC3997}">
    <filterColumn colId="2">
      <filters>
        <filter val="ATIVO"/>
      </filters>
    </filterColumn>
  </autoFilter>
  <sortState xmlns:xlrd2="http://schemas.microsoft.com/office/spreadsheetml/2017/richdata2" ref="A5:L53">
    <sortCondition sortBy="cellColor" ref="J4:J53" dxfId="1065"/>
  </sortState>
  <tableColumns count="12">
    <tableColumn id="1" xr3:uid="{3073B5EE-C26F-436C-9465-84119F35D22E}" name="NOME" dataDxfId="1064" dataCellStyle="Normal 2">
      <calculatedColumnFormula>Tabela224[[#This Row],[NOME]]</calculatedColumnFormula>
    </tableColumn>
    <tableColumn id="2" xr3:uid="{0C6F6801-B68A-4337-B77D-5C20CDE4AE98}" name="CATEGORIA" dataDxfId="1063" dataCellStyle="Normal 2">
      <calculatedColumnFormula>Tabela224[[#This Row],[CATEGORIA]]</calculatedColumnFormula>
    </tableColumn>
    <tableColumn id="3" xr3:uid="{DAE3FE06-CB5C-443F-81A1-3A13256DC8E1}" name="SITUAÇÃO " dataDxfId="1062" dataCellStyle="Normal 2">
      <calculatedColumnFormula>Tabela224[[#This Row],[SITUAÇÃO ]]</calculatedColumnFormula>
    </tableColumn>
    <tableColumn id="4" xr3:uid="{B2DFBB84-34FC-45B3-9431-920F483DA67A}" name="EMPRESA FORNECEDORA" dataDxfId="1061" dataCellStyle="Normal 2"/>
    <tableColumn id="5" xr3:uid="{51A37054-C45A-4944-B146-7F1479175B63}" name="DATA TREINAMENTO " dataDxfId="1060" dataCellStyle="Normal 2"/>
    <tableColumn id="6" xr3:uid="{E1BBB651-A92F-4DFD-8CEB-77A7B63CA417}" name="CARGA HORÁRIA" dataDxfId="1059" dataCellStyle="Normal 2"/>
    <tableColumn id="7" xr3:uid="{08C73AD2-9DC4-4369-A2EA-22D7C08188D8}" name="MODALIDADE" dataDxfId="1058" dataCellStyle="Normal 2"/>
    <tableColumn id="8" xr3:uid="{61DF7883-B9A2-4FF7-92FC-0CC257B0FF73}" name="POSSUI COMPROVAÇÃO? _x000a_(Sim/ Não)" dataDxfId="1057" dataCellStyle="Normal 2"/>
    <tableColumn id="9" xr3:uid="{6AC7199F-D443-4556-B563-E50725F61F0D}" name="VALIDADE (MESES)" dataDxfId="1056" dataCellStyle="Normal 2"/>
    <tableColumn id="10" xr3:uid="{1A092328-CEA4-4700-844F-8E84DFA708F6}" name="VENCIMENTO" dataDxfId="1055" dataCellStyle="Normal 2">
      <calculatedColumnFormula>EDATE(E5,I5)</calculatedColumnFormula>
    </tableColumn>
    <tableColumn id="11" xr3:uid="{D86C9FB7-1D4D-4A08-B616-BCDEA6A121B3}" name="RENOVAÇÃO" dataDxfId="1054" dataCellStyle="Bom">
      <calculatedColumnFormula>J5-29</calculatedColumnFormula>
    </tableColumn>
    <tableColumn id="12" xr3:uid="{41A3F89C-958B-4618-AA24-23F2A4457B27}" name="STATUS" dataDxfId="1053">
      <calculatedColumnFormula>IF(TODAY()&gt;Tabela2243233[[#This Row],[VENCIMENTO]],"Vencido‼","Válido✔")</calculatedColumnFormula>
    </tableColumn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130D6121-F213-42BA-A13B-E24D57470135}" name="Tabela224323335" displayName="Tabela224323335" ref="A4:L100" totalsRowShown="0" headerRowDxfId="1052" headerRowBorderDxfId="1051" tableBorderDxfId="1050" headerRowCellStyle="Normal 2">
  <autoFilter ref="A4:L100" xr:uid="{C35CCAD1-AF11-405B-9934-BA080CCC3997}"/>
  <tableColumns count="12">
    <tableColumn id="1" xr3:uid="{33D15377-FCCD-4D69-8407-FA57FBD4AE03}" name="NOME" dataDxfId="1049" dataCellStyle="Normal 2">
      <calculatedColumnFormula>Tabela224[[#This Row],[NOME]]</calculatedColumnFormula>
    </tableColumn>
    <tableColumn id="2" xr3:uid="{C787833F-5BA8-4109-AB22-548DBED6587F}" name="CATEGORIA" dataDxfId="1048" dataCellStyle="Normal 2">
      <calculatedColumnFormula>Tabela224[[#This Row],[CATEGORIA]]</calculatedColumnFormula>
    </tableColumn>
    <tableColumn id="3" xr3:uid="{5C0AAB4F-D7CA-40B8-9633-1B0FC868EF22}" name="SITUAÇÃO " dataDxfId="1047" dataCellStyle="Normal 2"/>
    <tableColumn id="4" xr3:uid="{493C6B10-49B3-44FE-B376-EA3DB455871F}" name="EMPRESA FORNECEDORA" dataDxfId="1046" dataCellStyle="Normal 2"/>
    <tableColumn id="5" xr3:uid="{239866DE-FA6E-4387-A850-8A343DDBAE26}" name="DATA TREINAMENTO " dataDxfId="1045" dataCellStyle="Normal 2"/>
    <tableColumn id="6" xr3:uid="{686D6032-BBC2-4321-B4CB-497F68F5E1BA}" name="CARGA HORÁRIA" dataDxfId="1044" dataCellStyle="Normal 2"/>
    <tableColumn id="7" xr3:uid="{21501588-1CDD-4B72-9176-61478B0EF299}" name="MODALIDADE" dataDxfId="1043" dataCellStyle="Normal 2"/>
    <tableColumn id="8" xr3:uid="{A09C4D2D-15E8-4F4D-8C00-0324065A4058}" name="POSSUI COMPROVAÇÃO? _x000a_(Sim/ Não)" dataDxfId="1042" dataCellStyle="Normal 2"/>
    <tableColumn id="9" xr3:uid="{45130E8C-8004-4797-88AB-B7F503C44685}" name="VALIDADE (MESES)" dataDxfId="1041" dataCellStyle="Normal 2"/>
    <tableColumn id="10" xr3:uid="{37710B57-2F22-458C-8E10-8D94E588797F}" name="VENCIMENTO" dataDxfId="1040" dataCellStyle="Normal 2">
      <calculatedColumnFormula>EDATE(E5,I5)</calculatedColumnFormula>
    </tableColumn>
    <tableColumn id="11" xr3:uid="{1C3B9543-B2DF-42D9-AF30-0AFCC787B4E6}" name="RENOVAÇÃO" dataDxfId="1039" dataCellStyle="Bom">
      <calculatedColumnFormula>J5-29</calculatedColumnFormula>
    </tableColumn>
    <tableColumn id="12" xr3:uid="{57BB57DD-0702-4938-A96F-647AE488BEB3}" name="STATUS" dataDxfId="1038">
      <calculatedColumnFormula>IF(TODAY()&gt;Tabela224323335[[#This Row],[VENCIMENTO]],"Vencido‼","Válido✔")</calculatedColumnFormula>
    </tableColumn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1971004-251A-4B7C-AF00-DAC5223A8B27}" name="Tabela22410111213141516171819201013" displayName="Tabela22410111213141516171819201013" ref="A4:L100" totalsRowShown="0" headerRowDxfId="1037" headerRowBorderDxfId="1036" tableBorderDxfId="1035" headerRowCellStyle="Normal 2">
  <autoFilter ref="A4:L100" xr:uid="{C35CCAD1-AF11-405B-9934-BA080CCC3997}"/>
  <tableColumns count="12">
    <tableColumn id="1" xr3:uid="{36722D65-5820-48C7-A555-6F644D314D94}" name="NOME" dataDxfId="1034" dataCellStyle="Normal 2">
      <calculatedColumnFormula>Tabela224[[#This Row],[NOME]]</calculatedColumnFormula>
    </tableColumn>
    <tableColumn id="2" xr3:uid="{058C4A4D-320C-435D-8AE1-7B83143867B9}" name="CATEGORIA" dataDxfId="1033" dataCellStyle="Normal 2">
      <calculatedColumnFormula>Tabela224[[#This Row],[CATEGORIA]]</calculatedColumnFormula>
    </tableColumn>
    <tableColumn id="3" xr3:uid="{7F4B8E9A-7E11-4A0F-B2A1-06B33222258F}" name="SITUAÇÃO " dataDxfId="1032" dataCellStyle="Normal 2"/>
    <tableColumn id="4" xr3:uid="{B3978530-3A45-41AF-BB63-A1A78C7D02FE}" name="EMPRESA FORNECEDORA" dataDxfId="1031" dataCellStyle="Normal 2"/>
    <tableColumn id="5" xr3:uid="{F6DDCD34-868F-410A-8CF9-B61E07D78897}" name="DATA TREINAMENTO " dataDxfId="1030" dataCellStyle="Normal 2"/>
    <tableColumn id="6" xr3:uid="{100D81EA-5E6A-48DD-A5D6-FCDABA1D0C92}" name="CARGA HORÁRIA" dataDxfId="1029" dataCellStyle="Normal 2"/>
    <tableColumn id="7" xr3:uid="{E82883F9-D15D-4C78-9F25-231B6F610B32}" name="MODALIDADE" dataDxfId="1028" dataCellStyle="Normal 2"/>
    <tableColumn id="8" xr3:uid="{C38317B8-AEC8-4F5B-A63C-DE5FD0B1CD3C}" name="POSSUI COMPROVAÇÃO? _x000a_(Sim/ Não)" dataDxfId="1027" dataCellStyle="Normal 2"/>
    <tableColumn id="9" xr3:uid="{1D214BE8-7CB8-4A4D-B151-FD2C54839813}" name="VALIDADE (MESES)" dataDxfId="1026" dataCellStyle="Normal 2"/>
    <tableColumn id="10" xr3:uid="{2C304605-AA77-4503-B19F-06C8133B0E2C}" name="VENCIMENTO" dataDxfId="1025" dataCellStyle="Normal 2">
      <calculatedColumnFormula>EDATE(E5,I5)</calculatedColumnFormula>
    </tableColumn>
    <tableColumn id="11" xr3:uid="{D21D7887-E056-415F-991D-FAF84647EE54}" name="RENOVAÇÃO" dataDxfId="1024" dataCellStyle="Bom">
      <calculatedColumnFormula>J5-29</calculatedColumnFormula>
    </tableColumn>
    <tableColumn id="12" xr3:uid="{3A731928-C8A9-44A2-A640-492FA1456F61}" name="STATUS" dataDxfId="1023">
      <calculatedColumnFormula>IF(TODAY()&gt;Tabela22410111213141516171819201013[[#This Row],[VENCIMENTO]],"Vencido‼","Válido✔")</calculatedColumnFormula>
    </tableColumn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DF9B2BCB-D876-4916-A3B6-77884C9378E9}" name="Tabela2241011121314151617181920101356" displayName="Tabela2241011121314151617181920101356" ref="A4:L100" totalsRowShown="0" headerRowDxfId="1022" headerRowBorderDxfId="1021" tableBorderDxfId="1020" headerRowCellStyle="Normal 2">
  <autoFilter ref="A4:L100" xr:uid="{C35CCAD1-AF11-405B-9934-BA080CCC3997}">
    <filterColumn colId="2">
      <filters>
        <filter val="ATIVO"/>
      </filters>
    </filterColumn>
  </autoFilter>
  <tableColumns count="12">
    <tableColumn id="1" xr3:uid="{888774AE-0155-49A4-B3AC-1D72C6F1E601}" name="NOME" dataDxfId="1019" dataCellStyle="Normal 2">
      <calculatedColumnFormula>Tabela224[[#This Row],[NOME]]</calculatedColumnFormula>
    </tableColumn>
    <tableColumn id="2" xr3:uid="{8851E45B-C39A-4F44-8E7F-4B37843BCAF3}" name="CATEGORIA" dataDxfId="1018" dataCellStyle="Normal 2">
      <calculatedColumnFormula>Tabela224[[#This Row],[CATEGORIA]]</calculatedColumnFormula>
    </tableColumn>
    <tableColumn id="3" xr3:uid="{85B023AB-3E43-49D6-A6CC-A1DF84A823AE}" name="SITUAÇÃO " dataDxfId="1017" dataCellStyle="Normal 2"/>
    <tableColumn id="4" xr3:uid="{24D1B799-EBB4-48AC-A467-8811356C350A}" name="EMPRESA FORNECEDORA" dataDxfId="1016" dataCellStyle="Normal 2"/>
    <tableColumn id="5" xr3:uid="{FD777DA6-9DA9-40EC-8E46-9519692C93E1}" name="DATA TREINAMENTO " dataDxfId="1015" dataCellStyle="Normal 2"/>
    <tableColumn id="6" xr3:uid="{38788148-0493-49D4-8787-B20A0A7599DD}" name="CARGA HORÁRIA" dataDxfId="1014" dataCellStyle="Normal 2"/>
    <tableColumn id="7" xr3:uid="{A8BBE32C-5898-4BD2-9780-40BC232BF593}" name="MODALIDADE" dataDxfId="1013" dataCellStyle="Normal 2"/>
    <tableColumn id="8" xr3:uid="{4842844F-5BD3-4D2A-B589-A952F34B3321}" name="POSSUI COMPROVAÇÃO? _x000a_(Sim/ Não)" dataDxfId="1012" dataCellStyle="Normal 2"/>
    <tableColumn id="9" xr3:uid="{24335DBC-0574-4C9E-957D-657C1CEC6494}" name="VALIDADE (MESES)" dataDxfId="1011" dataCellStyle="Normal 2"/>
    <tableColumn id="10" xr3:uid="{D293C9EF-3E5B-4C71-8644-0238484A3A45}" name="VENCIMENTO" dataDxfId="1010" dataCellStyle="Normal 2">
      <calculatedColumnFormula>EDATE(E5,I5)</calculatedColumnFormula>
    </tableColumn>
    <tableColumn id="11" xr3:uid="{97383692-2DE8-43C6-A3BC-7BD28677FC51}" name="RENOVAÇÃO" dataDxfId="1009" dataCellStyle="Bom">
      <calculatedColumnFormula>J5-29</calculatedColumnFormula>
    </tableColumn>
    <tableColumn id="12" xr3:uid="{BC86CB8B-5CE0-48B5-B096-D1CB2C6800DD}" name="STATUS" dataDxfId="1008">
      <calculatedColumnFormula>IF(TODAY()&gt;Tabela2241011121314151617181920101356[[#This Row],[VENCIMENTO]],"Vencido‼","Válido✔")</calculatedColumnFormula>
    </tableColumn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E41912CD-C02D-4FD6-9FCE-88B00E43135A}" name="Tabela2241011121314151617181920101357" displayName="Tabela2241011121314151617181920101357" ref="A4:L100" totalsRowShown="0" headerRowDxfId="1007" headerRowBorderDxfId="1006" tableBorderDxfId="1005" headerRowCellStyle="Normal 2">
  <autoFilter ref="A4:L100" xr:uid="{C35CCAD1-AF11-405B-9934-BA080CCC3997}">
    <filterColumn colId="4">
      <filters blank="1"/>
    </filterColumn>
  </autoFilter>
  <tableColumns count="12">
    <tableColumn id="1" xr3:uid="{AE7BCC7A-0D71-42BE-B802-868783315467}" name="NOME" dataDxfId="1004" dataCellStyle="Normal 2">
      <calculatedColumnFormula>Tabela224[[#This Row],[NOME]]</calculatedColumnFormula>
    </tableColumn>
    <tableColumn id="2" xr3:uid="{475899CA-0DBF-4F06-BC20-225D6368415A}" name="CATEGORIA" dataDxfId="1003" dataCellStyle="Normal 2">
      <calculatedColumnFormula>Tabela224[[#This Row],[CATEGORIA]]</calculatedColumnFormula>
    </tableColumn>
    <tableColumn id="3" xr3:uid="{727E94DE-1D36-4B53-A657-7EEAD3D9A18C}" name="SITUAÇÃO " dataDxfId="1002" dataCellStyle="Normal 2"/>
    <tableColumn id="4" xr3:uid="{02E4E315-FD83-492F-BFE5-F7F5E95630D9}" name="EMPRESA FORNECEDORA" dataDxfId="1001" dataCellStyle="Normal 2"/>
    <tableColumn id="5" xr3:uid="{A381AF37-DAE0-4D16-B310-1D63D4741EF4}" name="DATA TREINAMENTO " dataDxfId="1000" dataCellStyle="Normal 2"/>
    <tableColumn id="6" xr3:uid="{9EE7621B-F193-476B-A9DB-D37481F68E8B}" name="CARGA HORÁRIA" dataDxfId="999" dataCellStyle="Normal 2"/>
    <tableColumn id="7" xr3:uid="{D071B8C5-909F-43C6-8E22-1BD48501C7AE}" name="MODALIDADE" dataDxfId="998" dataCellStyle="Normal 2"/>
    <tableColumn id="8" xr3:uid="{EBC6B9E4-6463-423C-B03B-242DC544A1E5}" name="POSSUI COMPROVAÇÃO? _x000a_(Sim/ Não)" dataDxfId="997" dataCellStyle="Normal 2"/>
    <tableColumn id="9" xr3:uid="{E4A21043-D277-4D38-9F25-DCD7E049D2BE}" name="VALIDADE (MESES)" dataDxfId="996" dataCellStyle="Normal 2"/>
    <tableColumn id="10" xr3:uid="{0818DEC1-44FA-45C7-8C2E-BD722DF581D8}" name="VENCIMENTO" dataDxfId="995" dataCellStyle="Normal 2">
      <calculatedColumnFormula>EDATE(E5,I5)</calculatedColumnFormula>
    </tableColumn>
    <tableColumn id="11" xr3:uid="{D496D6A8-AF7E-4146-8EEF-48530DD1E82B}" name="RENOVAÇÃO" dataDxfId="994" dataCellStyle="Bom">
      <calculatedColumnFormula>J5-29</calculatedColumnFormula>
    </tableColumn>
    <tableColumn id="12" xr3:uid="{9316C702-9289-4D8F-ABB2-EE9F876865B2}" name="STATUS" dataDxfId="993">
      <calculatedColumnFormula>IF(TODAY()&gt;Tabela2241011121314151617181920101357[[#This Row],[VENCIMENTO]],"Vencido‼","Válido✔")</calculatedColumnFormula>
    </tableColumn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02705BC-3CAE-450F-8CC1-9772E412ACBA}" name="Tabela2241011121314151617181920101314" displayName="Tabela2241011121314151617181920101314" ref="A4:L100" totalsRowShown="0" headerRowDxfId="992" headerRowBorderDxfId="991" tableBorderDxfId="990" headerRowCellStyle="Normal 2">
  <autoFilter ref="A4:L100" xr:uid="{C35CCAD1-AF11-405B-9934-BA080CCC3997}"/>
  <tableColumns count="12">
    <tableColumn id="1" xr3:uid="{BFF39609-603D-4761-B468-8376E2C3EE6F}" name="NOME" dataDxfId="989" dataCellStyle="Normal 2">
      <calculatedColumnFormula>Tabela224[[#This Row],[NOME]]</calculatedColumnFormula>
    </tableColumn>
    <tableColumn id="2" xr3:uid="{53776BCE-315E-4D99-82E5-0A641CADAC21}" name="CATEGORIA" dataDxfId="988" dataCellStyle="Normal 2">
      <calculatedColumnFormula>Tabela224[[#This Row],[CATEGORIA]]</calculatedColumnFormula>
    </tableColumn>
    <tableColumn id="3" xr3:uid="{9ED715F4-607D-4C26-B175-A36C528DADB0}" name="SITUAÇÃO " dataDxfId="987" dataCellStyle="Normal 2"/>
    <tableColumn id="4" xr3:uid="{3674B977-D520-4192-B7A5-D4464E1214B3}" name="EMPRESA FORNECEDORA" dataDxfId="986" dataCellStyle="Normal 2"/>
    <tableColumn id="5" xr3:uid="{5D9625DD-814A-481B-A884-B5EC8A391C58}" name="DATA TREINAMENTO " dataDxfId="985" dataCellStyle="Normal 2"/>
    <tableColumn id="6" xr3:uid="{8A24F113-EF14-4D86-BD95-F6A32AA15AB1}" name="CARGA HORÁRIA" dataDxfId="984" dataCellStyle="Normal 2"/>
    <tableColumn id="7" xr3:uid="{D620BE5B-7D85-4651-BCCC-EF01DA8D95FE}" name="MODALIDADE" dataDxfId="983" dataCellStyle="Normal 2"/>
    <tableColumn id="8" xr3:uid="{5028009B-8B83-4EE5-B1AA-3BF5CFA729D0}" name="POSSUI COMPROVAÇÃO? _x000a_(Sim/ Não)" dataDxfId="982" dataCellStyle="Normal 2"/>
    <tableColumn id="9" xr3:uid="{D8D82698-D616-472F-A5BF-91F1A450DF69}" name="VALIDADE (MESES)" dataDxfId="981" dataCellStyle="Normal 2"/>
    <tableColumn id="10" xr3:uid="{4715F5F8-1497-42D1-9895-A75F5B267FDE}" name="VENCIMENTO" dataDxfId="980" dataCellStyle="Normal 2">
      <calculatedColumnFormula>EDATE(E5,I5)</calculatedColumnFormula>
    </tableColumn>
    <tableColumn id="11" xr3:uid="{F16866ED-ACA3-42AC-BF07-0366C435B0E0}" name="RENOVAÇÃO" dataDxfId="979" dataCellStyle="Bom">
      <calculatedColumnFormula>J5-29</calculatedColumnFormula>
    </tableColumn>
    <tableColumn id="12" xr3:uid="{6C872B28-6958-4C0D-A7DB-97B95DB13ADA}" name="STATUS" dataDxfId="978">
      <calculatedColumnFormula>IF(TODAY()&gt;Tabela2241011121314151617181920101314[[#This Row],[VENCIMENTO]],"Vencido‼","Válido✔")</calculatedColumnFormula>
    </tableColumn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4AF7241-E7F6-4F05-A8AD-3F8F057045D9}" name="Tabela224101112131415161718192010131415" displayName="Tabela224101112131415161718192010131415" ref="A4:L100" totalsRowShown="0" headerRowDxfId="977" headerRowBorderDxfId="976" tableBorderDxfId="975" headerRowCellStyle="Normal 2">
  <autoFilter ref="A4:L100" xr:uid="{C35CCAD1-AF11-405B-9934-BA080CCC3997}">
    <filterColumn colId="4">
      <filters blank="1"/>
    </filterColumn>
  </autoFilter>
  <tableColumns count="12">
    <tableColumn id="1" xr3:uid="{F5776B3D-D4E3-4E25-9518-15E0FA8BDFB2}" name="NOME" dataDxfId="974" dataCellStyle="Normal 2">
      <calculatedColumnFormula>Tabela224[[#This Row],[NOME]]</calculatedColumnFormula>
    </tableColumn>
    <tableColumn id="2" xr3:uid="{AEC2EF12-E988-4B94-B412-AE0DB07BF0A8}" name="CATEGORIA" dataDxfId="973" dataCellStyle="Normal 2">
      <calculatedColumnFormula>Tabela224[[#This Row],[CATEGORIA]]</calculatedColumnFormula>
    </tableColumn>
    <tableColumn id="3" xr3:uid="{F374C0D9-0330-485C-A6A7-DAA2A8EF7A00}" name="SITUAÇÃO " dataDxfId="972" dataCellStyle="Normal 2"/>
    <tableColumn id="4" xr3:uid="{37DC241D-36E9-401C-B47C-BC40F5C14723}" name="EMPRESA FORNECEDORA" dataDxfId="971" dataCellStyle="Normal 2"/>
    <tableColumn id="5" xr3:uid="{FDB4E65C-C63F-4838-AF87-AEF2FA184C4F}" name="DATA TREINAMENTO " dataDxfId="970" dataCellStyle="Normal 2"/>
    <tableColumn id="6" xr3:uid="{A90648C1-246B-48DD-A8E2-77C49D5D7B35}" name="CARGA HORÁRIA" dataDxfId="969" dataCellStyle="Normal 2"/>
    <tableColumn id="7" xr3:uid="{CCC1FBE7-E5BF-4EAE-A135-C14E5F41DF52}" name="MODALIDADE" dataDxfId="968" dataCellStyle="Normal 2"/>
    <tableColumn id="8" xr3:uid="{870547BE-2F89-42A7-BCBD-38E70E17D8CD}" name="POSSUI COMPROVAÇÃO? _x000a_(Sim/ Não)" dataDxfId="967" dataCellStyle="Normal 2"/>
    <tableColumn id="9" xr3:uid="{3CD36EAB-351A-4C8F-91D6-39BA2DB1AFA3}" name="VALIDADE (MESES)" dataDxfId="966" dataCellStyle="Normal 2"/>
    <tableColumn id="10" xr3:uid="{4F722CBD-9442-461C-B461-9C3DDE209D37}" name="VENCIMENTO" dataDxfId="965" dataCellStyle="Normal 2">
      <calculatedColumnFormula>EDATE(E5,I5)</calculatedColumnFormula>
    </tableColumn>
    <tableColumn id="11" xr3:uid="{FDCE5024-D0E3-4927-BA62-336D77D3A412}" name="RENOVAÇÃO" dataDxfId="964" dataCellStyle="Bom">
      <calculatedColumnFormula>J5-29</calculatedColumnFormula>
    </tableColumn>
    <tableColumn id="12" xr3:uid="{CEB17FD7-FFFA-4501-A8A5-6B68FE6D6428}" name="STATUS" dataDxfId="963">
      <calculatedColumnFormula>IF(TODAY()&gt;Tabela224101112131415161718192010131415[[#This Row],[VENCIMENTO]],"Vencido‼","Válido✔")</calculatedColumnFormula>
    </tableColumn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74671E4-4FB5-4F85-8563-40615FF57C51}" name="Tabela22410111213141516171819201013141516" displayName="Tabela22410111213141516171819201013141516" ref="A4:L100" totalsRowShown="0" headerRowDxfId="962" headerRowBorderDxfId="961" tableBorderDxfId="960" headerRowCellStyle="Normal 2">
  <autoFilter ref="A4:L100" xr:uid="{C35CCAD1-AF11-405B-9934-BA080CCC3997}"/>
  <tableColumns count="12">
    <tableColumn id="1" xr3:uid="{1377AF70-1806-4D87-A511-BBDF96CD41B2}" name="NOME" dataDxfId="959" dataCellStyle="Normal 2">
      <calculatedColumnFormula>Tabela224[[#This Row],[NOME]]</calculatedColumnFormula>
    </tableColumn>
    <tableColumn id="2" xr3:uid="{DFCB8769-5792-48B1-9E65-D8EFB7C3563A}" name="CATEGORIA" dataDxfId="958" dataCellStyle="Normal 2">
      <calculatedColumnFormula>Tabela224[[#This Row],[CATEGORIA]]</calculatedColumnFormula>
    </tableColumn>
    <tableColumn id="3" xr3:uid="{2485C97C-756E-49BE-86C0-69E4AD94C505}" name="SITUAÇÃO " dataDxfId="957" dataCellStyle="Normal 2"/>
    <tableColumn id="4" xr3:uid="{BFF799E8-4237-40A1-AC95-946FB6C616AF}" name="EMPRESA FORNECEDORA" dataDxfId="956" dataCellStyle="Normal 2"/>
    <tableColumn id="5" xr3:uid="{345A7AFA-79F9-4AFC-88A2-E25C3D67C46D}" name="DATA TREINAMENTO " dataDxfId="955" dataCellStyle="Normal 2"/>
    <tableColumn id="6" xr3:uid="{0153367D-7924-4133-B5C0-2D4F436142D2}" name="CARGA HORÁRIA" dataDxfId="954" dataCellStyle="Normal 2"/>
    <tableColumn id="7" xr3:uid="{7EA0B3AC-80D0-4A76-8CBC-34163EBF9A8E}" name="MODALIDADE" dataDxfId="953" dataCellStyle="Normal 2"/>
    <tableColumn id="8" xr3:uid="{D4FA93DD-C4BA-4CF6-93CF-79EF8FB89AF4}" name="POSSUI COMPROVAÇÃO? _x000a_(Sim/ Não)" dataDxfId="952" dataCellStyle="Normal 2"/>
    <tableColumn id="9" xr3:uid="{F26CA8D4-6140-420A-9C18-58C35080260E}" name="VALIDADE (MESES)" dataDxfId="951" dataCellStyle="Normal 2"/>
    <tableColumn id="10" xr3:uid="{F35C047E-4EA7-4123-8B80-528D1D57C4CF}" name="VENCIMENTO" dataDxfId="950" dataCellStyle="Normal 2">
      <calculatedColumnFormula>EDATE(E5,I5)</calculatedColumnFormula>
    </tableColumn>
    <tableColumn id="11" xr3:uid="{8FDEA37B-49FA-48DF-B91D-ABA131418E21}" name="RENOVAÇÃO" dataDxfId="949" dataCellStyle="Bom">
      <calculatedColumnFormula>J5-29</calculatedColumnFormula>
    </tableColumn>
    <tableColumn id="12" xr3:uid="{0FEEF284-9DAE-4A8F-8EB5-F97AD279ABD0}" name="STATUS" dataDxfId="948">
      <calculatedColumnFormula>IF(TODAY()&gt;Tabela22410111213141516171819201013141516[[#This Row],[VENCIMENTO]],"Vencido‼","Válido✔")</calculatedColumnFormula>
    </tableColumn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CE652636-BD9B-46E3-95EC-1F67A2834C7B}" name="Tabela2241011121314151617181920101314151634" displayName="Tabela2241011121314151617181920101314151634" ref="A4:L100" totalsRowShown="0" headerRowDxfId="947" headerRowBorderDxfId="946" tableBorderDxfId="945" headerRowCellStyle="Normal 2">
  <autoFilter ref="A4:L100" xr:uid="{C35CCAD1-AF11-405B-9934-BA080CCC3997}"/>
  <tableColumns count="12">
    <tableColumn id="1" xr3:uid="{61E43675-9AD6-424F-947E-D1F4D32B5206}" name="NOME" dataDxfId="944" dataCellStyle="Normal 2">
      <calculatedColumnFormula>Tabela224[[#This Row],[NOME]]</calculatedColumnFormula>
    </tableColumn>
    <tableColumn id="2" xr3:uid="{4A17BD78-98DE-476D-9AD1-B3E56DEE36E6}" name="CATEGORIA" dataDxfId="943" dataCellStyle="Normal 2">
      <calculatedColumnFormula>Tabela224[[#This Row],[CATEGORIA]]</calculatedColumnFormula>
    </tableColumn>
    <tableColumn id="3" xr3:uid="{1FE43EF4-516D-49E1-881F-DAD0C4D5126E}" name="SITUAÇÃO " dataDxfId="942" dataCellStyle="Normal 2"/>
    <tableColumn id="4" xr3:uid="{F19807DE-B216-413E-99A3-7B1D0F2FD88A}" name="EMPRESA FORNECEDORA" dataDxfId="941" dataCellStyle="Normal 2"/>
    <tableColumn id="5" xr3:uid="{43A18217-3A61-4157-A04D-D280D1E3CE42}" name="DATA TREINAMENTO " dataDxfId="940" dataCellStyle="Normal 2"/>
    <tableColumn id="6" xr3:uid="{094DB538-076A-443E-82B2-28CD9E2B800A}" name="CARGA HORÁRIA" dataDxfId="939" dataCellStyle="Normal 2"/>
    <tableColumn id="7" xr3:uid="{1C2750A4-2F92-4311-B054-2B867AA63338}" name="MODALIDADE" dataDxfId="938" dataCellStyle="Normal 2"/>
    <tableColumn id="8" xr3:uid="{00BE9E48-19D5-4137-9F1E-E7F08CE092B0}" name="POSSUI COMPROVAÇÃO? _x000a_(Sim/ Não)" dataDxfId="937" dataCellStyle="Normal 2"/>
    <tableColumn id="9" xr3:uid="{4D12B3FB-4ACF-4690-846F-112C462FD5B3}" name="VALIDADE (MESES)" dataDxfId="936" dataCellStyle="Normal 2"/>
    <tableColumn id="10" xr3:uid="{29F937E2-ABDB-42F7-80E6-D2D243B05020}" name="VENCIMENTO" dataDxfId="935" dataCellStyle="Normal 2">
      <calculatedColumnFormula>EDATE(E5,I5)</calculatedColumnFormula>
    </tableColumn>
    <tableColumn id="11" xr3:uid="{7A347C78-4BA0-4E4F-8F3C-D0EE9DEC9DD4}" name="RENOVAÇÃO" dataDxfId="934" dataCellStyle="Bom">
      <calculatedColumnFormula>J5-29</calculatedColumnFormula>
    </tableColumn>
    <tableColumn id="12" xr3:uid="{9F7CB221-C9F6-4FD4-96D7-5476F29B4307}" name="STATUS" dataDxfId="933">
      <calculatedColumnFormula>IF(TODAY()&gt;Tabela2241011121314151617181920101314151634[[#This Row],[VENCIMENTO]],"Vencido‼","Válido✔")</calculatedColumnFormula>
    </tableColumn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06FAA77-140D-408C-90E1-5856BDAE5C34}" name="Tabela2241011121314151617181920101314151617" displayName="Tabela2241011121314151617181920101314151617" ref="A4:L100" totalsRowShown="0" headerRowDxfId="932" headerRowBorderDxfId="931" tableBorderDxfId="930" headerRowCellStyle="Normal 2">
  <autoFilter ref="A4:L100" xr:uid="{C35CCAD1-AF11-405B-9934-BA080CCC3997}">
    <filterColumn colId="1">
      <filters>
        <filter val="EMPREGADO"/>
      </filters>
    </filterColumn>
    <filterColumn colId="2">
      <filters>
        <filter val="ATIVO"/>
      </filters>
    </filterColumn>
  </autoFilter>
  <tableColumns count="12">
    <tableColumn id="1" xr3:uid="{8664FA54-4292-4AE7-A0FD-3DD18C3C8010}" name="NOME" dataDxfId="929" dataCellStyle="Normal 2">
      <calculatedColumnFormula>Tabela224[[#This Row],[NOME]]</calculatedColumnFormula>
    </tableColumn>
    <tableColumn id="2" xr3:uid="{7A9968E9-C737-48C7-9D97-DCBC4016CD4A}" name="CATEGORIA" dataDxfId="928" dataCellStyle="Normal 2">
      <calculatedColumnFormula>Tabela224[[#This Row],[CATEGORIA]]</calculatedColumnFormula>
    </tableColumn>
    <tableColumn id="3" xr3:uid="{85DF4EA2-FA5C-4491-894C-E773615690E3}" name="SITUAÇÃO " dataDxfId="927" dataCellStyle="Normal 2"/>
    <tableColumn id="4" xr3:uid="{CDDF29F9-A360-4D5E-86D2-9184E8673C3B}" name="EMPRESA FORNECEDORA" dataDxfId="926" dataCellStyle="Normal 2"/>
    <tableColumn id="5" xr3:uid="{558B8551-C42C-4D24-A41F-05E126EF0DA6}" name="DATA TREINAMENTO " dataDxfId="925" dataCellStyle="Normal 2"/>
    <tableColumn id="6" xr3:uid="{496AA653-1F63-45A9-811A-3494598D104A}" name="CARGA HORÁRIA" dataDxfId="924" dataCellStyle="Normal 2"/>
    <tableColumn id="7" xr3:uid="{870384B7-CB12-42E3-A602-93FE06E1C7D6}" name="MODALIDADE" dataDxfId="923" dataCellStyle="Normal 2"/>
    <tableColumn id="8" xr3:uid="{81A78955-67D9-46BC-BDA4-26299FDE39C3}" name="POSSUI COMPROVAÇÃO? _x000a_(Sim/ Não)" dataDxfId="922" dataCellStyle="Normal 2"/>
    <tableColumn id="9" xr3:uid="{D469B3DF-BC32-4730-B734-F67DBECC011B}" name="VALIDADE (MESES)" dataDxfId="921" dataCellStyle="Normal 2"/>
    <tableColumn id="10" xr3:uid="{832EDCDE-35C7-4762-B83A-54BF10026081}" name="VENCIMENTO" dataDxfId="920" dataCellStyle="Normal 2">
      <calculatedColumnFormula>EDATE(E5,I5)</calculatedColumnFormula>
    </tableColumn>
    <tableColumn id="11" xr3:uid="{DDD7F9A3-C9F3-4343-96F8-5F5407F369BA}" name="RENOVAÇÃO" dataDxfId="919" dataCellStyle="Bom">
      <calculatedColumnFormula>J5-29</calculatedColumnFormula>
    </tableColumn>
    <tableColumn id="12" xr3:uid="{40C973B0-31AE-4061-B2D2-1462DC7EE657}" name="STATUS" dataDxfId="918">
      <calculatedColumnFormula>IF(TODAY()&gt;Tabela2241011121314151617181920101314151617[[#This Row],[VENCIMENTO]],"Vencido‼","Válido✔")</calculatedColumnFormula>
    </tableColumn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99E29073-47BA-4D12-96B2-03961919011A}" name="Tabela224101112131415161718192010131415161749" displayName="Tabela224101112131415161718192010131415161749" ref="A4:L100" totalsRowShown="0" headerRowDxfId="917" headerRowBorderDxfId="916" tableBorderDxfId="915" headerRowCellStyle="Normal 2">
  <autoFilter ref="A4:L100" xr:uid="{C35CCAD1-AF11-405B-9934-BA080CCC3997}"/>
  <tableColumns count="12">
    <tableColumn id="1" xr3:uid="{6B691F0C-4D50-42BB-9C0C-91668137455F}" name="NOME" dataDxfId="914" dataCellStyle="Normal 2">
      <calculatedColumnFormula>Tabela224[[#This Row],[NOME]]</calculatedColumnFormula>
    </tableColumn>
    <tableColumn id="2" xr3:uid="{6FF866CE-0BE2-4019-9B2A-5421A2BE7C74}" name="CATEGORIA" dataDxfId="913" dataCellStyle="Normal 2">
      <calculatedColumnFormula>Tabela224[[#This Row],[CATEGORIA]]</calculatedColumnFormula>
    </tableColumn>
    <tableColumn id="3" xr3:uid="{7AC987DE-286D-4A90-A4B0-29C55F3D37DB}" name="SITUAÇÃO " dataDxfId="912" dataCellStyle="Normal 2"/>
    <tableColumn id="4" xr3:uid="{7F2DB397-DDC2-44EB-8672-F5CABDB6C494}" name="EMPRESA FORNECEDORA" dataDxfId="911" dataCellStyle="Normal 2"/>
    <tableColumn id="5" xr3:uid="{5E1D84B6-0F82-4880-8B7B-AE442187A761}" name="DATA TREINAMENTO " dataDxfId="910" dataCellStyle="Normal 2"/>
    <tableColumn id="6" xr3:uid="{E7FA2517-BAAE-4628-8F00-4BDF9B50A079}" name="CARGA HORÁRIA" dataDxfId="909" dataCellStyle="Normal 2"/>
    <tableColumn id="7" xr3:uid="{A9A4A762-0A91-4C32-BEAF-58C7A89D9628}" name="MODALIDADE" dataDxfId="908" dataCellStyle="Normal 2"/>
    <tableColumn id="8" xr3:uid="{4872203D-E5A7-4AE0-BC65-013D704011F2}" name="POSSUI COMPROVAÇÃO? _x000a_(Sim/ Não)" dataDxfId="907" dataCellStyle="Normal 2"/>
    <tableColumn id="9" xr3:uid="{55ADF926-5105-4E8A-B06B-8049BF671B91}" name="VALIDADE (MESES)" dataDxfId="906" dataCellStyle="Normal 2"/>
    <tableColumn id="10" xr3:uid="{76CCB1C7-B4B8-4E3D-8D8C-EF60FF166C2A}" name="VENCIMENTO" dataDxfId="905" dataCellStyle="Normal 2">
      <calculatedColumnFormula>EDATE(E5,I5)</calculatedColumnFormula>
    </tableColumn>
    <tableColumn id="11" xr3:uid="{B14DF172-EAFF-4A9A-9CCA-CEE407D71B15}" name="RENOVAÇÃO" dataDxfId="904" dataCellStyle="Bom">
      <calculatedColumnFormula>J5-29</calculatedColumnFormula>
    </tableColumn>
    <tableColumn id="12" xr3:uid="{71308E68-FBA4-40EA-8AD5-EE99DDACB4C7}" name="STATUS" dataDxfId="903">
      <calculatedColumnFormula>IF(TODAY()&gt;Tabela224101112131415161718192010131415161749[[#This Row],[VENCIMENTO]],"Vencido‼","Válido✔")</calculatedColumnFormula>
    </tableColumn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97EC7073-9589-4638-A5D8-36793206AD99}" name="Tabela22410111213141516171819201013141516174950" displayName="Tabela22410111213141516171819201013141516174950" ref="A4:L100" totalsRowShown="0" headerRowDxfId="902" headerRowBorderDxfId="901" tableBorderDxfId="900" headerRowCellStyle="Normal 2">
  <autoFilter ref="A4:L100" xr:uid="{C35CCAD1-AF11-405B-9934-BA080CCC3997}">
    <filterColumn colId="2">
      <filters>
        <filter val="ATIVO"/>
      </filters>
    </filterColumn>
  </autoFilter>
  <tableColumns count="12">
    <tableColumn id="1" xr3:uid="{5A8112BF-6374-4EE7-85AA-AC92917B2C58}" name="NOME" dataDxfId="899" dataCellStyle="Normal 2">
      <calculatedColumnFormula>Tabela224[[#This Row],[NOME]]</calculatedColumnFormula>
    </tableColumn>
    <tableColumn id="2" xr3:uid="{DD5FF886-DF15-4001-AC36-A8C2D45D7AB9}" name="CATEGORIA" dataDxfId="898" dataCellStyle="Normal 2">
      <calculatedColumnFormula>Tabela224[[#This Row],[CATEGORIA]]</calculatedColumnFormula>
    </tableColumn>
    <tableColumn id="3" xr3:uid="{4351BACF-18ED-4BD7-B5CF-35AFAEC192E9}" name="SITUAÇÃO " dataDxfId="897" dataCellStyle="Normal 2"/>
    <tableColumn id="4" xr3:uid="{73473439-0894-48D9-9455-DF69D677030C}" name="EMPRESA FORNECEDORA" dataDxfId="896" dataCellStyle="Normal 2"/>
    <tableColumn id="5" xr3:uid="{7914B557-39BC-41D6-996F-7655B3552526}" name="DATA TREINAMENTO " dataDxfId="895" dataCellStyle="Normal 2"/>
    <tableColumn id="6" xr3:uid="{639926C5-3A23-41FC-A6D4-61943581DC5D}" name="CARGA HORÁRIA" dataDxfId="894" dataCellStyle="Normal 2"/>
    <tableColumn id="7" xr3:uid="{CE5B86C5-F488-43D7-83E0-3C43082ED077}" name="MODALIDADE" dataDxfId="893" dataCellStyle="Normal 2"/>
    <tableColumn id="8" xr3:uid="{0CEE718A-8E87-439E-B80A-5AE4B17135BC}" name="POSSUI COMPROVAÇÃO? _x000a_(Sim/ Não)" dataDxfId="892" dataCellStyle="Normal 2"/>
    <tableColumn id="9" xr3:uid="{5801FD57-6E58-4D43-AC93-0996737BD689}" name="VALIDADE (MESES)" dataDxfId="891" dataCellStyle="Normal 2"/>
    <tableColumn id="10" xr3:uid="{DC3AD126-8613-42E5-B7E2-CE3C8BB2BE81}" name="VENCIMENTO" dataDxfId="890" dataCellStyle="Normal 2">
      <calculatedColumnFormula>EDATE(E5,I5)</calculatedColumnFormula>
    </tableColumn>
    <tableColumn id="11" xr3:uid="{17ADE360-0FA5-4A0A-A0EF-86B5ED1A1858}" name="RENOVAÇÃO" dataDxfId="889" dataCellStyle="Bom">
      <calculatedColumnFormula>J5-29</calculatedColumnFormula>
    </tableColumn>
    <tableColumn id="12" xr3:uid="{E28670C2-F2A8-4165-9EB7-9DB88763BD7D}" name="STATUS" dataDxfId="888">
      <calculatedColumnFormula>IF(TODAY()&gt;Tabela22410111213141516171819201013141516174950[[#This Row],[VENCIMENTO]],"Vencido‼","Válido✔")</calculatedColumnFormula>
    </tableColumn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F988B5C1-7A69-4910-8822-7F37BC8BB1D5}" name="Tabela2241011121314151617181920101314151617495051" displayName="Tabela2241011121314151617181920101314151617495051" ref="A4:L100" totalsRowShown="0" headerRowDxfId="887" headerRowBorderDxfId="886" tableBorderDxfId="885" headerRowCellStyle="Normal 2">
  <autoFilter ref="A4:L100" xr:uid="{C35CCAD1-AF11-405B-9934-BA080CCC3997}"/>
  <tableColumns count="12">
    <tableColumn id="1" xr3:uid="{26574AAD-E627-4783-B83F-C74FBA91E6A5}" name="NOME" dataDxfId="884" dataCellStyle="Normal 2">
      <calculatedColumnFormula>Tabela224[[#This Row],[NOME]]</calculatedColumnFormula>
    </tableColumn>
    <tableColumn id="2" xr3:uid="{B9868A52-9C5E-4DA0-B8BF-196481F46892}" name="CATEGORIA" dataDxfId="883" dataCellStyle="Normal 2">
      <calculatedColumnFormula>Tabela224[[#This Row],[CATEGORIA]]</calculatedColumnFormula>
    </tableColumn>
    <tableColumn id="3" xr3:uid="{4FA1D8A3-B219-41B8-9189-7BB3C6BD0DB0}" name="SITUAÇÃO " dataDxfId="882" dataCellStyle="Normal 2"/>
    <tableColumn id="4" xr3:uid="{23AEC1B1-66DC-41ED-8123-D7E27B09D900}" name="EMPRESA FORNECEDORA" dataDxfId="881" dataCellStyle="Normal 2"/>
    <tableColumn id="5" xr3:uid="{EE07A762-1D7C-4DFE-9080-B955DE00FA87}" name="DATA TREINAMENTO " dataDxfId="880" dataCellStyle="Normal 2"/>
    <tableColumn id="6" xr3:uid="{7D216D9B-1154-44A2-8098-A3527A04A206}" name="CARGA HORÁRIA" dataDxfId="879" dataCellStyle="Normal 2"/>
    <tableColumn id="7" xr3:uid="{2D97273B-8CDD-4B31-934F-EDBBEE6464A6}" name="MODALIDADE" dataDxfId="878" dataCellStyle="Normal 2"/>
    <tableColumn id="8" xr3:uid="{E1101927-8E8F-49F0-864A-8C518BF36C52}" name="POSSUI COMPROVAÇÃO? _x000a_(Sim/ Não)" dataDxfId="877" dataCellStyle="Normal 2"/>
    <tableColumn id="9" xr3:uid="{727180DD-4174-4D8A-B843-4B2BA0682D1A}" name="VALIDADE (MESES)" dataDxfId="876" dataCellStyle="Normal 2"/>
    <tableColumn id="10" xr3:uid="{F1F1AD2A-DDA9-4E10-A3A8-23D762818A4F}" name="VENCIMENTO" dataDxfId="875" dataCellStyle="Normal 2">
      <calculatedColumnFormula>EDATE(E5,I5)</calculatedColumnFormula>
    </tableColumn>
    <tableColumn id="11" xr3:uid="{95817B0D-8A7E-499C-B87F-1EBAD9CCBBA3}" name="RENOVAÇÃO" dataDxfId="874" dataCellStyle="Bom">
      <calculatedColumnFormula>J5-29</calculatedColumnFormula>
    </tableColumn>
    <tableColumn id="12" xr3:uid="{D4B873C8-DBEF-4400-AC5B-CC5959D4ADE8}" name="STATUS" dataDxfId="873">
      <calculatedColumnFormula>IF(TODAY()&gt;Tabela2241011121314151617181920101314151617495051[[#This Row],[VENCIMENTO]],"Vencido‼","Válido✔")</calculatedColumnFormula>
    </tableColumn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4782FC1C-24D8-4EA4-A409-CD7727534AA7}" name="Tabela224101112131415161718192010131415161749505152" displayName="Tabela224101112131415161718192010131415161749505152" ref="A4:L100" totalsRowShown="0" headerRowDxfId="872" headerRowBorderDxfId="871" tableBorderDxfId="870" headerRowCellStyle="Normal 2">
  <autoFilter ref="A4:L100" xr:uid="{C35CCAD1-AF11-405B-9934-BA080CCC3997}">
    <filterColumn colId="2">
      <filters>
        <filter val="ATIVO"/>
      </filters>
    </filterColumn>
  </autoFilter>
  <tableColumns count="12">
    <tableColumn id="1" xr3:uid="{DF91800F-22EC-484A-ABF2-C0D059C28124}" name="NOME" dataDxfId="869" dataCellStyle="Normal 2">
      <calculatedColumnFormula>Tabela224[[#This Row],[NOME]]</calculatedColumnFormula>
    </tableColumn>
    <tableColumn id="2" xr3:uid="{03972149-F4E2-4FF0-BA64-365BECBE08F6}" name="CATEGORIA" dataDxfId="868" dataCellStyle="Normal 2">
      <calculatedColumnFormula>Tabela224[[#This Row],[CATEGORIA]]</calculatedColumnFormula>
    </tableColumn>
    <tableColumn id="3" xr3:uid="{FFE772DA-992D-4DA4-BB85-9CE6950F8790}" name="SITUAÇÃO " dataDxfId="867" dataCellStyle="Normal 2"/>
    <tableColumn id="4" xr3:uid="{D649EC88-F769-4041-B3AB-DAEFE331C6C2}" name="EMPRESA FORNECEDORA" dataDxfId="866" dataCellStyle="Normal 2"/>
    <tableColumn id="5" xr3:uid="{20A21AA0-FA32-4193-8F3E-FD3624A4E029}" name="DATA TREINAMENTO " dataDxfId="865" dataCellStyle="Normal 2"/>
    <tableColumn id="6" xr3:uid="{51333C1F-F6B8-4323-8904-674C3FBE1FC1}" name="CARGA HORÁRIA" dataDxfId="864" dataCellStyle="Normal 2"/>
    <tableColumn id="7" xr3:uid="{02025AAA-0810-400F-A8BA-34AFCBEC8AC5}" name="MODALIDADE" dataDxfId="863" dataCellStyle="Normal 2"/>
    <tableColumn id="8" xr3:uid="{268B8F49-54C7-43BF-B9F2-47A71291CDC5}" name="POSSUI COMPROVAÇÃO? _x000a_(Sim/ Não)" dataDxfId="862" dataCellStyle="Normal 2"/>
    <tableColumn id="9" xr3:uid="{BF5CD1B7-FF56-46B8-864B-982AF97FE7E6}" name="VALIDADE (MESES)" dataDxfId="861" dataCellStyle="Normal 2"/>
    <tableColumn id="10" xr3:uid="{F91A1611-931C-4157-A4E0-A707591D6491}" name="VENCIMENTO" dataDxfId="860" dataCellStyle="Normal 2">
      <calculatedColumnFormula>EDATE(E5,I5)</calculatedColumnFormula>
    </tableColumn>
    <tableColumn id="11" xr3:uid="{F242EB22-448E-4FA1-BA7F-ACA5F1C28827}" name="RENOVAÇÃO" dataDxfId="859" dataCellStyle="Bom">
      <calculatedColumnFormula>J5-29</calculatedColumnFormula>
    </tableColumn>
    <tableColumn id="12" xr3:uid="{12B711DC-0DDF-446A-95DB-5B4FEA0D244D}" name="STATUS" dataDxfId="858">
      <calculatedColumnFormula>IF(TODAY()&gt;Tabela224101112131415161718192010131415161749505152[[#This Row],[VENCIMENTO]],"Vencido‼","Válido✔")</calculatedColumnFormula>
    </tableColumn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74328C4-2852-4BA7-93B1-FDF7D4939B3D}" name="Tabela22410111213141516171819201013141516174950515253" displayName="Tabela22410111213141516171819201013141516174950515253" ref="A4:L100" totalsRowShown="0" headerRowDxfId="857" headerRowBorderDxfId="856" tableBorderDxfId="855" headerRowCellStyle="Normal 2">
  <autoFilter ref="A4:L100" xr:uid="{C35CCAD1-AF11-405B-9934-BA080CCC3997}"/>
  <tableColumns count="12">
    <tableColumn id="1" xr3:uid="{C9AC3A88-0472-4EC2-B613-345C36EB6C64}" name="NOME" dataDxfId="854" dataCellStyle="Normal 2">
      <calculatedColumnFormula>Tabela224[[#This Row],[NOME]]</calculatedColumnFormula>
    </tableColumn>
    <tableColumn id="2" xr3:uid="{D90CCC16-8DB2-4B7C-811B-664D5A719DF1}" name="CATEGORIA" dataDxfId="853" dataCellStyle="Normal 2">
      <calculatedColumnFormula>Tabela224[[#This Row],[CATEGORIA]]</calculatedColumnFormula>
    </tableColumn>
    <tableColumn id="3" xr3:uid="{F549664B-BEC7-4B6C-A4A3-9195F4129A26}" name="SITUAÇÃO " dataDxfId="852" dataCellStyle="Normal 2"/>
    <tableColumn id="4" xr3:uid="{A149FC34-C553-48EE-B583-AD6757E8E083}" name="EMPRESA FORNECEDORA" dataDxfId="851" dataCellStyle="Normal 2"/>
    <tableColumn id="5" xr3:uid="{89285505-F389-45D8-B2A2-835FC6A07BCB}" name="DATA TREINAMENTO " dataDxfId="850" dataCellStyle="Normal 2"/>
    <tableColumn id="6" xr3:uid="{4FDF285E-7DBC-4889-8DCE-7B07669BFD07}" name="CARGA HORÁRIA" dataDxfId="849" dataCellStyle="Normal 2"/>
    <tableColumn id="7" xr3:uid="{9D2CA945-6F75-4EA4-956C-C146C428276A}" name="MODALIDADE" dataDxfId="848" dataCellStyle="Normal 2"/>
    <tableColumn id="8" xr3:uid="{303BF0F9-298B-4303-BDDA-7EDAF4A4B5D9}" name="POSSUI COMPROVAÇÃO? _x000a_(Sim/ Não)" dataDxfId="847" dataCellStyle="Normal 2"/>
    <tableColumn id="9" xr3:uid="{0A866721-C824-4F01-8314-38798E78B04C}" name="VALIDADE (MESES)" dataDxfId="846" dataCellStyle="Normal 2"/>
    <tableColumn id="10" xr3:uid="{3AFE6FCC-EE7D-4B7A-9BEF-0962C9AE4646}" name="VENCIMENTO" dataDxfId="845" dataCellStyle="Normal 2">
      <calculatedColumnFormula>EDATE(E5,I5)</calculatedColumnFormula>
    </tableColumn>
    <tableColumn id="11" xr3:uid="{FDF2E7EF-410F-4718-A263-FE2371C011DF}" name="RENOVAÇÃO" dataDxfId="844" dataCellStyle="Bom">
      <calculatedColumnFormula>J5-29</calculatedColumnFormula>
    </tableColumn>
    <tableColumn id="12" xr3:uid="{525C5A0F-1120-4139-84B1-DD4FEDB08F83}" name="STATUS" dataDxfId="843">
      <calculatedColumnFormula>IF(TODAY()&gt;Tabela22410111213141516171819201013141516174950515253[[#This Row],[VENCIMENTO]],"Vencido‼","Válido✔")</calculatedColumnFormula>
    </tableColumn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E92D0449-EC9F-431F-9FF6-0FF7A2730748}" name="Tabela2241011121314151617181920101314151617495051525354" displayName="Tabela2241011121314151617181920101314151617495051525354" ref="A4:L100" totalsRowShown="0" headerRowDxfId="842" headerRowBorderDxfId="841" tableBorderDxfId="840" headerRowCellStyle="Normal 2">
  <autoFilter ref="A4:L100" xr:uid="{C35CCAD1-AF11-405B-9934-BA080CCC3997}"/>
  <tableColumns count="12">
    <tableColumn id="1" xr3:uid="{6D068736-7444-49E8-97B7-004B3E23ECE1}" name="NOME" dataDxfId="839" dataCellStyle="Normal 2">
      <calculatedColumnFormula>Tabela224[[#This Row],[NOME]]</calculatedColumnFormula>
    </tableColumn>
    <tableColumn id="2" xr3:uid="{AB9D7B53-BE6C-405F-997D-A1E7FCF7A36D}" name="CATEGORIA" dataDxfId="838" dataCellStyle="Normal 2">
      <calculatedColumnFormula>Tabela224[[#This Row],[CATEGORIA]]</calculatedColumnFormula>
    </tableColumn>
    <tableColumn id="3" xr3:uid="{C4928ED0-358D-4DEB-A3A9-C7460D760D2D}" name="SITUAÇÃO " dataDxfId="837" dataCellStyle="Normal 2"/>
    <tableColumn id="4" xr3:uid="{A19C8614-2D92-4C48-98DF-88ABAF4523B7}" name="EMPRESA FORNECEDORA" dataDxfId="836" dataCellStyle="Normal 2"/>
    <tableColumn id="5" xr3:uid="{8592AA82-2514-4988-A1B9-E1CAD5013C84}" name="DATA TREINAMENTO " dataDxfId="835" dataCellStyle="Normal 2"/>
    <tableColumn id="6" xr3:uid="{9C8A7947-58E6-45E0-92FD-FCD193698A23}" name="CARGA HORÁRIA" dataDxfId="834" dataCellStyle="Normal 2"/>
    <tableColumn id="7" xr3:uid="{E3273B6A-CC38-4907-90EB-C830AC83AAEA}" name="MODALIDADE" dataDxfId="833" dataCellStyle="Normal 2"/>
    <tableColumn id="8" xr3:uid="{EA2759BC-CE69-4A67-9513-9E362D620087}" name="POSSUI COMPROVAÇÃO? _x000a_(Sim/ Não)" dataDxfId="832" dataCellStyle="Normal 2"/>
    <tableColumn id="9" xr3:uid="{238C08D9-62CA-445A-A0BE-A791CCC17F3B}" name="VALIDADE (MESES)" dataDxfId="831" dataCellStyle="Normal 2"/>
    <tableColumn id="10" xr3:uid="{03B0D061-9ACE-4282-8735-2934AFFF8FDE}" name="VENCIMENTO" dataDxfId="830" dataCellStyle="Normal 2">
      <calculatedColumnFormula>EDATE(E5,I5)</calculatedColumnFormula>
    </tableColumn>
    <tableColumn id="11" xr3:uid="{A745F7A6-7E45-4B81-9933-4217342B6BA2}" name="RENOVAÇÃO" dataDxfId="829" dataCellStyle="Bom">
      <calculatedColumnFormula>J5-29</calculatedColumnFormula>
    </tableColumn>
    <tableColumn id="12" xr3:uid="{D255BAF4-49AE-468C-AE01-E8A2E81107B7}" name="STATUS" dataDxfId="828">
      <calculatedColumnFormula>IF(TODAY()&gt;Tabela2241011121314151617181920101314151617495051525354[[#This Row],[VENCIMENTO]],"Vencido‼","Válido✔")</calculatedColumnFormula>
    </tableColumn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3824F420-CBD7-4FB1-9DDF-3CB2C236FD53}" name="Tabela224101112131415161718192010131415161749505152535455" displayName="Tabela224101112131415161718192010131415161749505152535455" ref="A4:L80" totalsRowShown="0" headerRowDxfId="827" headerRowBorderDxfId="826" tableBorderDxfId="825" headerRowCellStyle="Normal 2">
  <autoFilter ref="A4:L80" xr:uid="{C35CCAD1-AF11-405B-9934-BA080CCC3997}">
    <filterColumn colId="2">
      <filters>
        <filter val="ATIVO"/>
      </filters>
    </filterColumn>
  </autoFilter>
  <tableColumns count="12">
    <tableColumn id="1" xr3:uid="{94339AF6-386C-48DB-B4D3-5C7D195D56F8}" name="NOME" dataDxfId="824" dataCellStyle="Normal 2">
      <calculatedColumnFormula>Tabela224[[#This Row],[NOME]]</calculatedColumnFormula>
    </tableColumn>
    <tableColumn id="2" xr3:uid="{EDB601E8-22C1-490F-BC09-3ABC5503886D}" name="CATEGORIA" dataDxfId="823" dataCellStyle="Normal 2">
      <calculatedColumnFormula>Tabela224[[#This Row],[CATEGORIA]]</calculatedColumnFormula>
    </tableColumn>
    <tableColumn id="3" xr3:uid="{DD64903F-F72B-4757-AB95-A84D3929E055}" name="SITUAÇÃO " dataDxfId="822" dataCellStyle="Normal 2"/>
    <tableColumn id="4" xr3:uid="{2EDE2126-4265-47C6-B83F-CB2F06A9A8B4}" name="EMPRESA FORNECEDORA" dataDxfId="821" dataCellStyle="Normal 2"/>
    <tableColumn id="5" xr3:uid="{A7A7AD2E-9FEE-43AE-8768-E45E086E3DCC}" name="DATA TREINAMENTO " dataDxfId="820" dataCellStyle="Normal 2"/>
    <tableColumn id="6" xr3:uid="{4BC7ADED-E1CB-4853-BCB6-0C3B5C88EBDF}" name="CARGA HORÁRIA" dataDxfId="819" dataCellStyle="Normal 2"/>
    <tableColumn id="7" xr3:uid="{B3FA0615-0437-42D1-A765-23FA9BAE2DCB}" name="MODALIDADE" dataDxfId="818" dataCellStyle="Normal 2"/>
    <tableColumn id="8" xr3:uid="{9C117EEF-0888-43CC-A75E-B6F7A1B09EE7}" name="POSSUI COMPROVAÇÃO? _x000a_(Sim/ Não)" dataDxfId="817" dataCellStyle="Normal 2"/>
    <tableColumn id="9" xr3:uid="{C024367C-9C54-4D7D-B212-BB1A12A61E16}" name="VALIDADE (MESES)" dataDxfId="816" dataCellStyle="Normal 2"/>
    <tableColumn id="10" xr3:uid="{8D18C182-F4C4-4254-855B-AFE8B2D3D778}" name="VENCIMENTO" dataDxfId="815" dataCellStyle="Normal 2">
      <calculatedColumnFormula>EDATE(E5,I5)</calculatedColumnFormula>
    </tableColumn>
    <tableColumn id="11" xr3:uid="{357D4FE9-1345-4011-90CF-61BAC9161E3E}" name="RENOVAÇÃO" dataDxfId="814" dataCellStyle="Bom">
      <calculatedColumnFormula>J5-29</calculatedColumnFormula>
    </tableColumn>
    <tableColumn id="12" xr3:uid="{199016DE-06C3-44CD-849F-62EB221BE1A2}" name="STATUS" dataDxfId="813">
      <calculatedColumnFormula>IF(TODAY()&gt;Tabela224101112131415161718192010131415161749505152535455[[#This Row],[VENCIMENTO]],"Vencido‼","Válido✔")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NR%2012%20-%20M&#225;quinas%20e%20Equipamentos\TODAS%20AS%20FERRAMENTAS" TargetMode="External"/><Relationship Id="rId5" Type="http://schemas.microsoft.com/office/2007/relationships/slicer" Target="../slicers/slicer2.xml"/><Relationship Id="rId4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NR%2012%20-%20M&#225;quinas%20e%20Equipamentos\TODAS%20AS%20FERRAMENTAS" TargetMode="External"/><Relationship Id="rId5" Type="http://schemas.microsoft.com/office/2007/relationships/slicer" Target="../slicers/slicer3.xml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NR%2012%20-%20M&#225;quinas%20e%20Equipamentos\TODAS%20AS%20FERRAMENTAS" TargetMode="External"/><Relationship Id="rId5" Type="http://schemas.microsoft.com/office/2007/relationships/slicer" Target="../slicers/slicer4.xml"/><Relationship Id="rId4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NR%2012%20-%20M&#225;quinas%20e%20Equipamentos\TODAS%20AS%20FERRAMENTAS" TargetMode="External"/><Relationship Id="rId5" Type="http://schemas.microsoft.com/office/2007/relationships/slicer" Target="../slicers/slicer5.xml"/><Relationship Id="rId4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NR%2012%20-%20M&#225;quinas%20e%20Equipamentos\TODAS%20AS%20FERRAMENTAS" TargetMode="External"/><Relationship Id="rId5" Type="http://schemas.microsoft.com/office/2007/relationships/slicer" Target="../slicers/slicer6.xml"/><Relationship Id="rId4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NR%2012%20-%20M&#225;quinas%20e%20Equipamentos\TODAS%20AS%20FERRAMENTAS" TargetMode="External"/><Relationship Id="rId5" Type="http://schemas.microsoft.com/office/2007/relationships/slicer" Target="../slicers/slicer7.xml"/><Relationship Id="rId4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NR%2012%20-%20M&#225;quinas%20e%20Equipamentos\TODAS%20AS%20FERRAMENTAS" TargetMode="External"/><Relationship Id="rId5" Type="http://schemas.microsoft.com/office/2007/relationships/slicer" Target="../slicers/slicer8.xml"/><Relationship Id="rId4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NR%2012%20-%20M&#225;quinas%20e%20Equipamentos\TODAS%20AS%20FERRAMENTAS" TargetMode="External"/><Relationship Id="rId5" Type="http://schemas.microsoft.com/office/2007/relationships/slicer" Target="../slicers/slicer9.xml"/><Relationship Id="rId4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NR%2012%20-%20M&#225;quinas%20e%20Equipamentos\TODAS%20AS%20FERRAMENTAS" TargetMode="External"/><Relationship Id="rId5" Type="http://schemas.microsoft.com/office/2007/relationships/slicer" Target="../slicers/slicer10.xml"/><Relationship Id="rId4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NR%2012%20-%20M&#225;quinas%20e%20Equipamentos\TODAS%20AS%20FERRAMENTAS" TargetMode="External"/><Relationship Id="rId5" Type="http://schemas.microsoft.com/office/2007/relationships/slicer" Target="../slicers/slicer11.xml"/><Relationship Id="rId4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NR%2012%20-%20M&#225;quinas%20e%20Equipamentos\TODAS%20AS%20FERRAMENTAS" TargetMode="External"/><Relationship Id="rId5" Type="http://schemas.microsoft.com/office/2007/relationships/slicer" Target="../slicers/slicer12.xml"/><Relationship Id="rId4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NR%2012%20-%20M&#225;quinas%20e%20Equipamentos\TODAS%20AS%20FERRAMENTAS" TargetMode="External"/><Relationship Id="rId5" Type="http://schemas.microsoft.com/office/2007/relationships/slicer" Target="../slicers/slicer13.xml"/><Relationship Id="rId4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NR%2012%20-%20M&#225;quinas%20e%20Equipamentos\TODAS%20AS%20FERRAMENTAS" TargetMode="External"/><Relationship Id="rId5" Type="http://schemas.microsoft.com/office/2007/relationships/slicer" Target="../slicers/slicer14.xml"/><Relationship Id="rId4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NR%2012%20-%20M&#225;quinas%20e%20Equipamentos\TODAS%20AS%20FERRAMENTAS" TargetMode="External"/><Relationship Id="rId5" Type="http://schemas.microsoft.com/office/2007/relationships/slicer" Target="../slicers/slicer15.xml"/><Relationship Id="rId4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VALIDOS\NR%2001%20-%20Disposi&#231;&#245;es%20Gerais%20-%20Introdut&#243;rio" TargetMode="External"/><Relationship Id="rId5" Type="http://schemas.microsoft.com/office/2007/relationships/slicer" Target="../slicers/slicer16.xml"/><Relationship Id="rId4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VALIDOS\NR%2005%20-%20Comiss&#227;o%20Interna%20de%20Preven&#231;&#227;o%20de%20Acidentes" TargetMode="External"/><Relationship Id="rId5" Type="http://schemas.microsoft.com/office/2007/relationships/slicer" Target="../slicers/slicer17.xml"/><Relationship Id="rId4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microsoft.com/office/2007/relationships/slicer" Target="../slicers/slicer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VALIDOS\NR%2010%20-%20Seguran&#231;a%20em%20Instala&#231;&#245;es%20e%20Servi&#231;os%20em%20Eletricidade" TargetMode="External"/><Relationship Id="rId5" Type="http://schemas.microsoft.com/office/2007/relationships/slicer" Target="../slicers/slicer19.xml"/><Relationship Id="rId4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NR%2010%20-%20SEP%20-%20Sistema%20El&#233;trico%20de%20Pot&#234;ncia" TargetMode="External"/><Relationship Id="rId5" Type="http://schemas.microsoft.com/office/2007/relationships/slicer" Target="../slicers/slicer20.xml"/><Relationship Id="rId4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TREINAMENTO%20-%20OPERADOR%20DE%20MUNCK%20;%20GUINDAUTO" TargetMode="External"/><Relationship Id="rId5" Type="http://schemas.microsoft.com/office/2007/relationships/slicer" Target="../slicers/slicer21.xml"/><Relationship Id="rId4" Type="http://schemas.openxmlformats.org/officeDocument/2006/relationships/table" Target="../tables/table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NR%2012%20-%20M&#225;quinas%20e%20Equipamentos\TODAS%20AS%20FERRAMENTAS" TargetMode="External"/><Relationship Id="rId5" Type="http://schemas.microsoft.com/office/2007/relationships/slicer" Target="../slicers/slicer22.xml"/><Relationship Id="rId4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NR%2017%20-%20Ergonomia" TargetMode="External"/><Relationship Id="rId5" Type="http://schemas.microsoft.com/office/2007/relationships/slicer" Target="../slicers/slicer23.xml"/><Relationship Id="rId4" Type="http://schemas.openxmlformats.org/officeDocument/2006/relationships/table" Target="../tables/table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NR%2018%20-%20Condi&#231;&#245;es%20e%20Meio%20Ambiente%20de%20Trabalho%20na%20Ind&#250;stria%20da%20Constru&#231;&#227;o" TargetMode="External"/><Relationship Id="rId5" Type="http://schemas.microsoft.com/office/2007/relationships/slicer" Target="../slicers/slicer24.xml"/><Relationship Id="rId4" Type="http://schemas.openxmlformats.org/officeDocument/2006/relationships/table" Target="../tables/table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_TREINAMENTOS%20-%20VALE\INTRODUT&#211;RIO%20E%20TBSSMA" TargetMode="External"/><Relationship Id="rId5" Type="http://schemas.microsoft.com/office/2007/relationships/slicer" Target="../slicers/slicer25.xml"/><Relationship Id="rId4" Type="http://schemas.openxmlformats.org/officeDocument/2006/relationships/table" Target="../tables/table25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.x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Relationship Id="rId4" Type="http://schemas.microsoft.com/office/2007/relationships/slicer" Target="../slicers/slicer26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NR%2035%20-%20Trabalho%20em%20Altura" TargetMode="External"/><Relationship Id="rId5" Type="http://schemas.microsoft.com/office/2007/relationships/slicer" Target="../slicers/slicer27.xml"/><Relationship Id="rId4" Type="http://schemas.openxmlformats.org/officeDocument/2006/relationships/table" Target="../tables/table27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NR%2012%20-%20M&#225;quinas%20e%20Equipamentos\TODAS%20AS%20FERRAMENTAS" TargetMode="External"/><Relationship Id="rId5" Type="http://schemas.microsoft.com/office/2007/relationships/slicer" Target="../slicers/slicer28.xml"/><Relationship Id="rId4" Type="http://schemas.openxmlformats.org/officeDocument/2006/relationships/table" Target="../tables/table28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NR%2012%20-%20M&#225;quinas%20e%20Equipamentos\TODAS%20AS%20FERRAMENTAS" TargetMode="External"/><Relationship Id="rId5" Type="http://schemas.microsoft.com/office/2007/relationships/slicer" Target="../slicers/slicer29.xml"/><Relationship Id="rId4" Type="http://schemas.openxmlformats.org/officeDocument/2006/relationships/table" Target="../tables/table29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NR%2012%20-%20M&#225;quinas%20e%20Equipamentos\SERRA%20SABRE" TargetMode="External"/><Relationship Id="rId5" Type="http://schemas.microsoft.com/office/2007/relationships/slicer" Target="../slicers/slicer30.xml"/><Relationship Id="rId4" Type="http://schemas.openxmlformats.org/officeDocument/2006/relationships/table" Target="../tables/table30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1" Type="http://schemas.openxmlformats.org/officeDocument/2006/relationships/hyperlink" Target="NR%2012%20-%20M&#225;quinas%20e%20Equipamentos\SERRA%20SABRE" TargetMode="External"/><Relationship Id="rId5" Type="http://schemas.microsoft.com/office/2007/relationships/slicer" Target="../slicers/slicer31.xml"/><Relationship Id="rId4" Type="http://schemas.openxmlformats.org/officeDocument/2006/relationships/table" Target="../tables/table31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2.x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Relationship Id="rId4" Type="http://schemas.microsoft.com/office/2007/relationships/slicer" Target="../slicers/slicer32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1" Type="http://schemas.openxmlformats.org/officeDocument/2006/relationships/hyperlink" Target="TREINAMENTO%20-%20OFF%20ROAD%204X4" TargetMode="External"/><Relationship Id="rId5" Type="http://schemas.microsoft.com/office/2007/relationships/slicer" Target="../slicers/slicer33.xml"/><Relationship Id="rId4" Type="http://schemas.openxmlformats.org/officeDocument/2006/relationships/table" Target="../tables/table33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1" Type="http://schemas.openxmlformats.org/officeDocument/2006/relationships/hyperlink" Target="_TREINAMENTOS%20-%20VALE\RAC-01%20Trabalhos%20em%20Altura" TargetMode="External"/><Relationship Id="rId5" Type="http://schemas.microsoft.com/office/2007/relationships/slicer" Target="../slicers/slicer34.xml"/><Relationship Id="rId4" Type="http://schemas.openxmlformats.org/officeDocument/2006/relationships/table" Target="../tables/table34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1" Type="http://schemas.openxmlformats.org/officeDocument/2006/relationships/hyperlink" Target="_TREINAMENTOS%20-%20VALE\RAC-02%20Ve&#237;culos%20Automotores" TargetMode="External"/><Relationship Id="rId5" Type="http://schemas.microsoft.com/office/2007/relationships/slicer" Target="../slicers/slicer35.xml"/><Relationship Id="rId4" Type="http://schemas.openxmlformats.org/officeDocument/2006/relationships/table" Target="../tables/table35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1" Type="http://schemas.openxmlformats.org/officeDocument/2006/relationships/hyperlink" Target="_TREINAMENTOS%20-%20VALE\RAC-03%20Equipamentos%20M&#243;veis" TargetMode="External"/><Relationship Id="rId5" Type="http://schemas.microsoft.com/office/2007/relationships/slicer" Target="../slicers/slicer36.xml"/><Relationship Id="rId4" Type="http://schemas.openxmlformats.org/officeDocument/2006/relationships/table" Target="../tables/table36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1" Type="http://schemas.openxmlformats.org/officeDocument/2006/relationships/hyperlink" Target="_TREINAMENTOS%20-%20VALE\RAC-05%20I&#231;amento%20de%20Carga" TargetMode="External"/><Relationship Id="rId5" Type="http://schemas.microsoft.com/office/2007/relationships/slicer" Target="../slicers/slicer37.xml"/><Relationship Id="rId4" Type="http://schemas.openxmlformats.org/officeDocument/2006/relationships/table" Target="../tables/table37.xm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1" Type="http://schemas.openxmlformats.org/officeDocument/2006/relationships/hyperlink" Target="_TREINAMENTOS%20-%20VALE\RAC-07%20Prote&#231;&#227;o%20de%20m&#225;quinas" TargetMode="External"/><Relationship Id="rId5" Type="http://schemas.microsoft.com/office/2007/relationships/slicer" Target="../slicers/slicer38.xml"/><Relationship Id="rId4" Type="http://schemas.openxmlformats.org/officeDocument/2006/relationships/table" Target="../tables/table38.xm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1" Type="http://schemas.openxmlformats.org/officeDocument/2006/relationships/hyperlink" Target="_TREINAMENTOS%20-%20VALE\RAC-08%20Controle%20de%20Terreno" TargetMode="External"/><Relationship Id="rId5" Type="http://schemas.microsoft.com/office/2007/relationships/slicer" Target="../slicers/slicer39.xml"/><Relationship Id="rId4" Type="http://schemas.openxmlformats.org/officeDocument/2006/relationships/table" Target="../tables/table39.xm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0.xml"/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Relationship Id="rId4" Type="http://schemas.microsoft.com/office/2007/relationships/slicer" Target="../slicers/slicer40.xm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1.xml"/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Relationship Id="rId4" Type="http://schemas.microsoft.com/office/2007/relationships/slicer" Target="../slicers/slicer41.xm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1" Type="http://schemas.openxmlformats.org/officeDocument/2006/relationships/hyperlink" Target="NR%2012%20-%20M&#225;quinas%20e%20Equipamentos\TODAS%20AS%20FERRAMENTAS" TargetMode="External"/><Relationship Id="rId5" Type="http://schemas.microsoft.com/office/2007/relationships/slicer" Target="../slicers/slicer42.xml"/><Relationship Id="rId4" Type="http://schemas.openxmlformats.org/officeDocument/2006/relationships/table" Target="../tables/table42.xm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NR%2012%20-%20M&#225;quinas%20e%20Equipamentos\TODAS%20AS%20FERRAMENTAS" TargetMode="External"/><Relationship Id="rId5" Type="http://schemas.microsoft.com/office/2007/relationships/slicer" Target="../slicers/slicer43.xml"/><Relationship Id="rId4" Type="http://schemas.openxmlformats.org/officeDocument/2006/relationships/table" Target="../tables/table43.xm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1" Type="http://schemas.openxmlformats.org/officeDocument/2006/relationships/hyperlink" Target="NR%2012%20-%20M&#225;quinas%20e%20Equipamentos\TODAS%20AS%20FERRAMENTAS" TargetMode="External"/><Relationship Id="rId5" Type="http://schemas.microsoft.com/office/2007/relationships/slicer" Target="../slicers/slicer44.xml"/><Relationship Id="rId4" Type="http://schemas.openxmlformats.org/officeDocument/2006/relationships/table" Target="../tables/table44.xm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1" Type="http://schemas.openxmlformats.org/officeDocument/2006/relationships/hyperlink" Target="NR%2012%20-%20M&#225;quinas%20e%20Equipamentos\TODAS%20AS%20FERRAMENTAS" TargetMode="External"/><Relationship Id="rId5" Type="http://schemas.microsoft.com/office/2007/relationships/slicer" Target="../slicers/slicer45.xml"/><Relationship Id="rId4" Type="http://schemas.openxmlformats.org/officeDocument/2006/relationships/table" Target="../tables/table45.xm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1" Type="http://schemas.openxmlformats.org/officeDocument/2006/relationships/hyperlink" Target="NR%2012%20-%20M&#225;quinas%20e%20Equipamentos\TODAS%20AS%20FERRAMENTAS" TargetMode="External"/><Relationship Id="rId5" Type="http://schemas.microsoft.com/office/2007/relationships/slicer" Target="../slicers/slicer46.xml"/><Relationship Id="rId4" Type="http://schemas.openxmlformats.org/officeDocument/2006/relationships/table" Target="../tables/table46.xm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1" Type="http://schemas.openxmlformats.org/officeDocument/2006/relationships/hyperlink" Target="NR%2012%20-%20M&#225;quinas%20e%20Equipamentos\TODAS%20AS%20FERRAMENTAS" TargetMode="External"/><Relationship Id="rId5" Type="http://schemas.microsoft.com/office/2007/relationships/slicer" Target="../slicers/slicer47.xml"/><Relationship Id="rId4" Type="http://schemas.openxmlformats.org/officeDocument/2006/relationships/table" Target="../tables/table47.xm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1" Type="http://schemas.openxmlformats.org/officeDocument/2006/relationships/hyperlink" Target="NR%2012%20-%20M&#225;quinas%20e%20Equipamentos\TODAS%20AS%20FERRAMENTAS" TargetMode="External"/><Relationship Id="rId5" Type="http://schemas.microsoft.com/office/2007/relationships/slicer" Target="../slicers/slicer48.xml"/><Relationship Id="rId4" Type="http://schemas.openxmlformats.org/officeDocument/2006/relationships/table" Target="../tables/table48.xm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1" Type="http://schemas.openxmlformats.org/officeDocument/2006/relationships/hyperlink" Target="NR%2012%20-%20M&#225;quinas%20e%20Equipamentos\TODAS%20AS%20FERRAMENTAS" TargetMode="External"/><Relationship Id="rId5" Type="http://schemas.microsoft.com/office/2007/relationships/slicer" Target="../slicers/slicer49.xml"/><Relationship Id="rId4" Type="http://schemas.openxmlformats.org/officeDocument/2006/relationships/table" Target="../tables/table49.xml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1" Type="http://schemas.openxmlformats.org/officeDocument/2006/relationships/hyperlink" Target="NR%2012%20-%20M&#225;quinas%20e%20Equipamentos\TODAS%20AS%20FERRAMENTAS" TargetMode="External"/><Relationship Id="rId5" Type="http://schemas.microsoft.com/office/2007/relationships/slicer" Target="../slicers/slicer50.xml"/><Relationship Id="rId4" Type="http://schemas.openxmlformats.org/officeDocument/2006/relationships/table" Target="../tables/table50.xm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1" Type="http://schemas.openxmlformats.org/officeDocument/2006/relationships/hyperlink" Target="NR%2012%20-%20M&#225;quinas%20e%20Equipamentos\TODAS%20AS%20FERRAMENTAS" TargetMode="External"/><Relationship Id="rId5" Type="http://schemas.microsoft.com/office/2007/relationships/slicer" Target="../slicers/slicer51.xml"/><Relationship Id="rId4" Type="http://schemas.openxmlformats.org/officeDocument/2006/relationships/table" Target="../tables/table51.xm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2.xml"/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Relationship Id="rId4" Type="http://schemas.microsoft.com/office/2007/relationships/slicer" Target="../slicers/slicer52.xm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NR%2012%20-%20M&#225;quinas%20e%20Equipamentos\TODAS%20AS%20FERRAMENTAS" TargetMode="External"/><Relationship Id="rId5" Type="http://schemas.microsoft.com/office/2007/relationships/slicer" Target="../slicers/slicer53.xml"/><Relationship Id="rId4" Type="http://schemas.openxmlformats.org/officeDocument/2006/relationships/table" Target="../tables/table53.xml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1" Type="http://schemas.openxmlformats.org/officeDocument/2006/relationships/hyperlink" Target="NR%2012%20-%20M&#225;quinas%20e%20Equipamentos\TODAS%20AS%20FERRAMENTAS" TargetMode="External"/><Relationship Id="rId5" Type="http://schemas.microsoft.com/office/2007/relationships/slicer" Target="../slicers/slicer54.xml"/><Relationship Id="rId4" Type="http://schemas.openxmlformats.org/officeDocument/2006/relationships/table" Target="../tables/table54.xm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1" Type="http://schemas.openxmlformats.org/officeDocument/2006/relationships/hyperlink" Target="NR%2012%20-%20M&#225;quinas%20e%20Equipamentos\TODAS%20AS%20FERRAMENTAS" TargetMode="External"/><Relationship Id="rId5" Type="http://schemas.microsoft.com/office/2007/relationships/slicer" Target="../slicers/slicer55.xml"/><Relationship Id="rId4" Type="http://schemas.openxmlformats.org/officeDocument/2006/relationships/table" Target="../tables/table55.xm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1" Type="http://schemas.openxmlformats.org/officeDocument/2006/relationships/hyperlink" Target="NR%2012%20-%20M&#225;quinas%20e%20Equipamentos\TODAS%20AS%20FERRAMENTAS" TargetMode="External"/><Relationship Id="rId5" Type="http://schemas.microsoft.com/office/2007/relationships/slicer" Target="../slicers/slicer56.xml"/><Relationship Id="rId4" Type="http://schemas.openxmlformats.org/officeDocument/2006/relationships/table" Target="../tables/table5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83B39-C395-4AA0-A413-5931E80955F1}">
  <sheetPr>
    <tabColor rgb="FF00B0F0"/>
    <pageSetUpPr fitToPage="1"/>
  </sheetPr>
  <dimension ref="A1:L72"/>
  <sheetViews>
    <sheetView zoomScale="90" zoomScaleNormal="90" zoomScaleSheetLayoutView="100" workbookViewId="0">
      <pane xSplit="1" topLeftCell="B1" activePane="topRight" state="frozen"/>
      <selection activeCell="G12" sqref="G12"/>
      <selection pane="topRight" activeCell="B81" sqref="B81"/>
    </sheetView>
  </sheetViews>
  <sheetFormatPr defaultRowHeight="15" x14ac:dyDescent="0.25"/>
  <cols>
    <col min="1" max="1" width="43.140625" bestFit="1" customWidth="1"/>
    <col min="2" max="2" width="26.140625" style="17" bestFit="1" customWidth="1"/>
    <col min="3" max="3" width="16.140625" style="12" customWidth="1"/>
    <col min="4" max="4" width="41.5703125" style="12" bestFit="1" customWidth="1"/>
    <col min="5" max="5" width="20.7109375" bestFit="1" customWidth="1"/>
    <col min="6" max="7" width="20.7109375" customWidth="1"/>
    <col min="8" max="8" width="24.140625" bestFit="1" customWidth="1"/>
    <col min="9" max="9" width="16.140625" customWidth="1"/>
    <col min="10" max="11" width="18.140625" customWidth="1"/>
    <col min="12" max="12" width="13" bestFit="1" customWidth="1"/>
  </cols>
  <sheetData>
    <row r="1" spans="1:12" ht="68.25" customHeight="1" x14ac:dyDescent="0.25">
      <c r="I1" s="22" t="s">
        <v>85</v>
      </c>
      <c r="J1" s="23" t="s">
        <v>86</v>
      </c>
      <c r="K1" s="24" t="s">
        <v>87</v>
      </c>
    </row>
    <row r="2" spans="1:12" ht="47.1" customHeight="1" x14ac:dyDescent="0.4">
      <c r="A2" s="51"/>
      <c r="B2" s="52"/>
      <c r="C2" s="52"/>
      <c r="D2" s="52"/>
      <c r="E2" s="52"/>
      <c r="F2" s="52"/>
      <c r="G2" s="52"/>
      <c r="H2" s="52"/>
      <c r="I2" s="52"/>
      <c r="J2" s="52"/>
      <c r="K2" s="52"/>
      <c r="L2" s="53"/>
    </row>
    <row r="3" spans="1:12" ht="45" customHeight="1" x14ac:dyDescent="0.25">
      <c r="A3" s="54"/>
      <c r="B3" s="55"/>
      <c r="C3" s="55"/>
      <c r="D3" s="55"/>
      <c r="E3" s="55"/>
      <c r="F3" s="55"/>
      <c r="G3" s="55"/>
      <c r="H3" s="55"/>
      <c r="I3" s="55"/>
      <c r="J3" s="55"/>
      <c r="K3" s="13" t="s">
        <v>0</v>
      </c>
      <c r="L3" s="14"/>
    </row>
    <row r="4" spans="1:12" ht="24" x14ac:dyDescent="0.25">
      <c r="A4" s="3" t="s">
        <v>1</v>
      </c>
      <c r="B4" s="16" t="s">
        <v>67</v>
      </c>
      <c r="C4" s="3" t="s">
        <v>77</v>
      </c>
      <c r="D4" s="3" t="s">
        <v>2</v>
      </c>
      <c r="E4" s="4" t="s">
        <v>3</v>
      </c>
      <c r="F4" s="4" t="s">
        <v>8</v>
      </c>
      <c r="G4" s="4" t="s">
        <v>7</v>
      </c>
      <c r="H4" s="5" t="s">
        <v>4</v>
      </c>
      <c r="I4" s="21" t="s">
        <v>83</v>
      </c>
      <c r="J4" s="6" t="s">
        <v>5</v>
      </c>
      <c r="K4" s="6" t="s">
        <v>6</v>
      </c>
      <c r="L4" s="6" t="s">
        <v>78</v>
      </c>
    </row>
    <row r="5" spans="1:12" x14ac:dyDescent="0.25">
      <c r="A5" s="11" t="s">
        <v>9</v>
      </c>
      <c r="B5" s="11" t="s">
        <v>68</v>
      </c>
      <c r="C5" s="15" t="s">
        <v>119</v>
      </c>
      <c r="D5" s="15"/>
      <c r="E5" s="7"/>
      <c r="F5" s="10"/>
      <c r="G5" s="7"/>
      <c r="H5" s="7"/>
      <c r="I5" s="8"/>
      <c r="J5" s="1">
        <f>EDATE(E5,I5)</f>
        <v>0</v>
      </c>
      <c r="K5" s="2">
        <f t="shared" ref="K5" si="0">J5-29</f>
        <v>-29</v>
      </c>
      <c r="L5" s="15" t="str">
        <f ca="1">IF(TODAY()&gt;Tabela224[[#This Row],[VENCIMENTO]],"Vencido‼","Válido✔")</f>
        <v>Vencido‼</v>
      </c>
    </row>
    <row r="6" spans="1:12" x14ac:dyDescent="0.25">
      <c r="A6" s="11" t="s">
        <v>54</v>
      </c>
      <c r="B6" s="11" t="s">
        <v>68</v>
      </c>
      <c r="C6" s="15" t="s">
        <v>119</v>
      </c>
      <c r="D6" s="15"/>
      <c r="E6" s="7"/>
      <c r="F6" s="10"/>
      <c r="G6" s="7"/>
      <c r="H6" s="7"/>
      <c r="I6" s="8"/>
      <c r="J6" s="7">
        <f t="shared" ref="J6:J50" si="1">EDATE(E6,I6)</f>
        <v>0</v>
      </c>
      <c r="K6" s="9">
        <f t="shared" ref="K6:K13" si="2">J6-29</f>
        <v>-29</v>
      </c>
      <c r="L6" s="15" t="str">
        <f ca="1">IF(TODAY()&gt;Tabela224[[#This Row],[VENCIMENTO]],"Vencido‼","Válido✔")</f>
        <v>Vencido‼</v>
      </c>
    </row>
    <row r="7" spans="1:12" x14ac:dyDescent="0.25">
      <c r="A7" s="11" t="s">
        <v>74</v>
      </c>
      <c r="B7" s="11" t="s">
        <v>68</v>
      </c>
      <c r="C7" s="15" t="s">
        <v>119</v>
      </c>
      <c r="D7" s="15"/>
      <c r="E7" s="7"/>
      <c r="F7" s="10"/>
      <c r="G7" s="7"/>
      <c r="H7" s="7"/>
      <c r="I7" s="8"/>
      <c r="J7" s="7">
        <f t="shared" si="1"/>
        <v>0</v>
      </c>
      <c r="K7" s="9">
        <f t="shared" si="2"/>
        <v>-29</v>
      </c>
      <c r="L7" s="15" t="str">
        <f ca="1">IF(TODAY()&gt;Tabela224[[#This Row],[VENCIMENTO]],"Vencido‼","Válido✔")</f>
        <v>Vencido‼</v>
      </c>
    </row>
    <row r="8" spans="1:12" hidden="1" x14ac:dyDescent="0.25">
      <c r="A8" s="11" t="s">
        <v>51</v>
      </c>
      <c r="B8" s="11" t="s">
        <v>68</v>
      </c>
      <c r="C8" s="15" t="s">
        <v>120</v>
      </c>
      <c r="D8" s="15"/>
      <c r="E8" s="7"/>
      <c r="F8" s="10"/>
      <c r="G8" s="7"/>
      <c r="H8" s="7"/>
      <c r="I8" s="8"/>
      <c r="J8" s="7">
        <f t="shared" si="1"/>
        <v>0</v>
      </c>
      <c r="K8" s="9">
        <f t="shared" si="2"/>
        <v>-29</v>
      </c>
      <c r="L8" s="15" t="str">
        <f ca="1">IF(TODAY()&gt;Tabela224[[#This Row],[VENCIMENTO]],"Vencido‼","Válido✔")</f>
        <v>Vencido‼</v>
      </c>
    </row>
    <row r="9" spans="1:12" x14ac:dyDescent="0.25">
      <c r="A9" s="11" t="s">
        <v>10</v>
      </c>
      <c r="B9" s="11" t="s">
        <v>68</v>
      </c>
      <c r="C9" s="15" t="s">
        <v>119</v>
      </c>
      <c r="D9" s="15"/>
      <c r="E9" s="7"/>
      <c r="F9" s="10"/>
      <c r="G9" s="7"/>
      <c r="H9" s="7"/>
      <c r="I9" s="8"/>
      <c r="J9" s="7">
        <f>EDATE(E9,I9)</f>
        <v>0</v>
      </c>
      <c r="K9" s="9">
        <f t="shared" si="2"/>
        <v>-29</v>
      </c>
      <c r="L9" s="15" t="str">
        <f ca="1">IF(TODAY()&gt;Tabela224[[#This Row],[VENCIMENTO]],"Vencido‼","Válido✔")</f>
        <v>Vencido‼</v>
      </c>
    </row>
    <row r="10" spans="1:12" hidden="1" x14ac:dyDescent="0.25">
      <c r="A10" s="11" t="s">
        <v>37</v>
      </c>
      <c r="B10" s="11" t="s">
        <v>216</v>
      </c>
      <c r="C10" s="15" t="s">
        <v>120</v>
      </c>
      <c r="D10" s="15"/>
      <c r="E10" s="7"/>
      <c r="F10" s="10"/>
      <c r="G10" s="7"/>
      <c r="H10" s="7"/>
      <c r="I10" s="8"/>
      <c r="J10" s="7">
        <f t="shared" si="1"/>
        <v>0</v>
      </c>
      <c r="K10" s="9">
        <f t="shared" si="2"/>
        <v>-29</v>
      </c>
      <c r="L10" s="15" t="str">
        <f ca="1">IF(TODAY()&gt;Tabela224[[#This Row],[VENCIMENTO]],"Vencido‼","Válido✔")</f>
        <v>Vencido‼</v>
      </c>
    </row>
    <row r="11" spans="1:12" x14ac:dyDescent="0.25">
      <c r="A11" s="11" t="s">
        <v>11</v>
      </c>
      <c r="B11" s="11" t="s">
        <v>68</v>
      </c>
      <c r="C11" s="15" t="s">
        <v>119</v>
      </c>
      <c r="D11" s="15"/>
      <c r="E11" s="7"/>
      <c r="F11" s="10"/>
      <c r="G11" s="7"/>
      <c r="H11" s="7"/>
      <c r="I11" s="8"/>
      <c r="J11" s="7">
        <f t="shared" si="1"/>
        <v>0</v>
      </c>
      <c r="K11" s="9">
        <f t="shared" si="2"/>
        <v>-29</v>
      </c>
      <c r="L11" s="15" t="str">
        <f ca="1">IF(TODAY()&gt;Tabela224[[#This Row],[VENCIMENTO]],"Vencido‼","Válido✔")</f>
        <v>Vencido‼</v>
      </c>
    </row>
    <row r="12" spans="1:12" hidden="1" x14ac:dyDescent="0.25">
      <c r="A12" s="11" t="s">
        <v>38</v>
      </c>
      <c r="B12" s="11" t="s">
        <v>68</v>
      </c>
      <c r="C12" s="15" t="s">
        <v>120</v>
      </c>
      <c r="D12" s="15"/>
      <c r="E12" s="7"/>
      <c r="F12" s="10"/>
      <c r="G12" s="7"/>
      <c r="H12" s="7"/>
      <c r="I12" s="8"/>
      <c r="J12" s="7">
        <f t="shared" si="1"/>
        <v>0</v>
      </c>
      <c r="K12" s="9">
        <f t="shared" si="2"/>
        <v>-29</v>
      </c>
      <c r="L12" s="15" t="str">
        <f ca="1">IF(TODAY()&gt;Tabela224[[#This Row],[VENCIMENTO]],"Vencido‼","Válido✔")</f>
        <v>Vencido‼</v>
      </c>
    </row>
    <row r="13" spans="1:12" x14ac:dyDescent="0.25">
      <c r="A13" s="11" t="s">
        <v>64</v>
      </c>
      <c r="B13" s="11" t="s">
        <v>216</v>
      </c>
      <c r="C13" s="15" t="s">
        <v>119</v>
      </c>
      <c r="D13" s="15"/>
      <c r="E13" s="7"/>
      <c r="F13" s="10"/>
      <c r="G13" s="7"/>
      <c r="H13" s="7"/>
      <c r="I13" s="8"/>
      <c r="J13" s="7">
        <f t="shared" si="1"/>
        <v>0</v>
      </c>
      <c r="K13" s="9">
        <f t="shared" si="2"/>
        <v>-29</v>
      </c>
      <c r="L13" s="15" t="str">
        <f ca="1">IF(TODAY()&gt;Tabela224[[#This Row],[VENCIMENTO]],"Vencido‼","Válido✔")</f>
        <v>Vencido‼</v>
      </c>
    </row>
    <row r="14" spans="1:12" x14ac:dyDescent="0.25">
      <c r="A14" s="11" t="s">
        <v>39</v>
      </c>
      <c r="B14" s="11" t="s">
        <v>68</v>
      </c>
      <c r="C14" s="15" t="s">
        <v>119</v>
      </c>
      <c r="D14" s="15"/>
      <c r="E14" s="7"/>
      <c r="F14" s="10"/>
      <c r="G14" s="7"/>
      <c r="H14" s="7"/>
      <c r="I14" s="8"/>
      <c r="J14" s="7">
        <f t="shared" si="1"/>
        <v>0</v>
      </c>
      <c r="K14" s="9">
        <f>J14-29</f>
        <v>-29</v>
      </c>
      <c r="L14" s="15" t="str">
        <f ca="1">IF(TODAY()&gt;Tabela224[[#This Row],[VENCIMENTO]],"Vencido‼","Válido✔")</f>
        <v>Vencido‼</v>
      </c>
    </row>
    <row r="15" spans="1:12" x14ac:dyDescent="0.25">
      <c r="A15" s="11" t="s">
        <v>12</v>
      </c>
      <c r="B15" s="11" t="s">
        <v>68</v>
      </c>
      <c r="C15" s="15" t="s">
        <v>119</v>
      </c>
      <c r="D15" s="15"/>
      <c r="E15" s="7"/>
      <c r="F15" s="10"/>
      <c r="G15" s="7"/>
      <c r="H15" s="7"/>
      <c r="I15" s="8"/>
      <c r="J15" s="7">
        <f t="shared" si="1"/>
        <v>0</v>
      </c>
      <c r="K15" s="9">
        <f t="shared" ref="K15:K50" si="3">J15-29</f>
        <v>-29</v>
      </c>
      <c r="L15" s="15" t="str">
        <f ca="1">IF(TODAY()&gt;Tabela224[[#This Row],[VENCIMENTO]],"Vencido‼","Válido✔")</f>
        <v>Vencido‼</v>
      </c>
    </row>
    <row r="16" spans="1:12" x14ac:dyDescent="0.25">
      <c r="A16" s="11" t="s">
        <v>55</v>
      </c>
      <c r="B16" s="11" t="s">
        <v>70</v>
      </c>
      <c r="C16" s="15" t="s">
        <v>119</v>
      </c>
      <c r="D16" s="15"/>
      <c r="E16" s="7"/>
      <c r="F16" s="10"/>
      <c r="G16" s="7"/>
      <c r="H16" s="7"/>
      <c r="I16" s="8"/>
      <c r="J16" s="7">
        <f t="shared" si="1"/>
        <v>0</v>
      </c>
      <c r="K16" s="9">
        <f t="shared" si="3"/>
        <v>-29</v>
      </c>
      <c r="L16" s="15" t="str">
        <f ca="1">IF(TODAY()&gt;Tabela224[[#This Row],[VENCIMENTO]],"Vencido‼","Válido✔")</f>
        <v>Vencido‼</v>
      </c>
    </row>
    <row r="17" spans="1:12" x14ac:dyDescent="0.25">
      <c r="A17" s="11" t="s">
        <v>56</v>
      </c>
      <c r="B17" s="11" t="s">
        <v>71</v>
      </c>
      <c r="C17" s="15" t="s">
        <v>119</v>
      </c>
      <c r="D17" s="15"/>
      <c r="E17" s="7"/>
      <c r="F17" s="10"/>
      <c r="G17" s="7"/>
      <c r="H17" s="7"/>
      <c r="I17" s="8"/>
      <c r="J17" s="7">
        <f t="shared" si="1"/>
        <v>0</v>
      </c>
      <c r="K17" s="9">
        <f t="shared" si="3"/>
        <v>-29</v>
      </c>
      <c r="L17" s="15" t="str">
        <f ca="1">IF(TODAY()&gt;Tabela224[[#This Row],[VENCIMENTO]],"Vencido‼","Válido✔")</f>
        <v>Vencido‼</v>
      </c>
    </row>
    <row r="18" spans="1:12" x14ac:dyDescent="0.25">
      <c r="A18" s="11" t="s">
        <v>57</v>
      </c>
      <c r="B18" s="11" t="s">
        <v>71</v>
      </c>
      <c r="C18" s="15" t="s">
        <v>119</v>
      </c>
      <c r="D18" s="15"/>
      <c r="E18" s="7"/>
      <c r="F18" s="10"/>
      <c r="G18" s="7"/>
      <c r="H18" s="7"/>
      <c r="I18" s="8"/>
      <c r="J18" s="7">
        <f t="shared" si="1"/>
        <v>0</v>
      </c>
      <c r="K18" s="9">
        <f t="shared" si="3"/>
        <v>-29</v>
      </c>
      <c r="L18" s="15" t="str">
        <f ca="1">IF(TODAY()&gt;Tabela224[[#This Row],[VENCIMENTO]],"Vencido‼","Válido✔")</f>
        <v>Vencido‼</v>
      </c>
    </row>
    <row r="19" spans="1:12" x14ac:dyDescent="0.25">
      <c r="A19" s="11" t="s">
        <v>23</v>
      </c>
      <c r="B19" s="11" t="s">
        <v>68</v>
      </c>
      <c r="C19" s="15" t="s">
        <v>119</v>
      </c>
      <c r="D19" s="15"/>
      <c r="E19" s="7"/>
      <c r="F19" s="10"/>
      <c r="G19" s="7"/>
      <c r="H19" s="7"/>
      <c r="I19" s="8"/>
      <c r="J19" s="7">
        <f t="shared" si="1"/>
        <v>0</v>
      </c>
      <c r="K19" s="9">
        <f t="shared" si="3"/>
        <v>-29</v>
      </c>
      <c r="L19" s="15" t="str">
        <f ca="1">IF(TODAY()&gt;Tabela224[[#This Row],[VENCIMENTO]],"Vencido‼","Válido✔")</f>
        <v>Vencido‼</v>
      </c>
    </row>
    <row r="20" spans="1:12" x14ac:dyDescent="0.25">
      <c r="A20" s="11" t="s">
        <v>40</v>
      </c>
      <c r="B20" s="11" t="s">
        <v>68</v>
      </c>
      <c r="C20" s="15" t="s">
        <v>119</v>
      </c>
      <c r="D20" s="15"/>
      <c r="E20" s="7"/>
      <c r="F20" s="10"/>
      <c r="G20" s="7"/>
      <c r="H20" s="7"/>
      <c r="I20" s="8"/>
      <c r="J20" s="7">
        <f t="shared" si="1"/>
        <v>0</v>
      </c>
      <c r="K20" s="9">
        <f t="shared" si="3"/>
        <v>-29</v>
      </c>
      <c r="L20" s="15" t="str">
        <f ca="1">IF(TODAY()&gt;Tabela224[[#This Row],[VENCIMENTO]],"Vencido‼","Válido✔")</f>
        <v>Vencido‼</v>
      </c>
    </row>
    <row r="21" spans="1:12" x14ac:dyDescent="0.25">
      <c r="A21" s="11" t="s">
        <v>41</v>
      </c>
      <c r="B21" s="11" t="s">
        <v>68</v>
      </c>
      <c r="C21" s="15" t="s">
        <v>119</v>
      </c>
      <c r="D21" s="15"/>
      <c r="E21" s="7"/>
      <c r="F21" s="10"/>
      <c r="G21" s="7"/>
      <c r="H21" s="7"/>
      <c r="I21" s="8"/>
      <c r="J21" s="7">
        <f t="shared" si="1"/>
        <v>0</v>
      </c>
      <c r="K21" s="9">
        <f t="shared" si="3"/>
        <v>-29</v>
      </c>
      <c r="L21" s="15" t="str">
        <f ca="1">IF(TODAY()&gt;Tabela224[[#This Row],[VENCIMENTO]],"Vencido‼","Válido✔")</f>
        <v>Vencido‼</v>
      </c>
    </row>
    <row r="22" spans="1:12" x14ac:dyDescent="0.25">
      <c r="A22" s="11" t="s">
        <v>58</v>
      </c>
      <c r="B22" s="11" t="s">
        <v>70</v>
      </c>
      <c r="C22" s="15" t="s">
        <v>119</v>
      </c>
      <c r="D22" s="15"/>
      <c r="E22" s="7"/>
      <c r="F22" s="10"/>
      <c r="G22" s="7"/>
      <c r="H22" s="7"/>
      <c r="I22" s="8"/>
      <c r="J22" s="7">
        <f t="shared" si="1"/>
        <v>0</v>
      </c>
      <c r="K22" s="9">
        <f t="shared" si="3"/>
        <v>-29</v>
      </c>
      <c r="L22" s="15" t="str">
        <f ca="1">IF(TODAY()&gt;Tabela224[[#This Row],[VENCIMENTO]],"Vencido‼","Válido✔")</f>
        <v>Vencido‼</v>
      </c>
    </row>
    <row r="23" spans="1:12" x14ac:dyDescent="0.25">
      <c r="A23" s="11" t="s">
        <v>53</v>
      </c>
      <c r="B23" s="11" t="s">
        <v>68</v>
      </c>
      <c r="C23" s="15" t="s">
        <v>119</v>
      </c>
      <c r="D23" s="15"/>
      <c r="E23" s="7"/>
      <c r="F23" s="10"/>
      <c r="G23" s="7"/>
      <c r="H23" s="7"/>
      <c r="I23" s="8"/>
      <c r="J23" s="7">
        <f t="shared" si="1"/>
        <v>0</v>
      </c>
      <c r="K23" s="9">
        <f t="shared" si="3"/>
        <v>-29</v>
      </c>
      <c r="L23" s="15" t="str">
        <f ca="1">IF(TODAY()&gt;Tabela224[[#This Row],[VENCIMENTO]],"Vencido‼","Válido✔")</f>
        <v>Vencido‼</v>
      </c>
    </row>
    <row r="24" spans="1:12" x14ac:dyDescent="0.25">
      <c r="A24" s="11" t="s">
        <v>59</v>
      </c>
      <c r="B24" s="11" t="s">
        <v>71</v>
      </c>
      <c r="C24" s="15" t="s">
        <v>119</v>
      </c>
      <c r="D24" s="15"/>
      <c r="E24" s="7"/>
      <c r="F24" s="7"/>
      <c r="G24" s="7"/>
      <c r="H24" s="7"/>
      <c r="I24" s="8"/>
      <c r="J24" s="7">
        <f t="shared" si="1"/>
        <v>0</v>
      </c>
      <c r="K24" s="9">
        <f t="shared" si="3"/>
        <v>-29</v>
      </c>
      <c r="L24" s="15" t="str">
        <f ca="1">IF(TODAY()&gt;Tabela224[[#This Row],[VENCIMENTO]],"Vencido‼","Válido✔")</f>
        <v>Vencido‼</v>
      </c>
    </row>
    <row r="25" spans="1:12" x14ac:dyDescent="0.25">
      <c r="A25" s="11" t="s">
        <v>34</v>
      </c>
      <c r="B25" s="11" t="s">
        <v>68</v>
      </c>
      <c r="C25" s="15" t="s">
        <v>119</v>
      </c>
      <c r="D25" s="15"/>
      <c r="E25" s="7"/>
      <c r="F25" s="7"/>
      <c r="G25" s="7"/>
      <c r="H25" s="7"/>
      <c r="I25" s="8"/>
      <c r="J25" s="7">
        <f t="shared" si="1"/>
        <v>0</v>
      </c>
      <c r="K25" s="9">
        <f t="shared" si="3"/>
        <v>-29</v>
      </c>
      <c r="L25" s="15" t="str">
        <f ca="1">IF(TODAY()&gt;Tabela224[[#This Row],[VENCIMENTO]],"Vencido‼","Válido✔")</f>
        <v>Vencido‼</v>
      </c>
    </row>
    <row r="26" spans="1:12" x14ac:dyDescent="0.25">
      <c r="A26" s="11" t="s">
        <v>13</v>
      </c>
      <c r="B26" s="11" t="s">
        <v>68</v>
      </c>
      <c r="C26" s="15" t="s">
        <v>119</v>
      </c>
      <c r="D26" s="15"/>
      <c r="E26" s="7"/>
      <c r="F26" s="7"/>
      <c r="G26" s="7"/>
      <c r="H26" s="7"/>
      <c r="I26" s="8"/>
      <c r="J26" s="7">
        <f t="shared" si="1"/>
        <v>0</v>
      </c>
      <c r="K26" s="9">
        <f t="shared" si="3"/>
        <v>-29</v>
      </c>
      <c r="L26" s="15" t="str">
        <f ca="1">IF(TODAY()&gt;Tabela224[[#This Row],[VENCIMENTO]],"Vencido‼","Válido✔")</f>
        <v>Vencido‼</v>
      </c>
    </row>
    <row r="27" spans="1:12" x14ac:dyDescent="0.25">
      <c r="A27" s="11" t="s">
        <v>65</v>
      </c>
      <c r="B27" s="11" t="s">
        <v>72</v>
      </c>
      <c r="C27" s="15" t="s">
        <v>119</v>
      </c>
      <c r="D27" s="15"/>
      <c r="E27" s="7"/>
      <c r="F27" s="7"/>
      <c r="G27" s="7"/>
      <c r="H27" s="7"/>
      <c r="I27" s="8"/>
      <c r="J27" s="7">
        <f t="shared" si="1"/>
        <v>0</v>
      </c>
      <c r="K27" s="9">
        <f t="shared" si="3"/>
        <v>-29</v>
      </c>
      <c r="L27" s="15" t="str">
        <f ca="1">IF(TODAY()&gt;Tabela224[[#This Row],[VENCIMENTO]],"Vencido‼","Válido✔")</f>
        <v>Vencido‼</v>
      </c>
    </row>
    <row r="28" spans="1:12" x14ac:dyDescent="0.25">
      <c r="A28" s="11" t="s">
        <v>42</v>
      </c>
      <c r="B28" s="11" t="s">
        <v>68</v>
      </c>
      <c r="C28" s="15" t="s">
        <v>119</v>
      </c>
      <c r="D28" s="15"/>
      <c r="E28" s="7"/>
      <c r="F28" s="7"/>
      <c r="G28" s="7"/>
      <c r="H28" s="7"/>
      <c r="I28" s="8"/>
      <c r="J28" s="7">
        <f t="shared" si="1"/>
        <v>0</v>
      </c>
      <c r="K28" s="9">
        <f t="shared" si="3"/>
        <v>-29</v>
      </c>
      <c r="L28" s="15" t="str">
        <f ca="1">IF(TODAY()&gt;Tabela224[[#This Row],[VENCIMENTO]],"Vencido‼","Válido✔")</f>
        <v>Vencido‼</v>
      </c>
    </row>
    <row r="29" spans="1:12" hidden="1" x14ac:dyDescent="0.25">
      <c r="A29" s="11" t="s">
        <v>43</v>
      </c>
      <c r="B29" s="11" t="s">
        <v>68</v>
      </c>
      <c r="C29" s="15" t="s">
        <v>120</v>
      </c>
      <c r="D29" s="15"/>
      <c r="E29" s="7"/>
      <c r="F29" s="7"/>
      <c r="G29" s="7"/>
      <c r="H29" s="7"/>
      <c r="I29" s="8"/>
      <c r="J29" s="7">
        <f t="shared" si="1"/>
        <v>0</v>
      </c>
      <c r="K29" s="9">
        <f t="shared" si="3"/>
        <v>-29</v>
      </c>
      <c r="L29" s="15" t="str">
        <f ca="1">IF(TODAY()&gt;Tabela224[[#This Row],[VENCIMENTO]],"Vencido‼","Válido✔")</f>
        <v>Vencido‼</v>
      </c>
    </row>
    <row r="30" spans="1:12" hidden="1" x14ac:dyDescent="0.25">
      <c r="A30" s="11" t="s">
        <v>35</v>
      </c>
      <c r="B30" s="11" t="s">
        <v>73</v>
      </c>
      <c r="C30" s="15" t="s">
        <v>120</v>
      </c>
      <c r="D30" s="15"/>
      <c r="E30" s="7"/>
      <c r="F30" s="7"/>
      <c r="G30" s="7"/>
      <c r="H30" s="7"/>
      <c r="I30" s="8"/>
      <c r="J30" s="7">
        <f t="shared" si="1"/>
        <v>0</v>
      </c>
      <c r="K30" s="9">
        <f t="shared" si="3"/>
        <v>-29</v>
      </c>
      <c r="L30" s="15" t="str">
        <f ca="1">IF(TODAY()&gt;Tabela224[[#This Row],[VENCIMENTO]],"Vencido‼","Válido✔")</f>
        <v>Vencido‼</v>
      </c>
    </row>
    <row r="31" spans="1:12" x14ac:dyDescent="0.25">
      <c r="A31" s="11" t="s">
        <v>44</v>
      </c>
      <c r="B31" s="11" t="s">
        <v>216</v>
      </c>
      <c r="C31" s="15" t="s">
        <v>119</v>
      </c>
      <c r="D31" s="15"/>
      <c r="E31" s="7"/>
      <c r="F31" s="7"/>
      <c r="G31" s="7"/>
      <c r="H31" s="7"/>
      <c r="I31" s="8"/>
      <c r="J31" s="7">
        <f t="shared" si="1"/>
        <v>0</v>
      </c>
      <c r="K31" s="9">
        <f t="shared" si="3"/>
        <v>-29</v>
      </c>
      <c r="L31" s="15" t="str">
        <f ca="1">IF(TODAY()&gt;Tabela224[[#This Row],[VENCIMENTO]],"Vencido‼","Válido✔")</f>
        <v>Vencido‼</v>
      </c>
    </row>
    <row r="32" spans="1:12" x14ac:dyDescent="0.25">
      <c r="A32" s="11" t="s">
        <v>14</v>
      </c>
      <c r="B32" s="11" t="s">
        <v>68</v>
      </c>
      <c r="C32" s="15" t="s">
        <v>119</v>
      </c>
      <c r="D32" s="15"/>
      <c r="E32" s="7"/>
      <c r="F32" s="7"/>
      <c r="G32" s="7"/>
      <c r="H32" s="7"/>
      <c r="I32" s="8"/>
      <c r="J32" s="7">
        <f t="shared" si="1"/>
        <v>0</v>
      </c>
      <c r="K32" s="9">
        <f t="shared" si="3"/>
        <v>-29</v>
      </c>
      <c r="L32" s="15" t="str">
        <f ca="1">IF(TODAY()&gt;Tabela224[[#This Row],[VENCIMENTO]],"Vencido‼","Válido✔")</f>
        <v>Vencido‼</v>
      </c>
    </row>
    <row r="33" spans="1:12" x14ac:dyDescent="0.25">
      <c r="A33" s="11" t="s">
        <v>36</v>
      </c>
      <c r="B33" s="11" t="s">
        <v>68</v>
      </c>
      <c r="C33" s="15" t="s">
        <v>119</v>
      </c>
      <c r="D33" s="15"/>
      <c r="E33" s="7"/>
      <c r="F33" s="7"/>
      <c r="G33" s="7"/>
      <c r="H33" s="7"/>
      <c r="I33" s="8"/>
      <c r="J33" s="7">
        <f t="shared" si="1"/>
        <v>0</v>
      </c>
      <c r="K33" s="9">
        <f t="shared" si="3"/>
        <v>-29</v>
      </c>
      <c r="L33" s="15" t="str">
        <f ca="1">IF(TODAY()&gt;Tabela224[[#This Row],[VENCIMENTO]],"Vencido‼","Válido✔")</f>
        <v>Vencido‼</v>
      </c>
    </row>
    <row r="34" spans="1:12" x14ac:dyDescent="0.25">
      <c r="A34" s="11" t="s">
        <v>24</v>
      </c>
      <c r="B34" s="11" t="s">
        <v>68</v>
      </c>
      <c r="C34" s="15" t="s">
        <v>119</v>
      </c>
      <c r="D34" s="15"/>
      <c r="E34" s="7"/>
      <c r="F34" s="7"/>
      <c r="G34" s="7"/>
      <c r="H34" s="7"/>
      <c r="I34" s="8"/>
      <c r="J34" s="7">
        <f t="shared" si="1"/>
        <v>0</v>
      </c>
      <c r="K34" s="9">
        <f t="shared" si="3"/>
        <v>-29</v>
      </c>
      <c r="L34" s="15" t="str">
        <f ca="1">IF(TODAY()&gt;Tabela224[[#This Row],[VENCIMENTO]],"Vencido‼","Válido✔")</f>
        <v>Vencido‼</v>
      </c>
    </row>
    <row r="35" spans="1:12" hidden="1" x14ac:dyDescent="0.25">
      <c r="A35" s="11" t="s">
        <v>15</v>
      </c>
      <c r="B35" s="11" t="s">
        <v>68</v>
      </c>
      <c r="C35" s="15" t="s">
        <v>120</v>
      </c>
      <c r="D35" s="15"/>
      <c r="E35" s="7"/>
      <c r="F35" s="7"/>
      <c r="G35" s="7"/>
      <c r="H35" s="7"/>
      <c r="I35" s="8"/>
      <c r="J35" s="7">
        <f t="shared" si="1"/>
        <v>0</v>
      </c>
      <c r="K35" s="9">
        <f t="shared" si="3"/>
        <v>-29</v>
      </c>
      <c r="L35" s="15" t="str">
        <f ca="1">IF(TODAY()&gt;Tabela224[[#This Row],[VENCIMENTO]],"Vencido‼","Válido✔")</f>
        <v>Vencido‼</v>
      </c>
    </row>
    <row r="36" spans="1:12" x14ac:dyDescent="0.25">
      <c r="A36" s="11" t="s">
        <v>16</v>
      </c>
      <c r="B36" s="11" t="s">
        <v>68</v>
      </c>
      <c r="C36" s="15" t="s">
        <v>119</v>
      </c>
      <c r="D36" s="15"/>
      <c r="E36" s="7"/>
      <c r="F36" s="7"/>
      <c r="G36" s="7"/>
      <c r="H36" s="7"/>
      <c r="I36" s="8"/>
      <c r="J36" s="7">
        <f t="shared" si="1"/>
        <v>0</v>
      </c>
      <c r="K36" s="9">
        <f t="shared" si="3"/>
        <v>-29</v>
      </c>
      <c r="L36" s="15" t="str">
        <f ca="1">IF(TODAY()&gt;Tabela224[[#This Row],[VENCIMENTO]],"Vencido‼","Válido✔")</f>
        <v>Vencido‼</v>
      </c>
    </row>
    <row r="37" spans="1:12" x14ac:dyDescent="0.25">
      <c r="A37" s="11" t="s">
        <v>45</v>
      </c>
      <c r="B37" s="11" t="s">
        <v>68</v>
      </c>
      <c r="C37" s="15" t="s">
        <v>119</v>
      </c>
      <c r="D37" s="15"/>
      <c r="E37" s="7"/>
      <c r="F37" s="7"/>
      <c r="G37" s="7"/>
      <c r="H37" s="7"/>
      <c r="I37" s="8"/>
      <c r="J37" s="7">
        <f t="shared" si="1"/>
        <v>0</v>
      </c>
      <c r="K37" s="9">
        <f t="shared" si="3"/>
        <v>-29</v>
      </c>
      <c r="L37" s="15" t="str">
        <f ca="1">IF(TODAY()&gt;Tabela224[[#This Row],[VENCIMENTO]],"Vencido‼","Válido✔")</f>
        <v>Vencido‼</v>
      </c>
    </row>
    <row r="38" spans="1:12" x14ac:dyDescent="0.25">
      <c r="A38" s="11" t="s">
        <v>66</v>
      </c>
      <c r="B38" s="11" t="s">
        <v>72</v>
      </c>
      <c r="C38" s="15" t="s">
        <v>119</v>
      </c>
      <c r="D38" s="15"/>
      <c r="E38" s="7"/>
      <c r="F38" s="7"/>
      <c r="G38" s="7"/>
      <c r="H38" s="7"/>
      <c r="I38" s="8"/>
      <c r="J38" s="7">
        <f t="shared" si="1"/>
        <v>0</v>
      </c>
      <c r="K38" s="9">
        <f t="shared" si="3"/>
        <v>-29</v>
      </c>
      <c r="L38" s="15" t="str">
        <f ca="1">IF(TODAY()&gt;Tabela224[[#This Row],[VENCIMENTO]],"Vencido‼","Válido✔")</f>
        <v>Vencido‼</v>
      </c>
    </row>
    <row r="39" spans="1:12" x14ac:dyDescent="0.25">
      <c r="A39" s="11" t="s">
        <v>46</v>
      </c>
      <c r="B39" s="11" t="s">
        <v>68</v>
      </c>
      <c r="C39" s="15" t="s">
        <v>119</v>
      </c>
      <c r="D39" s="15"/>
      <c r="E39" s="7"/>
      <c r="F39" s="7"/>
      <c r="G39" s="7"/>
      <c r="H39" s="7"/>
      <c r="I39" s="8"/>
      <c r="J39" s="7">
        <f t="shared" si="1"/>
        <v>0</v>
      </c>
      <c r="K39" s="9">
        <f t="shared" si="3"/>
        <v>-29</v>
      </c>
      <c r="L39" s="15" t="str">
        <f ca="1">IF(TODAY()&gt;Tabela224[[#This Row],[VENCIMENTO]],"Vencido‼","Válido✔")</f>
        <v>Vencido‼</v>
      </c>
    </row>
    <row r="40" spans="1:12" x14ac:dyDescent="0.25">
      <c r="A40" s="11" t="s">
        <v>60</v>
      </c>
      <c r="B40" s="11" t="s">
        <v>68</v>
      </c>
      <c r="C40" s="15" t="s">
        <v>119</v>
      </c>
      <c r="D40" s="15"/>
      <c r="E40" s="7"/>
      <c r="F40" s="7"/>
      <c r="G40" s="7"/>
      <c r="H40" s="7"/>
      <c r="I40" s="8"/>
      <c r="J40" s="7">
        <f t="shared" si="1"/>
        <v>0</v>
      </c>
      <c r="K40" s="9">
        <f t="shared" si="3"/>
        <v>-29</v>
      </c>
      <c r="L40" s="15" t="str">
        <f ca="1">IF(TODAY()&gt;Tabela224[[#This Row],[VENCIMENTO]],"Vencido‼","Válido✔")</f>
        <v>Vencido‼</v>
      </c>
    </row>
    <row r="41" spans="1:12" x14ac:dyDescent="0.25">
      <c r="A41" s="11" t="s">
        <v>50</v>
      </c>
      <c r="B41" s="11" t="s">
        <v>68</v>
      </c>
      <c r="C41" s="15" t="s">
        <v>119</v>
      </c>
      <c r="D41" s="15"/>
      <c r="E41" s="7"/>
      <c r="F41" s="7"/>
      <c r="G41" s="7"/>
      <c r="H41" s="7"/>
      <c r="I41" s="8"/>
      <c r="J41" s="7">
        <f t="shared" si="1"/>
        <v>0</v>
      </c>
      <c r="K41" s="9">
        <f t="shared" si="3"/>
        <v>-29</v>
      </c>
      <c r="L41" s="15" t="str">
        <f ca="1">IF(TODAY()&gt;Tabela224[[#This Row],[VENCIMENTO]],"Vencido‼","Válido✔")</f>
        <v>Vencido‼</v>
      </c>
    </row>
    <row r="42" spans="1:12" x14ac:dyDescent="0.25">
      <c r="A42" s="11" t="s">
        <v>47</v>
      </c>
      <c r="B42" s="11" t="s">
        <v>68</v>
      </c>
      <c r="C42" s="15" t="s">
        <v>119</v>
      </c>
      <c r="D42" s="15"/>
      <c r="E42" s="7"/>
      <c r="F42" s="7"/>
      <c r="G42" s="7"/>
      <c r="H42" s="7"/>
      <c r="I42" s="8"/>
      <c r="J42" s="7">
        <f t="shared" si="1"/>
        <v>0</v>
      </c>
      <c r="K42" s="9">
        <f t="shared" si="3"/>
        <v>-29</v>
      </c>
      <c r="L42" s="15" t="str">
        <f ca="1">IF(TODAY()&gt;Tabela224[[#This Row],[VENCIMENTO]],"Vencido‼","Válido✔")</f>
        <v>Vencido‼</v>
      </c>
    </row>
    <row r="43" spans="1:12" x14ac:dyDescent="0.25">
      <c r="A43" s="11" t="s">
        <v>17</v>
      </c>
      <c r="B43" s="11" t="s">
        <v>68</v>
      </c>
      <c r="C43" s="15" t="s">
        <v>119</v>
      </c>
      <c r="D43" s="15"/>
      <c r="E43" s="7"/>
      <c r="F43" s="7"/>
      <c r="G43" s="7"/>
      <c r="H43" s="7"/>
      <c r="I43" s="8"/>
      <c r="J43" s="7">
        <f t="shared" si="1"/>
        <v>0</v>
      </c>
      <c r="K43" s="9">
        <f t="shared" si="3"/>
        <v>-29</v>
      </c>
      <c r="L43" s="15" t="str">
        <f ca="1">IF(TODAY()&gt;Tabela224[[#This Row],[VENCIMENTO]],"Vencido‼","Válido✔")</f>
        <v>Vencido‼</v>
      </c>
    </row>
    <row r="44" spans="1:12" hidden="1" x14ac:dyDescent="0.25">
      <c r="A44" s="11" t="s">
        <v>18</v>
      </c>
      <c r="B44" s="11" t="s">
        <v>68</v>
      </c>
      <c r="C44" s="15" t="s">
        <v>120</v>
      </c>
      <c r="D44" s="15"/>
      <c r="E44" s="7"/>
      <c r="F44" s="7"/>
      <c r="G44" s="7"/>
      <c r="H44" s="7"/>
      <c r="I44" s="8"/>
      <c r="J44" s="7">
        <f t="shared" si="1"/>
        <v>0</v>
      </c>
      <c r="K44" s="9">
        <f t="shared" si="3"/>
        <v>-29</v>
      </c>
      <c r="L44" s="15" t="str">
        <f ca="1">IF(TODAY()&gt;Tabela224[[#This Row],[VENCIMENTO]],"Vencido‼","Válido✔")</f>
        <v>Vencido‼</v>
      </c>
    </row>
    <row r="45" spans="1:12" hidden="1" x14ac:dyDescent="0.25">
      <c r="A45" s="11" t="s">
        <v>75</v>
      </c>
      <c r="B45" s="11" t="s">
        <v>68</v>
      </c>
      <c r="C45" s="15" t="s">
        <v>76</v>
      </c>
      <c r="D45" s="15"/>
      <c r="E45" s="7"/>
      <c r="F45" s="7"/>
      <c r="G45" s="7"/>
      <c r="H45" s="7"/>
      <c r="I45" s="8"/>
      <c r="J45" s="7">
        <f>EDATE(E45,I45)</f>
        <v>0</v>
      </c>
      <c r="K45" s="9">
        <f>J45-29</f>
        <v>-29</v>
      </c>
      <c r="L45" s="15" t="str">
        <f ca="1">IF(TODAY()&gt;Tabela224[[#This Row],[VENCIMENTO]],"Vencido‼","Válido✔")</f>
        <v>Vencido‼</v>
      </c>
    </row>
    <row r="46" spans="1:12" x14ac:dyDescent="0.25">
      <c r="A46" s="11" t="s">
        <v>48</v>
      </c>
      <c r="B46" s="11" t="s">
        <v>68</v>
      </c>
      <c r="C46" s="15" t="s">
        <v>119</v>
      </c>
      <c r="D46" s="15"/>
      <c r="E46" s="7"/>
      <c r="F46" s="7"/>
      <c r="G46" s="7"/>
      <c r="H46" s="7"/>
      <c r="I46" s="8"/>
      <c r="J46" s="7">
        <f t="shared" si="1"/>
        <v>0</v>
      </c>
      <c r="K46" s="9">
        <f t="shared" si="3"/>
        <v>-29</v>
      </c>
      <c r="L46" s="15" t="str">
        <f ca="1">IF(TODAY()&gt;Tabela224[[#This Row],[VENCIMENTO]],"Vencido‼","Válido✔")</f>
        <v>Vencido‼</v>
      </c>
    </row>
    <row r="47" spans="1:12" x14ac:dyDescent="0.25">
      <c r="A47" s="11" t="s">
        <v>19</v>
      </c>
      <c r="B47" s="11" t="s">
        <v>68</v>
      </c>
      <c r="C47" s="15" t="s">
        <v>119</v>
      </c>
      <c r="D47" s="15"/>
      <c r="E47" s="7"/>
      <c r="F47" s="7"/>
      <c r="G47" s="7"/>
      <c r="H47" s="7"/>
      <c r="I47" s="8"/>
      <c r="J47" s="7">
        <f t="shared" si="1"/>
        <v>0</v>
      </c>
      <c r="K47" s="9">
        <f t="shared" si="3"/>
        <v>-29</v>
      </c>
      <c r="L47" s="15" t="str">
        <f ca="1">IF(TODAY()&gt;Tabela224[[#This Row],[VENCIMENTO]],"Vencido‼","Válido✔")</f>
        <v>Vencido‼</v>
      </c>
    </row>
    <row r="48" spans="1:12" x14ac:dyDescent="0.25">
      <c r="A48" s="11" t="s">
        <v>61</v>
      </c>
      <c r="B48" s="11" t="s">
        <v>68</v>
      </c>
      <c r="C48" s="15" t="s">
        <v>119</v>
      </c>
      <c r="D48" s="15"/>
      <c r="E48" s="7"/>
      <c r="F48" s="7"/>
      <c r="G48" s="7"/>
      <c r="H48" s="7"/>
      <c r="I48" s="8"/>
      <c r="J48" s="7">
        <f t="shared" si="1"/>
        <v>0</v>
      </c>
      <c r="K48" s="9">
        <f t="shared" si="3"/>
        <v>-29</v>
      </c>
      <c r="L48" s="15" t="str">
        <f ca="1">IF(TODAY()&gt;Tabela224[[#This Row],[VENCIMENTO]],"Vencido‼","Válido✔")</f>
        <v>Vencido‼</v>
      </c>
    </row>
    <row r="49" spans="1:12" hidden="1" x14ac:dyDescent="0.25">
      <c r="A49" s="11" t="s">
        <v>62</v>
      </c>
      <c r="B49" s="11" t="s">
        <v>68</v>
      </c>
      <c r="C49" s="15" t="s">
        <v>120</v>
      </c>
      <c r="D49" s="15"/>
      <c r="E49" s="7"/>
      <c r="F49" s="7"/>
      <c r="G49" s="7"/>
      <c r="H49" s="7"/>
      <c r="I49" s="8"/>
      <c r="J49" s="7">
        <f t="shared" si="1"/>
        <v>0</v>
      </c>
      <c r="K49" s="9">
        <f t="shared" si="3"/>
        <v>-29</v>
      </c>
      <c r="L49" s="15" t="str">
        <f ca="1">IF(TODAY()&gt;Tabela224[[#This Row],[VENCIMENTO]],"Vencido‼","Válido✔")</f>
        <v>Vencido‼</v>
      </c>
    </row>
    <row r="50" spans="1:12" x14ac:dyDescent="0.25">
      <c r="A50" s="18" t="s">
        <v>20</v>
      </c>
      <c r="B50" s="18" t="s">
        <v>68</v>
      </c>
      <c r="C50" s="15" t="s">
        <v>119</v>
      </c>
      <c r="D50" s="15"/>
      <c r="E50" s="19"/>
      <c r="F50" s="19"/>
      <c r="G50" s="7"/>
      <c r="H50" s="7"/>
      <c r="I50" s="8"/>
      <c r="J50" s="19">
        <f t="shared" si="1"/>
        <v>0</v>
      </c>
      <c r="K50" s="20">
        <f t="shared" si="3"/>
        <v>-29</v>
      </c>
      <c r="L50" s="15" t="str">
        <f ca="1">IF(TODAY()&gt;Tabela224[[#This Row],[VENCIMENTO]],"Vencido‼","Válido✔")</f>
        <v>Vencido‼</v>
      </c>
    </row>
    <row r="51" spans="1:12" x14ac:dyDescent="0.25">
      <c r="A51" s="18" t="s">
        <v>139</v>
      </c>
      <c r="B51" s="18" t="s">
        <v>68</v>
      </c>
      <c r="C51" s="15" t="s">
        <v>119</v>
      </c>
      <c r="D51" s="31"/>
      <c r="E51" s="19"/>
      <c r="F51" s="19"/>
      <c r="G51" s="19"/>
      <c r="H51" s="19"/>
      <c r="I51" s="31"/>
      <c r="J51" s="19">
        <f t="shared" ref="J51:J53" si="4">EDATE(E51,I51)</f>
        <v>0</v>
      </c>
      <c r="K51" s="20">
        <f t="shared" ref="K51:K53" si="5">J51-29</f>
        <v>-29</v>
      </c>
      <c r="L51" s="15" t="str">
        <f ca="1">IF(TODAY()&gt;Tabela224[[#This Row],[VENCIMENTO]],"Vencido‼","Válido✔")</f>
        <v>Vencido‼</v>
      </c>
    </row>
    <row r="52" spans="1:12" x14ac:dyDescent="0.25">
      <c r="A52" s="18" t="s">
        <v>140</v>
      </c>
      <c r="B52" s="11" t="s">
        <v>216</v>
      </c>
      <c r="C52" s="15" t="s">
        <v>119</v>
      </c>
      <c r="D52" s="31"/>
      <c r="E52" s="19"/>
      <c r="F52" s="19"/>
      <c r="G52" s="19"/>
      <c r="H52" s="19"/>
      <c r="I52" s="31"/>
      <c r="J52" s="19">
        <f t="shared" si="4"/>
        <v>0</v>
      </c>
      <c r="K52" s="20">
        <f t="shared" si="5"/>
        <v>-29</v>
      </c>
      <c r="L52" s="15" t="str">
        <f ca="1">IF(TODAY()&gt;Tabela224[[#This Row],[VENCIMENTO]],"Vencido‼","Válido✔")</f>
        <v>Vencido‼</v>
      </c>
    </row>
    <row r="53" spans="1:12" x14ac:dyDescent="0.25">
      <c r="A53" s="18" t="s">
        <v>141</v>
      </c>
      <c r="B53" s="11" t="s">
        <v>68</v>
      </c>
      <c r="C53" s="15" t="s">
        <v>119</v>
      </c>
      <c r="D53" s="31"/>
      <c r="E53" s="19"/>
      <c r="F53" s="19"/>
      <c r="G53" s="19"/>
      <c r="H53" s="19"/>
      <c r="I53" s="31"/>
      <c r="J53" s="19">
        <f t="shared" si="4"/>
        <v>0</v>
      </c>
      <c r="K53" s="20">
        <f t="shared" si="5"/>
        <v>-29</v>
      </c>
      <c r="L53" s="15" t="str">
        <f ca="1">IF(TODAY()&gt;Tabela224[[#This Row],[VENCIMENTO]],"Vencido‼","Válido✔")</f>
        <v>Vencido‼</v>
      </c>
    </row>
    <row r="54" spans="1:12" x14ac:dyDescent="0.25">
      <c r="A54" s="11" t="s">
        <v>145</v>
      </c>
      <c r="B54" s="11" t="s">
        <v>68</v>
      </c>
      <c r="C54" s="15" t="s">
        <v>119</v>
      </c>
      <c r="D54" s="8"/>
      <c r="E54" s="7"/>
      <c r="F54" s="7"/>
      <c r="G54" s="7"/>
      <c r="H54" s="7"/>
      <c r="I54" s="8"/>
      <c r="J54" s="19">
        <f t="shared" ref="J54:J62" si="6">EDATE(E54,I54)</f>
        <v>0</v>
      </c>
      <c r="K54" s="20">
        <f t="shared" ref="K54:K62" si="7">J54-29</f>
        <v>-29</v>
      </c>
      <c r="L54" s="15" t="str">
        <f ca="1">IF(TODAY()&gt;Tabela224[[#This Row],[VENCIMENTO]],"Vencido‼","Válido✔")</f>
        <v>Vencido‼</v>
      </c>
    </row>
    <row r="55" spans="1:12" x14ac:dyDescent="0.25">
      <c r="A55" s="18" t="s">
        <v>146</v>
      </c>
      <c r="B55" s="11" t="s">
        <v>68</v>
      </c>
      <c r="C55" s="15" t="s">
        <v>119</v>
      </c>
      <c r="D55" s="31"/>
      <c r="E55" s="19"/>
      <c r="F55" s="19"/>
      <c r="G55" s="19"/>
      <c r="H55" s="19"/>
      <c r="I55" s="31"/>
      <c r="J55" s="19">
        <f t="shared" si="6"/>
        <v>0</v>
      </c>
      <c r="K55" s="20">
        <f t="shared" si="7"/>
        <v>-29</v>
      </c>
      <c r="L55" s="15" t="str">
        <f ca="1">IF(TODAY()&gt;Tabela224[[#This Row],[VENCIMENTO]],"Vencido‼","Válido✔")</f>
        <v>Vencido‼</v>
      </c>
    </row>
    <row r="56" spans="1:12" x14ac:dyDescent="0.25">
      <c r="A56" s="18" t="s">
        <v>147</v>
      </c>
      <c r="B56" s="11" t="s">
        <v>68</v>
      </c>
      <c r="C56" s="15" t="s">
        <v>119</v>
      </c>
      <c r="D56" s="31"/>
      <c r="E56" s="19"/>
      <c r="F56" s="19"/>
      <c r="G56" s="19"/>
      <c r="H56" s="19"/>
      <c r="I56" s="31"/>
      <c r="J56" s="19">
        <f t="shared" si="6"/>
        <v>0</v>
      </c>
      <c r="K56" s="20">
        <f t="shared" si="7"/>
        <v>-29</v>
      </c>
      <c r="L56" s="15" t="str">
        <f ca="1">IF(TODAY()&gt;Tabela224[[#This Row],[VENCIMENTO]],"Vencido‼","Válido✔")</f>
        <v>Vencido‼</v>
      </c>
    </row>
    <row r="57" spans="1:12" x14ac:dyDescent="0.25">
      <c r="A57" s="18" t="s">
        <v>148</v>
      </c>
      <c r="B57" s="11" t="s">
        <v>151</v>
      </c>
      <c r="C57" s="15" t="s">
        <v>119</v>
      </c>
      <c r="D57" s="31"/>
      <c r="E57" s="19"/>
      <c r="F57" s="19"/>
      <c r="G57" s="19"/>
      <c r="H57" s="19"/>
      <c r="I57" s="31"/>
      <c r="J57" s="19">
        <f t="shared" si="6"/>
        <v>0</v>
      </c>
      <c r="K57" s="20">
        <f t="shared" si="7"/>
        <v>-29</v>
      </c>
      <c r="L57" s="15" t="str">
        <f ca="1">IF(TODAY()&gt;Tabela224[[#This Row],[VENCIMENTO]],"Vencido‼","Válido✔")</f>
        <v>Vencido‼</v>
      </c>
    </row>
    <row r="58" spans="1:12" x14ac:dyDescent="0.25">
      <c r="A58" s="18" t="s">
        <v>149</v>
      </c>
      <c r="B58" s="11" t="s">
        <v>151</v>
      </c>
      <c r="C58" s="15" t="s">
        <v>119</v>
      </c>
      <c r="D58" s="31"/>
      <c r="E58" s="19"/>
      <c r="F58" s="19"/>
      <c r="G58" s="19"/>
      <c r="H58" s="19"/>
      <c r="I58" s="31"/>
      <c r="J58" s="19">
        <f t="shared" si="6"/>
        <v>0</v>
      </c>
      <c r="K58" s="20">
        <f t="shared" si="7"/>
        <v>-29</v>
      </c>
      <c r="L58" s="15" t="str">
        <f ca="1">IF(TODAY()&gt;Tabela224[[#This Row],[VENCIMENTO]],"Vencido‼","Válido✔")</f>
        <v>Vencido‼</v>
      </c>
    </row>
    <row r="59" spans="1:12" x14ac:dyDescent="0.25">
      <c r="A59" s="18" t="s">
        <v>150</v>
      </c>
      <c r="B59" s="11" t="s">
        <v>151</v>
      </c>
      <c r="C59" s="15" t="s">
        <v>119</v>
      </c>
      <c r="D59" s="31"/>
      <c r="E59" s="19"/>
      <c r="F59" s="19"/>
      <c r="G59" s="19"/>
      <c r="H59" s="19"/>
      <c r="I59" s="31"/>
      <c r="J59" s="19">
        <f t="shared" si="6"/>
        <v>0</v>
      </c>
      <c r="K59" s="20">
        <f t="shared" si="7"/>
        <v>-29</v>
      </c>
      <c r="L59" s="15" t="str">
        <f ca="1">IF(TODAY()&gt;Tabela224[[#This Row],[VENCIMENTO]],"Vencido‼","Válido✔")</f>
        <v>Vencido‼</v>
      </c>
    </row>
    <row r="60" spans="1:12" x14ac:dyDescent="0.25">
      <c r="A60" s="18" t="s">
        <v>152</v>
      </c>
      <c r="B60" s="18" t="s">
        <v>68</v>
      </c>
      <c r="C60" s="15" t="s">
        <v>119</v>
      </c>
      <c r="D60" s="31"/>
      <c r="E60" s="19"/>
      <c r="F60" s="19"/>
      <c r="G60" s="19"/>
      <c r="H60" s="19"/>
      <c r="I60" s="31"/>
      <c r="J60" s="19">
        <f t="shared" si="6"/>
        <v>0</v>
      </c>
      <c r="K60" s="20">
        <f t="shared" si="7"/>
        <v>-29</v>
      </c>
      <c r="L60" s="15" t="str">
        <f ca="1">IF(TODAY()&gt;Tabela224[[#This Row],[VENCIMENTO]],"Vencido‼","Válido✔")</f>
        <v>Vencido‼</v>
      </c>
    </row>
    <row r="61" spans="1:12" x14ac:dyDescent="0.25">
      <c r="A61" s="18" t="s">
        <v>154</v>
      </c>
      <c r="B61" s="18" t="s">
        <v>68</v>
      </c>
      <c r="C61" s="15" t="s">
        <v>119</v>
      </c>
      <c r="D61" s="31"/>
      <c r="E61" s="19"/>
      <c r="F61" s="19"/>
      <c r="G61" s="19"/>
      <c r="H61" s="19"/>
      <c r="I61" s="31"/>
      <c r="J61" s="19">
        <f t="shared" si="6"/>
        <v>0</v>
      </c>
      <c r="K61" s="20">
        <f t="shared" si="7"/>
        <v>-29</v>
      </c>
      <c r="L61" s="15" t="str">
        <f ca="1">IF(TODAY()&gt;Tabela224[[#This Row],[VENCIMENTO]],"Vencido‼","Válido✔")</f>
        <v>Vencido‼</v>
      </c>
    </row>
    <row r="62" spans="1:12" x14ac:dyDescent="0.25">
      <c r="A62" s="18" t="s">
        <v>155</v>
      </c>
      <c r="B62" s="18" t="s">
        <v>68</v>
      </c>
      <c r="C62" s="15" t="s">
        <v>119</v>
      </c>
      <c r="D62" s="31"/>
      <c r="E62" s="19"/>
      <c r="F62" s="19"/>
      <c r="G62" s="19"/>
      <c r="H62" s="19"/>
      <c r="I62" s="31"/>
      <c r="J62" s="19">
        <f t="shared" si="6"/>
        <v>0</v>
      </c>
      <c r="K62" s="20">
        <f t="shared" si="7"/>
        <v>-29</v>
      </c>
      <c r="L62" s="15" t="str">
        <f ca="1">IF(TODAY()&gt;Tabela224[[#This Row],[VENCIMENTO]],"Vencido‼","Válido✔")</f>
        <v>Vencido‼</v>
      </c>
    </row>
    <row r="63" spans="1:12" hidden="1" x14ac:dyDescent="0.25">
      <c r="A63" s="18" t="s">
        <v>157</v>
      </c>
      <c r="B63" s="18" t="s">
        <v>68</v>
      </c>
      <c r="C63" s="15" t="s">
        <v>120</v>
      </c>
      <c r="D63" s="31"/>
      <c r="E63" s="19"/>
      <c r="F63" s="19"/>
      <c r="G63" s="19"/>
      <c r="H63" s="19"/>
      <c r="I63" s="31"/>
      <c r="J63" s="19">
        <f t="shared" ref="J63:J66" si="8">EDATE(E63,I63)</f>
        <v>0</v>
      </c>
      <c r="K63" s="20">
        <f t="shared" ref="K63:K66" si="9">J63-29</f>
        <v>-29</v>
      </c>
      <c r="L63" s="15" t="str">
        <f ca="1">IF(TODAY()&gt;Tabela224[[#This Row],[VENCIMENTO]],"Vencido‼","Válido✔")</f>
        <v>Vencido‼</v>
      </c>
    </row>
    <row r="64" spans="1:12" x14ac:dyDescent="0.25">
      <c r="A64" s="18" t="s">
        <v>209</v>
      </c>
      <c r="B64" s="18" t="s">
        <v>68</v>
      </c>
      <c r="C64" s="15" t="s">
        <v>119</v>
      </c>
      <c r="D64" s="31"/>
      <c r="E64" s="19"/>
      <c r="F64" s="19"/>
      <c r="G64" s="19"/>
      <c r="H64" s="19"/>
      <c r="I64" s="31"/>
      <c r="J64" s="19">
        <f t="shared" si="8"/>
        <v>0</v>
      </c>
      <c r="K64" s="20">
        <f t="shared" si="9"/>
        <v>-29</v>
      </c>
      <c r="L64" s="15" t="str">
        <f ca="1">IF(TODAY()&gt;Tabela224[[#This Row],[VENCIMENTO]],"Vencido‼","Válido✔")</f>
        <v>Vencido‼</v>
      </c>
    </row>
    <row r="65" spans="1:12" x14ac:dyDescent="0.25">
      <c r="A65" s="18" t="s">
        <v>158</v>
      </c>
      <c r="B65" s="18" t="s">
        <v>68</v>
      </c>
      <c r="C65" s="15" t="s">
        <v>119</v>
      </c>
      <c r="D65" s="31"/>
      <c r="E65" s="19"/>
      <c r="F65" s="19"/>
      <c r="G65" s="19"/>
      <c r="H65" s="19"/>
      <c r="I65" s="31"/>
      <c r="J65" s="19">
        <f t="shared" si="8"/>
        <v>0</v>
      </c>
      <c r="K65" s="20">
        <f t="shared" si="9"/>
        <v>-29</v>
      </c>
      <c r="L65" s="15" t="str">
        <f ca="1">IF(TODAY()&gt;Tabela224[[#This Row],[VENCIMENTO]],"Vencido‼","Válido✔")</f>
        <v>Vencido‼</v>
      </c>
    </row>
    <row r="66" spans="1:12" x14ac:dyDescent="0.25">
      <c r="A66" s="18" t="s">
        <v>141</v>
      </c>
      <c r="B66" s="18" t="s">
        <v>68</v>
      </c>
      <c r="C66" s="15" t="s">
        <v>119</v>
      </c>
      <c r="D66" s="31"/>
      <c r="E66" s="19"/>
      <c r="F66" s="19"/>
      <c r="G66" s="19"/>
      <c r="H66" s="19"/>
      <c r="I66" s="31"/>
      <c r="J66" s="19">
        <f t="shared" si="8"/>
        <v>0</v>
      </c>
      <c r="K66" s="20">
        <f t="shared" si="9"/>
        <v>-29</v>
      </c>
      <c r="L66" s="15" t="str">
        <f ca="1">IF(TODAY()&gt;Tabela224[[#This Row],[VENCIMENTO]],"Vencido‼","Válido✔")</f>
        <v>Vencido‼</v>
      </c>
    </row>
    <row r="67" spans="1:12" x14ac:dyDescent="0.25">
      <c r="A67" s="18" t="s">
        <v>210</v>
      </c>
      <c r="B67" s="18" t="s">
        <v>68</v>
      </c>
      <c r="C67" s="15" t="s">
        <v>119</v>
      </c>
      <c r="D67" s="31"/>
      <c r="E67" s="19"/>
      <c r="F67" s="19"/>
      <c r="G67" s="19"/>
      <c r="H67" s="19"/>
      <c r="I67" s="31"/>
      <c r="J67" s="19">
        <f t="shared" ref="J67:J72" si="10">EDATE(E67,I67)</f>
        <v>0</v>
      </c>
      <c r="K67" s="20">
        <f t="shared" ref="K67:K72" si="11">J67-29</f>
        <v>-29</v>
      </c>
      <c r="L67" s="15" t="str">
        <f ca="1">IF(TODAY()&gt;Tabela224[[#This Row],[VENCIMENTO]],"Vencido‼","Válido✔")</f>
        <v>Vencido‼</v>
      </c>
    </row>
    <row r="68" spans="1:12" x14ac:dyDescent="0.25">
      <c r="A68" s="18" t="s">
        <v>211</v>
      </c>
      <c r="B68" s="18" t="s">
        <v>68</v>
      </c>
      <c r="C68" s="15" t="s">
        <v>119</v>
      </c>
      <c r="D68" s="31"/>
      <c r="E68" s="19"/>
      <c r="F68" s="19"/>
      <c r="G68" s="19"/>
      <c r="H68" s="19"/>
      <c r="I68" s="31"/>
      <c r="J68" s="19">
        <f t="shared" si="10"/>
        <v>0</v>
      </c>
      <c r="K68" s="20">
        <f t="shared" si="11"/>
        <v>-29</v>
      </c>
      <c r="L68" s="15" t="str">
        <f ca="1">IF(TODAY()&gt;Tabela224[[#This Row],[VENCIMENTO]],"Vencido‼","Válido✔")</f>
        <v>Vencido‼</v>
      </c>
    </row>
    <row r="69" spans="1:12" x14ac:dyDescent="0.25">
      <c r="A69" s="18" t="s">
        <v>212</v>
      </c>
      <c r="B69" s="18" t="s">
        <v>68</v>
      </c>
      <c r="C69" s="15" t="s">
        <v>119</v>
      </c>
      <c r="D69" s="31"/>
      <c r="E69" s="19"/>
      <c r="F69" s="19"/>
      <c r="G69" s="19"/>
      <c r="H69" s="19"/>
      <c r="I69" s="31"/>
      <c r="J69" s="19">
        <f t="shared" si="10"/>
        <v>0</v>
      </c>
      <c r="K69" s="20">
        <f t="shared" si="11"/>
        <v>-29</v>
      </c>
      <c r="L69" s="15" t="str">
        <f ca="1">IF(TODAY()&gt;Tabela224[[#This Row],[VENCIMENTO]],"Vencido‼","Válido✔")</f>
        <v>Vencido‼</v>
      </c>
    </row>
    <row r="70" spans="1:12" x14ac:dyDescent="0.25">
      <c r="A70" s="18" t="s">
        <v>213</v>
      </c>
      <c r="B70" s="18" t="s">
        <v>68</v>
      </c>
      <c r="C70" s="15" t="s">
        <v>119</v>
      </c>
      <c r="D70" s="31"/>
      <c r="E70" s="19"/>
      <c r="F70" s="19"/>
      <c r="G70" s="19"/>
      <c r="H70" s="19"/>
      <c r="I70" s="31"/>
      <c r="J70" s="19">
        <f t="shared" si="10"/>
        <v>0</v>
      </c>
      <c r="K70" s="20">
        <f t="shared" si="11"/>
        <v>-29</v>
      </c>
      <c r="L70" s="15" t="str">
        <f ca="1">IF(TODAY()&gt;Tabela224[[#This Row],[VENCIMENTO]],"Vencido‼","Válido✔")</f>
        <v>Vencido‼</v>
      </c>
    </row>
    <row r="71" spans="1:12" x14ac:dyDescent="0.25">
      <c r="A71" s="18" t="s">
        <v>214</v>
      </c>
      <c r="B71" s="18" t="s">
        <v>68</v>
      </c>
      <c r="C71" s="15" t="s">
        <v>119</v>
      </c>
      <c r="D71" s="31"/>
      <c r="E71" s="19"/>
      <c r="F71" s="19"/>
      <c r="G71" s="19"/>
      <c r="H71" s="19"/>
      <c r="I71" s="31"/>
      <c r="J71" s="19">
        <f t="shared" si="10"/>
        <v>0</v>
      </c>
      <c r="K71" s="20">
        <f t="shared" si="11"/>
        <v>-29</v>
      </c>
      <c r="L71" s="15" t="str">
        <f ca="1">IF(TODAY()&gt;Tabela224[[#This Row],[VENCIMENTO]],"Vencido‼","Válido✔")</f>
        <v>Vencido‼</v>
      </c>
    </row>
    <row r="72" spans="1:12" x14ac:dyDescent="0.25">
      <c r="A72" s="18" t="s">
        <v>215</v>
      </c>
      <c r="B72" s="18" t="s">
        <v>68</v>
      </c>
      <c r="C72" s="15" t="s">
        <v>119</v>
      </c>
      <c r="D72" s="31"/>
      <c r="E72" s="19"/>
      <c r="F72" s="19"/>
      <c r="G72" s="19"/>
      <c r="H72" s="19"/>
      <c r="I72" s="31"/>
      <c r="J72" s="19">
        <f t="shared" si="10"/>
        <v>0</v>
      </c>
      <c r="K72" s="20">
        <f t="shared" si="11"/>
        <v>-29</v>
      </c>
      <c r="L72" s="15" t="str">
        <f ca="1">IF(TODAY()&gt;Tabela224[[#This Row],[VENCIMENTO]],"Vencido‼","Válido✔")</f>
        <v>Vencido‼</v>
      </c>
    </row>
  </sheetData>
  <mergeCells count="2">
    <mergeCell ref="A2:L2"/>
    <mergeCell ref="A3:J3"/>
  </mergeCells>
  <conditionalFormatting sqref="J1">
    <cfRule type="containsText" dxfId="812" priority="2" operator="containsText" text="VENCIMENTO PRÓXIMO">
      <formula>NOT(ISERROR(SEARCH("VENCIMENTO PRÓXIMO",J1)))</formula>
    </cfRule>
  </conditionalFormatting>
  <conditionalFormatting sqref="J4:J5">
    <cfRule type="timePeriod" dxfId="811" priority="10" timePeriod="nextMonth">
      <formula>AND(MONTH(J4)=MONTH(EDATE(TODAY(),0+1)),YEAR(J4)=YEAR(EDATE(TODAY(),0+1)))</formula>
    </cfRule>
  </conditionalFormatting>
  <conditionalFormatting sqref="J5">
    <cfRule type="cellIs" dxfId="810" priority="13" operator="equal">
      <formula>44848</formula>
    </cfRule>
    <cfRule type="cellIs" dxfId="809" priority="14" operator="lessThan">
      <formula>44848</formula>
    </cfRule>
  </conditionalFormatting>
  <conditionalFormatting sqref="J6:J72">
    <cfRule type="cellIs" dxfId="808" priority="31" operator="equal">
      <formula>44848</formula>
    </cfRule>
    <cfRule type="cellIs" dxfId="807" priority="32" operator="lessThan">
      <formula>44848</formula>
    </cfRule>
  </conditionalFormatting>
  <conditionalFormatting sqref="J6:K1048576">
    <cfRule type="timePeriod" dxfId="806" priority="28" timePeriod="nextMonth">
      <formula>AND(MONTH(J6)=MONTH(EDATE(TODAY(),0+1)),YEAR(J6)=YEAR(EDATE(TODAY(),0+1)))</formula>
    </cfRule>
  </conditionalFormatting>
  <conditionalFormatting sqref="K1">
    <cfRule type="containsText" dxfId="805" priority="1" operator="containsText" text="VENCIMENTO PRÓXIMO">
      <formula>NOT(ISERROR(SEARCH("VENCIMENTO PRÓXIMO",K1)))</formula>
    </cfRule>
    <cfRule type="containsText" dxfId="804" priority="3" operator="containsText" text="PROGRAMAR RENOVAÇÃO">
      <formula>NOT(ISERROR(SEARCH("PROGRAMAR RENOVAÇÃO",K1)))</formula>
    </cfRule>
  </conditionalFormatting>
  <conditionalFormatting sqref="K3 K6:K1048576">
    <cfRule type="timePeriod" dxfId="803" priority="26" timePeriod="thisMonth">
      <formula>AND(MONTH(K3)=MONTH(TODAY()),YEAR(K3)=YEAR(TODAY()))</formula>
    </cfRule>
  </conditionalFormatting>
  <conditionalFormatting sqref="K3">
    <cfRule type="timePeriod" dxfId="802" priority="29" timePeriod="nextMonth">
      <formula>AND(MONTH(K3)=MONTH(EDATE(TODAY(),0+1)),YEAR(K3)=YEAR(EDATE(TODAY(),0+1)))</formula>
    </cfRule>
  </conditionalFormatting>
  <conditionalFormatting sqref="K4:K5">
    <cfRule type="timePeriod" dxfId="801" priority="8" timePeriod="thisMonth">
      <formula>AND(MONTH(K4)=MONTH(TODAY()),YEAR(K4)=YEAR(TODAY()))</formula>
    </cfRule>
    <cfRule type="timePeriod" dxfId="800" priority="11" timePeriod="nextMonth">
      <formula>AND(MONTH(K4)=MONTH(EDATE(TODAY(),0+1)),YEAR(K4)=YEAR(EDATE(TODAY(),0+1)))</formula>
    </cfRule>
  </conditionalFormatting>
  <conditionalFormatting sqref="K5">
    <cfRule type="cellIs" dxfId="799" priority="12" operator="equal">
      <formula>44809</formula>
    </cfRule>
  </conditionalFormatting>
  <conditionalFormatting sqref="K6:K72">
    <cfRule type="cellIs" dxfId="798" priority="30" operator="equal">
      <formula>44809</formula>
    </cfRule>
  </conditionalFormatting>
  <conditionalFormatting sqref="L5:L44 L46:L72">
    <cfRule type="containsText" dxfId="797" priority="4" operator="containsText" text="Vencido">
      <formula>NOT(ISERROR(SEARCH("Vencido",L5)))</formula>
    </cfRule>
    <cfRule type="containsText" dxfId="796" priority="5" operator="containsText" text="Válido">
      <formula>NOT(ISERROR(SEARCH("Válido",L5)))</formula>
    </cfRule>
  </conditionalFormatting>
  <pageMargins left="0.511811024" right="0.511811024" top="0.78740157499999996" bottom="0.78740157499999996" header="0.31496062000000002" footer="0.31496062000000002"/>
  <pageSetup paperSize="9" scale="48" orientation="landscape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EB3659A-0558-42EC-9F38-18B452FDF585}">
          <x14:formula1>
            <xm:f>Planilha2!$A$15:$A$16</xm:f>
          </x14:formula1>
          <xm:sqref>G46:G50 G5:G44</xm:sqref>
        </x14:dataValidation>
        <x14:dataValidation type="list" allowBlank="1" showInputMessage="1" showErrorMessage="1" xr:uid="{CE716089-78D2-4FD1-945D-C2A83E0304A4}">
          <x14:formula1>
            <xm:f>Planilha2!$A$18:$A$19</xm:f>
          </x14:formula1>
          <xm:sqref>C5:C44 C46:C72</xm:sqref>
        </x14:dataValidation>
        <x14:dataValidation type="list" allowBlank="1" showInputMessage="1" showErrorMessage="1" xr:uid="{0EC2B11F-2004-4323-AC5D-3BC3696ACA23}">
          <x14:formula1>
            <xm:f>Planilha2!$A$1:$A$2</xm:f>
          </x14:formula1>
          <xm:sqref>H5:H72</xm:sqref>
        </x14:dataValidation>
        <x14:dataValidation type="list" allowBlank="1" showInputMessage="1" showErrorMessage="1" xr:uid="{9CB3064D-96A1-4ABE-8601-0D6AEB3F8297}">
          <x14:formula1>
            <xm:f>Planilha2!$A$4:$A$13</xm:f>
          </x14:formula1>
          <xm:sqref>D5:D72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490C-D17C-4677-BC78-6D063D96DD69}">
  <dimension ref="A1:A19"/>
  <sheetViews>
    <sheetView workbookViewId="0">
      <selection activeCell="B21" sqref="B21"/>
    </sheetView>
  </sheetViews>
  <sheetFormatPr defaultRowHeight="15" x14ac:dyDescent="0.25"/>
  <cols>
    <col min="1" max="1" width="20.7109375" bestFit="1" customWidth="1"/>
  </cols>
  <sheetData>
    <row r="1" spans="1:1" x14ac:dyDescent="0.25">
      <c r="A1" t="s">
        <v>63</v>
      </c>
    </row>
    <row r="2" spans="1:1" x14ac:dyDescent="0.25">
      <c r="A2" t="s">
        <v>79</v>
      </c>
    </row>
    <row r="4" spans="1:1" x14ac:dyDescent="0.25">
      <c r="A4" t="s">
        <v>114</v>
      </c>
    </row>
    <row r="5" spans="1:1" x14ac:dyDescent="0.25">
      <c r="A5" t="s">
        <v>116</v>
      </c>
    </row>
    <row r="6" spans="1:1" x14ac:dyDescent="0.25">
      <c r="A6" t="s">
        <v>80</v>
      </c>
    </row>
    <row r="7" spans="1:1" x14ac:dyDescent="0.25">
      <c r="A7" t="s">
        <v>143</v>
      </c>
    </row>
    <row r="8" spans="1:1" x14ac:dyDescent="0.25">
      <c r="A8" t="s">
        <v>115</v>
      </c>
    </row>
    <row r="9" spans="1:1" x14ac:dyDescent="0.25">
      <c r="A9" t="s">
        <v>81</v>
      </c>
    </row>
    <row r="10" spans="1:1" x14ac:dyDescent="0.25">
      <c r="A10" t="s">
        <v>82</v>
      </c>
    </row>
    <row r="11" spans="1:1" x14ac:dyDescent="0.25">
      <c r="A11" t="s">
        <v>110</v>
      </c>
    </row>
    <row r="12" spans="1:1" x14ac:dyDescent="0.25">
      <c r="A12" t="s">
        <v>117</v>
      </c>
    </row>
    <row r="13" spans="1:1" x14ac:dyDescent="0.25">
      <c r="A13" t="s">
        <v>118</v>
      </c>
    </row>
    <row r="15" spans="1:1" x14ac:dyDescent="0.25">
      <c r="A15" t="s">
        <v>22</v>
      </c>
    </row>
    <row r="16" spans="1:1" x14ac:dyDescent="0.25">
      <c r="A16" t="s">
        <v>25</v>
      </c>
    </row>
    <row r="18" spans="1:1" x14ac:dyDescent="0.25">
      <c r="A18" t="s">
        <v>119</v>
      </c>
    </row>
    <row r="19" spans="1:1" x14ac:dyDescent="0.25">
      <c r="A19" t="s">
        <v>120</v>
      </c>
    </row>
  </sheetData>
  <sortState xmlns:xlrd2="http://schemas.microsoft.com/office/spreadsheetml/2017/richdata2" ref="A4:A13">
    <sortCondition ref="A4:A13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EBCA7-F9DC-469A-AC30-6A7BD394C045}">
  <sheetPr>
    <pageSetUpPr fitToPage="1"/>
  </sheetPr>
  <dimension ref="A1:L100"/>
  <sheetViews>
    <sheetView topLeftCell="A40" zoomScale="90" zoomScaleNormal="90" zoomScaleSheetLayoutView="100" workbookViewId="0">
      <pane xSplit="1" topLeftCell="B1" activePane="topRight" state="frozen"/>
      <selection activeCell="C12" sqref="C12"/>
      <selection pane="topRight" activeCell="B58" sqref="B58"/>
    </sheetView>
  </sheetViews>
  <sheetFormatPr defaultRowHeight="15" x14ac:dyDescent="0.25"/>
  <cols>
    <col min="1" max="1" width="43.140625" bestFit="1" customWidth="1"/>
    <col min="2" max="2" width="26.140625" style="17" bestFit="1" customWidth="1"/>
    <col min="3" max="3" width="16.140625" style="12" customWidth="1"/>
    <col min="4" max="4" width="41.5703125" style="12" bestFit="1" customWidth="1"/>
    <col min="5" max="5" width="20.7109375" bestFit="1" customWidth="1"/>
    <col min="6" max="7" width="20.7109375" customWidth="1"/>
    <col min="8" max="8" width="24.140625" bestFit="1" customWidth="1"/>
    <col min="9" max="9" width="16.140625" customWidth="1"/>
    <col min="10" max="10" width="18.140625" customWidth="1"/>
    <col min="11" max="11" width="17.28515625" bestFit="1" customWidth="1"/>
    <col min="12" max="12" width="13" bestFit="1" customWidth="1"/>
  </cols>
  <sheetData>
    <row r="1" spans="1:12" ht="77.25" customHeight="1" x14ac:dyDescent="0.25">
      <c r="I1" s="22" t="s">
        <v>85</v>
      </c>
      <c r="J1" s="23" t="s">
        <v>86</v>
      </c>
      <c r="K1" s="24" t="s">
        <v>87</v>
      </c>
    </row>
    <row r="2" spans="1:12" ht="47.1" customHeight="1" x14ac:dyDescent="0.4">
      <c r="A2" s="51" t="s">
        <v>164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3"/>
    </row>
    <row r="3" spans="1:12" ht="45" customHeight="1" x14ac:dyDescent="0.25">
      <c r="A3" s="54"/>
      <c r="B3" s="55"/>
      <c r="C3" s="55"/>
      <c r="D3" s="55"/>
      <c r="E3" s="55"/>
      <c r="F3" s="55"/>
      <c r="G3" s="55"/>
      <c r="H3" s="55"/>
      <c r="I3" s="55"/>
      <c r="J3" s="55"/>
      <c r="K3" s="13" t="s">
        <v>0</v>
      </c>
      <c r="L3" s="14" t="s">
        <v>127</v>
      </c>
    </row>
    <row r="4" spans="1:12" ht="24" x14ac:dyDescent="0.25">
      <c r="A4" s="3" t="s">
        <v>1</v>
      </c>
      <c r="B4" s="16" t="s">
        <v>67</v>
      </c>
      <c r="C4" s="3" t="s">
        <v>77</v>
      </c>
      <c r="D4" s="3" t="s">
        <v>2</v>
      </c>
      <c r="E4" s="4" t="s">
        <v>3</v>
      </c>
      <c r="F4" s="4" t="s">
        <v>8</v>
      </c>
      <c r="G4" s="4" t="s">
        <v>7</v>
      </c>
      <c r="H4" s="5" t="s">
        <v>4</v>
      </c>
      <c r="I4" s="21" t="s">
        <v>83</v>
      </c>
      <c r="J4" s="6" t="s">
        <v>5</v>
      </c>
      <c r="K4" s="6" t="s">
        <v>6</v>
      </c>
      <c r="L4" s="6" t="s">
        <v>78</v>
      </c>
    </row>
    <row r="5" spans="1:12" x14ac:dyDescent="0.25">
      <c r="A5" s="11" t="str">
        <f>Tabela224[[#This Row],[NOME]]</f>
        <v>ADENILSON ÂNGELO MACIEIRA</v>
      </c>
      <c r="B5" s="11" t="str">
        <f>Tabela224[[#This Row],[CATEGORIA]]</f>
        <v>EMPREGADO</v>
      </c>
      <c r="C5" s="15" t="str">
        <f>Tabela224[[#This Row],[SITUAÇÃO ]]</f>
        <v>ATIVO</v>
      </c>
      <c r="D5" s="15"/>
      <c r="E5" s="7"/>
      <c r="F5" s="10"/>
      <c r="G5" s="7"/>
      <c r="H5" s="7"/>
      <c r="I5" s="8"/>
      <c r="J5" s="7">
        <f t="shared" ref="J5:J68" si="0">EDATE(E5,I5)</f>
        <v>0</v>
      </c>
      <c r="K5" s="9">
        <f t="shared" ref="K5:K13" si="1">J5-29</f>
        <v>-29</v>
      </c>
      <c r="L5" s="15" t="str">
        <f ca="1">IF(TODAY()&gt;Tabela22410111213141516171819201011[[#This Row],[VENCIMENTO]],"Vencido‼","Válido✔")</f>
        <v>Vencido‼</v>
      </c>
    </row>
    <row r="6" spans="1:12" x14ac:dyDescent="0.25">
      <c r="A6" s="11" t="str">
        <f>Tabela224[[#This Row],[NOME]]</f>
        <v>ADENILSON PEREIRA SOARES</v>
      </c>
      <c r="B6" s="11" t="str">
        <f>Tabela224[[#This Row],[CATEGORIA]]</f>
        <v>EMPREGADO</v>
      </c>
      <c r="C6" s="15" t="str">
        <f>Tabela224[[#This Row],[SITUAÇÃO ]]</f>
        <v>ATIVO</v>
      </c>
      <c r="D6" s="15"/>
      <c r="E6" s="7"/>
      <c r="F6" s="10"/>
      <c r="G6" s="7"/>
      <c r="H6" s="7"/>
      <c r="I6" s="8"/>
      <c r="J6" s="7">
        <f t="shared" si="0"/>
        <v>0</v>
      </c>
      <c r="K6" s="9">
        <f t="shared" si="1"/>
        <v>-29</v>
      </c>
      <c r="L6" s="15" t="str">
        <f ca="1">IF(TODAY()&gt;Tabela22410111213141516171819201011[[#This Row],[VENCIMENTO]],"Vencido‼","Válido✔")</f>
        <v>Vencido‼</v>
      </c>
    </row>
    <row r="7" spans="1:12" x14ac:dyDescent="0.25">
      <c r="A7" s="11" t="str">
        <f>Tabela224[[#This Row],[NOME]]</f>
        <v>AMANDA APARECIDA DOS SANTOS</v>
      </c>
      <c r="B7" s="11" t="str">
        <f>Tabela224[[#This Row],[CATEGORIA]]</f>
        <v>EMPREGADO</v>
      </c>
      <c r="C7" s="15" t="str">
        <f>Tabela224[[#This Row],[SITUAÇÃO ]]</f>
        <v>ATIVO</v>
      </c>
      <c r="D7" s="15"/>
      <c r="E7" s="7"/>
      <c r="F7" s="10"/>
      <c r="G7" s="7"/>
      <c r="H7" s="7"/>
      <c r="I7" s="8"/>
      <c r="J7" s="7">
        <f t="shared" si="0"/>
        <v>0</v>
      </c>
      <c r="K7" s="9">
        <f t="shared" si="1"/>
        <v>-29</v>
      </c>
      <c r="L7" s="15" t="str">
        <f ca="1">IF(TODAY()&gt;Tabela22410111213141516171819201011[[#This Row],[VENCIMENTO]],"Vencido‼","Válido✔")</f>
        <v>Vencido‼</v>
      </c>
    </row>
    <row r="8" spans="1:12" x14ac:dyDescent="0.25">
      <c r="A8" s="11" t="str">
        <f>Tabela224[[#This Row],[NOME]]</f>
        <v>ANDERSON JOSÉ NUNES REIS</v>
      </c>
      <c r="B8" s="11" t="str">
        <f>Tabela224[[#This Row],[CATEGORIA]]</f>
        <v>EMPREGADO</v>
      </c>
      <c r="C8" s="15" t="str">
        <f>Tabela224[[#This Row],[SITUAÇÃO ]]</f>
        <v>INATIVO</v>
      </c>
      <c r="D8" s="15"/>
      <c r="E8" s="7"/>
      <c r="F8" s="10"/>
      <c r="G8" s="7"/>
      <c r="H8" s="7"/>
      <c r="I8" s="8"/>
      <c r="J8" s="7">
        <f t="shared" si="0"/>
        <v>0</v>
      </c>
      <c r="K8" s="9">
        <f t="shared" si="1"/>
        <v>-29</v>
      </c>
      <c r="L8" s="15" t="str">
        <f ca="1">IF(TODAY()&gt;Tabela22410111213141516171819201011[[#This Row],[VENCIMENTO]],"Vencido‼","Válido✔")</f>
        <v>Vencido‼</v>
      </c>
    </row>
    <row r="9" spans="1:12" x14ac:dyDescent="0.25">
      <c r="A9" s="11" t="str">
        <f>Tabela224[[#This Row],[NOME]]</f>
        <v>ARNALDO RAIMUNDO FERREIRA</v>
      </c>
      <c r="B9" s="11" t="str">
        <f>Tabela224[[#This Row],[CATEGORIA]]</f>
        <v>EMPREGADO</v>
      </c>
      <c r="C9" s="15" t="str">
        <f>Tabela224[[#This Row],[SITUAÇÃO ]]</f>
        <v>ATIVO</v>
      </c>
      <c r="D9" s="15"/>
      <c r="E9" s="7"/>
      <c r="F9" s="10"/>
      <c r="G9" s="7"/>
      <c r="H9" s="7"/>
      <c r="I9" s="8"/>
      <c r="J9" s="7">
        <f t="shared" si="0"/>
        <v>0</v>
      </c>
      <c r="K9" s="9">
        <f t="shared" si="1"/>
        <v>-29</v>
      </c>
      <c r="L9" s="15" t="str">
        <f ca="1">IF(TODAY()&gt;Tabela22410111213141516171819201011[[#This Row],[VENCIMENTO]],"Vencido‼","Válido✔")</f>
        <v>Vencido‼</v>
      </c>
    </row>
    <row r="10" spans="1:12" x14ac:dyDescent="0.25">
      <c r="A10" s="11" t="str">
        <f>Tabela224[[#This Row],[NOME]]</f>
        <v>BRUNO DE SOUSA MARTINS</v>
      </c>
      <c r="B10" s="11" t="str">
        <f>Tabela224[[#This Row],[CATEGORIA]]</f>
        <v xml:space="preserve">EMPREGADO </v>
      </c>
      <c r="C10" s="15" t="str">
        <f>Tabela224[[#This Row],[SITUAÇÃO ]]</f>
        <v>INATIVO</v>
      </c>
      <c r="D10" s="15"/>
      <c r="E10" s="7"/>
      <c r="F10" s="10"/>
      <c r="G10" s="7"/>
      <c r="H10" s="7"/>
      <c r="I10" s="8"/>
      <c r="J10" s="7">
        <f t="shared" si="0"/>
        <v>0</v>
      </c>
      <c r="K10" s="9">
        <f t="shared" si="1"/>
        <v>-29</v>
      </c>
      <c r="L10" s="15" t="str">
        <f ca="1">IF(TODAY()&gt;Tabela22410111213141516171819201011[[#This Row],[VENCIMENTO]],"Vencido‼","Válido✔")</f>
        <v>Vencido‼</v>
      </c>
    </row>
    <row r="11" spans="1:12" x14ac:dyDescent="0.25">
      <c r="A11" s="11" t="str">
        <f>Tabela224[[#This Row],[NOME]]</f>
        <v>CARLOS ANANIAS SOARES DOS ANJOS</v>
      </c>
      <c r="B11" s="11" t="str">
        <f>Tabela224[[#This Row],[CATEGORIA]]</f>
        <v>EMPREGADO</v>
      </c>
      <c r="C11" s="15" t="str">
        <f>Tabela224[[#This Row],[SITUAÇÃO ]]</f>
        <v>ATIVO</v>
      </c>
      <c r="D11" s="15"/>
      <c r="E11" s="7"/>
      <c r="F11" s="10"/>
      <c r="G11" s="7"/>
      <c r="H11" s="7"/>
      <c r="I11" s="8"/>
      <c r="J11" s="7">
        <f t="shared" si="0"/>
        <v>0</v>
      </c>
      <c r="K11" s="9">
        <f t="shared" si="1"/>
        <v>-29</v>
      </c>
      <c r="L11" s="15" t="str">
        <f ca="1">IF(TODAY()&gt;Tabela22410111213141516171819201011[[#This Row],[VENCIMENTO]],"Vencido‼","Válido✔")</f>
        <v>Vencido‼</v>
      </c>
    </row>
    <row r="12" spans="1:12" x14ac:dyDescent="0.25">
      <c r="A12" s="11" t="str">
        <f>Tabela224[[#This Row],[NOME]]</f>
        <v>CARLOS ANTÔNIO DE LISBOA</v>
      </c>
      <c r="B12" s="11" t="str">
        <f>Tabela224[[#This Row],[CATEGORIA]]</f>
        <v>EMPREGADO</v>
      </c>
      <c r="C12" s="15" t="str">
        <f>Tabela224[[#This Row],[SITUAÇÃO ]]</f>
        <v>INATIVO</v>
      </c>
      <c r="D12" s="15"/>
      <c r="E12" s="7"/>
      <c r="F12" s="10"/>
      <c r="G12" s="7"/>
      <c r="H12" s="7"/>
      <c r="I12" s="8"/>
      <c r="J12" s="7">
        <f t="shared" si="0"/>
        <v>0</v>
      </c>
      <c r="K12" s="9">
        <f t="shared" si="1"/>
        <v>-29</v>
      </c>
      <c r="L12" s="15" t="str">
        <f ca="1">IF(TODAY()&gt;Tabela22410111213141516171819201011[[#This Row],[VENCIMENTO]],"Vencido‼","Válido✔")</f>
        <v>Vencido‼</v>
      </c>
    </row>
    <row r="13" spans="1:12" x14ac:dyDescent="0.25">
      <c r="A13" s="11" t="str">
        <f>Tabela224[[#This Row],[NOME]]</f>
        <v>CLESIANO ANTÔNIO DIAS PINHEIRO</v>
      </c>
      <c r="B13" s="11" t="str">
        <f>Tabela224[[#This Row],[CATEGORIA]]</f>
        <v xml:space="preserve">EMPREGADO </v>
      </c>
      <c r="C13" s="15" t="str">
        <f>Tabela224[[#This Row],[SITUAÇÃO ]]</f>
        <v>ATIVO</v>
      </c>
      <c r="D13" s="15"/>
      <c r="E13" s="7"/>
      <c r="F13" s="10"/>
      <c r="G13" s="7"/>
      <c r="H13" s="7"/>
      <c r="I13" s="8"/>
      <c r="J13" s="7">
        <f t="shared" si="0"/>
        <v>0</v>
      </c>
      <c r="K13" s="9">
        <f t="shared" si="1"/>
        <v>-29</v>
      </c>
      <c r="L13" s="15" t="str">
        <f ca="1">IF(TODAY()&gt;Tabela22410111213141516171819201011[[#This Row],[VENCIMENTO]],"Vencido‼","Válido✔")</f>
        <v>Vencido‼</v>
      </c>
    </row>
    <row r="14" spans="1:12" x14ac:dyDescent="0.25">
      <c r="A14" s="11" t="str">
        <f>Tabela224[[#This Row],[NOME]]</f>
        <v>DAMIÃO VICENTE SARAIVA</v>
      </c>
      <c r="B14" s="11" t="str">
        <f>Tabela224[[#This Row],[CATEGORIA]]</f>
        <v>EMPREGADO</v>
      </c>
      <c r="C14" s="15" t="str">
        <f>Tabela224[[#This Row],[SITUAÇÃO ]]</f>
        <v>ATIVO</v>
      </c>
      <c r="D14" s="15"/>
      <c r="E14" s="7"/>
      <c r="F14" s="10"/>
      <c r="G14" s="7"/>
      <c r="H14" s="7"/>
      <c r="I14" s="8"/>
      <c r="J14" s="7">
        <f t="shared" si="0"/>
        <v>0</v>
      </c>
      <c r="K14" s="9">
        <f>J14-29</f>
        <v>-29</v>
      </c>
      <c r="L14" s="15" t="str">
        <f ca="1">IF(TODAY()&gt;Tabela22410111213141516171819201011[[#This Row],[VENCIMENTO]],"Vencido‼","Válido✔")</f>
        <v>Vencido‼</v>
      </c>
    </row>
    <row r="15" spans="1:12" x14ac:dyDescent="0.25">
      <c r="A15" s="11" t="str">
        <f>Tabela224[[#This Row],[NOME]]</f>
        <v>DANIEL ALVES DA CUNHA</v>
      </c>
      <c r="B15" s="11" t="str">
        <f>Tabela224[[#This Row],[CATEGORIA]]</f>
        <v>EMPREGADO</v>
      </c>
      <c r="C15" s="15" t="str">
        <f>Tabela224[[#This Row],[SITUAÇÃO ]]</f>
        <v>ATIVO</v>
      </c>
      <c r="D15" s="15"/>
      <c r="E15" s="7"/>
      <c r="F15" s="10"/>
      <c r="G15" s="7"/>
      <c r="H15" s="7"/>
      <c r="I15" s="8"/>
      <c r="J15" s="7">
        <f t="shared" si="0"/>
        <v>0</v>
      </c>
      <c r="K15" s="9">
        <f t="shared" ref="K15:K78" si="2">J15-29</f>
        <v>-29</v>
      </c>
      <c r="L15" s="15" t="str">
        <f ca="1">IF(TODAY()&gt;Tabela22410111213141516171819201011[[#This Row],[VENCIMENTO]],"Vencido‼","Válido✔")</f>
        <v>Vencido‼</v>
      </c>
    </row>
    <row r="16" spans="1:12" x14ac:dyDescent="0.25">
      <c r="A16" s="11" t="str">
        <f>Tabela224[[#This Row],[NOME]]</f>
        <v>DIEGO GALDINO REZENDE</v>
      </c>
      <c r="B16" s="11" t="str">
        <f>Tabela224[[#This Row],[CATEGORIA]]</f>
        <v>INTERMITENTE (GEOSCAN)</v>
      </c>
      <c r="C16" s="15" t="str">
        <f>Tabela224[[#This Row],[SITUAÇÃO ]]</f>
        <v>ATIVO</v>
      </c>
      <c r="D16" s="15"/>
      <c r="E16" s="7"/>
      <c r="F16" s="10"/>
      <c r="G16" s="7"/>
      <c r="H16" s="7"/>
      <c r="I16" s="8"/>
      <c r="J16" s="7">
        <f t="shared" si="0"/>
        <v>0</v>
      </c>
      <c r="K16" s="9">
        <f t="shared" si="2"/>
        <v>-29</v>
      </c>
      <c r="L16" s="15" t="str">
        <f ca="1">IF(TODAY()&gt;Tabela22410111213141516171819201011[[#This Row],[VENCIMENTO]],"Vencido‼","Válido✔")</f>
        <v>Vencido‼</v>
      </c>
    </row>
    <row r="17" spans="1:12" x14ac:dyDescent="0.25">
      <c r="A17" s="11" t="str">
        <f>Tabela224[[#This Row],[NOME]]</f>
        <v>DOGIVAL GONÇALVES DOS SANTOS</v>
      </c>
      <c r="B17" s="11" t="str">
        <f>Tabela224[[#This Row],[CATEGORIA]]</f>
        <v>INTERMITENTE (ELISVÂNIO)</v>
      </c>
      <c r="C17" s="15" t="str">
        <f>Tabela224[[#This Row],[SITUAÇÃO ]]</f>
        <v>ATIVO</v>
      </c>
      <c r="D17" s="15"/>
      <c r="E17" s="7"/>
      <c r="F17" s="10"/>
      <c r="G17" s="7"/>
      <c r="H17" s="7"/>
      <c r="I17" s="8"/>
      <c r="J17" s="7">
        <f t="shared" si="0"/>
        <v>0</v>
      </c>
      <c r="K17" s="9">
        <f t="shared" si="2"/>
        <v>-29</v>
      </c>
      <c r="L17" s="15" t="str">
        <f ca="1">IF(TODAY()&gt;Tabela22410111213141516171819201011[[#This Row],[VENCIMENTO]],"Vencido‼","Válido✔")</f>
        <v>Vencido‼</v>
      </c>
    </row>
    <row r="18" spans="1:12" x14ac:dyDescent="0.25">
      <c r="A18" s="11" t="str">
        <f>Tabela224[[#This Row],[NOME]]</f>
        <v>ELISVÂNIO DE SOUZA OLIVEIRA</v>
      </c>
      <c r="B18" s="11" t="str">
        <f>Tabela224[[#This Row],[CATEGORIA]]</f>
        <v>INTERMITENTE (ELISVÂNIO)</v>
      </c>
      <c r="C18" s="15" t="str">
        <f>Tabela224[[#This Row],[SITUAÇÃO ]]</f>
        <v>ATIVO</v>
      </c>
      <c r="D18" s="15"/>
      <c r="E18" s="7"/>
      <c r="F18" s="10"/>
      <c r="G18" s="7"/>
      <c r="H18" s="7"/>
      <c r="I18" s="8"/>
      <c r="J18" s="7">
        <f t="shared" si="0"/>
        <v>0</v>
      </c>
      <c r="K18" s="9">
        <f t="shared" si="2"/>
        <v>-29</v>
      </c>
      <c r="L18" s="15" t="str">
        <f ca="1">IF(TODAY()&gt;Tabela22410111213141516171819201011[[#This Row],[VENCIMENTO]],"Vencido‼","Válido✔")</f>
        <v>Vencido‼</v>
      </c>
    </row>
    <row r="19" spans="1:12" x14ac:dyDescent="0.25">
      <c r="A19" s="11" t="str">
        <f>Tabela224[[#This Row],[NOME]]</f>
        <v>EVARISTO CHAVES DA SILVA</v>
      </c>
      <c r="B19" s="11" t="str">
        <f>Tabela224[[#This Row],[CATEGORIA]]</f>
        <v>EMPREGADO</v>
      </c>
      <c r="C19" s="15" t="str">
        <f>Tabela224[[#This Row],[SITUAÇÃO ]]</f>
        <v>ATIVO</v>
      </c>
      <c r="D19" s="15"/>
      <c r="E19" s="7"/>
      <c r="F19" s="10"/>
      <c r="G19" s="7"/>
      <c r="H19" s="7"/>
      <c r="I19" s="8"/>
      <c r="J19" s="7">
        <f t="shared" si="0"/>
        <v>0</v>
      </c>
      <c r="K19" s="9">
        <f t="shared" si="2"/>
        <v>-29</v>
      </c>
      <c r="L19" s="15" t="str">
        <f ca="1">IF(TODAY()&gt;Tabela22410111213141516171819201011[[#This Row],[VENCIMENTO]],"Vencido‼","Válido✔")</f>
        <v>Vencido‼</v>
      </c>
    </row>
    <row r="20" spans="1:12" x14ac:dyDescent="0.25">
      <c r="A20" s="11" t="str">
        <f>Tabela224[[#This Row],[NOME]]</f>
        <v>FELIPE OLIVEIRA BARBOSA</v>
      </c>
      <c r="B20" s="11" t="str">
        <f>Tabela224[[#This Row],[CATEGORIA]]</f>
        <v>EMPREGADO</v>
      </c>
      <c r="C20" s="15" t="str">
        <f>Tabela224[[#This Row],[SITUAÇÃO ]]</f>
        <v>ATIVO</v>
      </c>
      <c r="D20" s="15"/>
      <c r="E20" s="7"/>
      <c r="F20" s="10"/>
      <c r="G20" s="7"/>
      <c r="H20" s="7"/>
      <c r="I20" s="8"/>
      <c r="J20" s="7">
        <f t="shared" si="0"/>
        <v>0</v>
      </c>
      <c r="K20" s="9">
        <f t="shared" si="2"/>
        <v>-29</v>
      </c>
      <c r="L20" s="15" t="str">
        <f ca="1">IF(TODAY()&gt;Tabela22410111213141516171819201011[[#This Row],[VENCIMENTO]],"Vencido‼","Válido✔")</f>
        <v>Vencido‼</v>
      </c>
    </row>
    <row r="21" spans="1:12" x14ac:dyDescent="0.25">
      <c r="A21" s="11" t="str">
        <f>Tabela224[[#This Row],[NOME]]</f>
        <v>FERNANDO OLIVEIRA DOS SANTOS</v>
      </c>
      <c r="B21" s="11" t="str">
        <f>Tabela224[[#This Row],[CATEGORIA]]</f>
        <v>EMPREGADO</v>
      </c>
      <c r="C21" s="15" t="str">
        <f>Tabela224[[#This Row],[SITUAÇÃO ]]</f>
        <v>ATIVO</v>
      </c>
      <c r="D21" s="15"/>
      <c r="E21" s="7"/>
      <c r="F21" s="10"/>
      <c r="G21" s="7"/>
      <c r="H21" s="7"/>
      <c r="I21" s="8"/>
      <c r="J21" s="7">
        <f t="shared" si="0"/>
        <v>0</v>
      </c>
      <c r="K21" s="9">
        <f t="shared" si="2"/>
        <v>-29</v>
      </c>
      <c r="L21" s="15" t="str">
        <f ca="1">IF(TODAY()&gt;Tabela22410111213141516171819201011[[#This Row],[VENCIMENTO]],"Vencido‼","Válido✔")</f>
        <v>Vencido‼</v>
      </c>
    </row>
    <row r="22" spans="1:12" x14ac:dyDescent="0.25">
      <c r="A22" s="11" t="str">
        <f>Tabela224[[#This Row],[NOME]]</f>
        <v>FILIPI GODINHO VEIGA</v>
      </c>
      <c r="B22" s="11" t="str">
        <f>Tabela224[[#This Row],[CATEGORIA]]</f>
        <v>INTERMITENTE (GEOSCAN)</v>
      </c>
      <c r="C22" s="15" t="str">
        <f>Tabela224[[#This Row],[SITUAÇÃO ]]</f>
        <v>ATIVO</v>
      </c>
      <c r="D22" s="15"/>
      <c r="E22" s="7"/>
      <c r="F22" s="10"/>
      <c r="G22" s="7"/>
      <c r="H22" s="7"/>
      <c r="I22" s="8"/>
      <c r="J22" s="7">
        <f t="shared" si="0"/>
        <v>0</v>
      </c>
      <c r="K22" s="9">
        <f t="shared" si="2"/>
        <v>-29</v>
      </c>
      <c r="L22" s="15" t="str">
        <f ca="1">IF(TODAY()&gt;Tabela22410111213141516171819201011[[#This Row],[VENCIMENTO]],"Vencido‼","Válido✔")</f>
        <v>Vencido‼</v>
      </c>
    </row>
    <row r="23" spans="1:12" x14ac:dyDescent="0.25">
      <c r="A23" s="11" t="str">
        <f>Tabela224[[#This Row],[NOME]]</f>
        <v>GERSON DAMIÃO DA SILVA PRADO</v>
      </c>
      <c r="B23" s="11" t="str">
        <f>Tabela224[[#This Row],[CATEGORIA]]</f>
        <v>EMPREGADO</v>
      </c>
      <c r="C23" s="15" t="str">
        <f>Tabela224[[#This Row],[SITUAÇÃO ]]</f>
        <v>ATIVO</v>
      </c>
      <c r="D23" s="15"/>
      <c r="E23" s="7"/>
      <c r="F23" s="10"/>
      <c r="G23" s="7"/>
      <c r="H23" s="7"/>
      <c r="I23" s="8"/>
      <c r="J23" s="7">
        <f t="shared" si="0"/>
        <v>0</v>
      </c>
      <c r="K23" s="9">
        <f t="shared" si="2"/>
        <v>-29</v>
      </c>
      <c r="L23" s="15" t="str">
        <f ca="1">IF(TODAY()&gt;Tabela22410111213141516171819201011[[#This Row],[VENCIMENTO]],"Vencido‼","Válido✔")</f>
        <v>Vencido‼</v>
      </c>
    </row>
    <row r="24" spans="1:12" x14ac:dyDescent="0.25">
      <c r="A24" s="11" t="str">
        <f>Tabela224[[#This Row],[NOME]]</f>
        <v>GIVALDO JOSE DOS SANTOS</v>
      </c>
      <c r="B24" s="11" t="str">
        <f>Tabela224[[#This Row],[CATEGORIA]]</f>
        <v>INTERMITENTE (ELISVÂNIO)</v>
      </c>
      <c r="C24" s="15" t="str">
        <f>Tabela224[[#This Row],[SITUAÇÃO ]]</f>
        <v>ATIVO</v>
      </c>
      <c r="D24" s="15"/>
      <c r="E24" s="7"/>
      <c r="F24" s="10"/>
      <c r="G24" s="7"/>
      <c r="H24" s="7"/>
      <c r="I24" s="8"/>
      <c r="J24" s="7">
        <f t="shared" si="0"/>
        <v>0</v>
      </c>
      <c r="K24" s="9">
        <f t="shared" si="2"/>
        <v>-29</v>
      </c>
      <c r="L24" s="15" t="str">
        <f ca="1">IF(TODAY()&gt;Tabela22410111213141516171819201011[[#This Row],[VENCIMENTO]],"Vencido‼","Válido✔")</f>
        <v>Vencido‼</v>
      </c>
    </row>
    <row r="25" spans="1:12" x14ac:dyDescent="0.25">
      <c r="A25" s="11" t="str">
        <f>Tabela224[[#This Row],[NOME]]</f>
        <v>GUSTAVO HENRIQUE ABREU ROCHA</v>
      </c>
      <c r="B25" s="11" t="str">
        <f>Tabela224[[#This Row],[CATEGORIA]]</f>
        <v>EMPREGADO</v>
      </c>
      <c r="C25" s="15" t="str">
        <f>Tabela224[[#This Row],[SITUAÇÃO ]]</f>
        <v>ATIVO</v>
      </c>
      <c r="D25" s="15"/>
      <c r="E25" s="7"/>
      <c r="F25" s="10"/>
      <c r="G25" s="7"/>
      <c r="H25" s="7"/>
      <c r="I25" s="8"/>
      <c r="J25" s="7">
        <f t="shared" si="0"/>
        <v>0</v>
      </c>
      <c r="K25" s="9">
        <f t="shared" si="2"/>
        <v>-29</v>
      </c>
      <c r="L25" s="15" t="str">
        <f ca="1">IF(TODAY()&gt;Tabela22410111213141516171819201011[[#This Row],[VENCIMENTO]],"Vencido‼","Válido✔")</f>
        <v>Vencido‼</v>
      </c>
    </row>
    <row r="26" spans="1:12" x14ac:dyDescent="0.25">
      <c r="A26" s="11" t="str">
        <f>Tabela224[[#This Row],[NOME]]</f>
        <v>HIGOR PAULO DIAS OLIVEIRA</v>
      </c>
      <c r="B26" s="11" t="str">
        <f>Tabela224[[#This Row],[CATEGORIA]]</f>
        <v>EMPREGADO</v>
      </c>
      <c r="C26" s="15" t="str">
        <f>Tabela224[[#This Row],[SITUAÇÃO ]]</f>
        <v>ATIVO</v>
      </c>
      <c r="D26" s="15"/>
      <c r="E26" s="7"/>
      <c r="F26" s="10"/>
      <c r="G26" s="7"/>
      <c r="H26" s="7"/>
      <c r="I26" s="8"/>
      <c r="J26" s="7">
        <f t="shared" si="0"/>
        <v>0</v>
      </c>
      <c r="K26" s="9">
        <f t="shared" si="2"/>
        <v>-29</v>
      </c>
      <c r="L26" s="15" t="str">
        <f ca="1">IF(TODAY()&gt;Tabela22410111213141516171819201011[[#This Row],[VENCIMENTO]],"Vencido‼","Válido✔")</f>
        <v>Vencido‼</v>
      </c>
    </row>
    <row r="27" spans="1:12" x14ac:dyDescent="0.25">
      <c r="A27" s="11" t="str">
        <f>Tabela224[[#This Row],[NOME]]</f>
        <v>JANDILSON VIRGENS COSTA</v>
      </c>
      <c r="B27" s="11" t="str">
        <f>Tabela224[[#This Row],[CATEGORIA]]</f>
        <v>INTERMITENTE (ELISVÂNIO)</v>
      </c>
      <c r="C27" s="15" t="str">
        <f>Tabela224[[#This Row],[SITUAÇÃO ]]</f>
        <v>ATIVO</v>
      </c>
      <c r="D27" s="15"/>
      <c r="E27" s="7"/>
      <c r="F27" s="10"/>
      <c r="G27" s="7"/>
      <c r="H27" s="7"/>
      <c r="I27" s="8"/>
      <c r="J27" s="7">
        <f t="shared" si="0"/>
        <v>0</v>
      </c>
      <c r="K27" s="9">
        <f t="shared" si="2"/>
        <v>-29</v>
      </c>
      <c r="L27" s="15" t="str">
        <f ca="1">IF(TODAY()&gt;Tabela22410111213141516171819201011[[#This Row],[VENCIMENTO]],"Vencido‼","Válido✔")</f>
        <v>Vencido‼</v>
      </c>
    </row>
    <row r="28" spans="1:12" x14ac:dyDescent="0.25">
      <c r="A28" s="11" t="str">
        <f>Tabela224[[#This Row],[NOME]]</f>
        <v>JHONATA HENRIQUE AMORIM ALVES</v>
      </c>
      <c r="B28" s="11" t="str">
        <f>Tabela224[[#This Row],[CATEGORIA]]</f>
        <v>EMPREGADO</v>
      </c>
      <c r="C28" s="15" t="str">
        <f>Tabela224[[#This Row],[SITUAÇÃO ]]</f>
        <v>ATIVO</v>
      </c>
      <c r="D28" s="15"/>
      <c r="E28" s="7"/>
      <c r="F28" s="10"/>
      <c r="G28" s="7"/>
      <c r="H28" s="7"/>
      <c r="I28" s="8"/>
      <c r="J28" s="7">
        <f t="shared" si="0"/>
        <v>0</v>
      </c>
      <c r="K28" s="9">
        <f t="shared" si="2"/>
        <v>-29</v>
      </c>
      <c r="L28" s="15" t="str">
        <f ca="1">IF(TODAY()&gt;Tabela22410111213141516171819201011[[#This Row],[VENCIMENTO]],"Vencido‼","Válido✔")</f>
        <v>Vencido‼</v>
      </c>
    </row>
    <row r="29" spans="1:12" x14ac:dyDescent="0.25">
      <c r="A29" s="11" t="str">
        <f>Tabela224[[#This Row],[NOME]]</f>
        <v>JOÃO PAULO GUIMARÃES</v>
      </c>
      <c r="B29" s="11" t="str">
        <f>Tabela224[[#This Row],[CATEGORIA]]</f>
        <v>EMPREGADO</v>
      </c>
      <c r="C29" s="15" t="str">
        <f>Tabela224[[#This Row],[SITUAÇÃO ]]</f>
        <v>INATIVO</v>
      </c>
      <c r="D29" s="15"/>
      <c r="E29" s="7"/>
      <c r="F29" s="10"/>
      <c r="G29" s="7"/>
      <c r="H29" s="7"/>
      <c r="I29" s="8"/>
      <c r="J29" s="7">
        <f t="shared" si="0"/>
        <v>0</v>
      </c>
      <c r="K29" s="9">
        <f t="shared" si="2"/>
        <v>-29</v>
      </c>
      <c r="L29" s="15" t="str">
        <f ca="1">IF(TODAY()&gt;Tabela22410111213141516171819201011[[#This Row],[VENCIMENTO]],"Vencido‼","Válido✔")</f>
        <v>Vencido‼</v>
      </c>
    </row>
    <row r="30" spans="1:12" x14ac:dyDescent="0.25">
      <c r="A30" s="11" t="str">
        <f>Tabela224[[#This Row],[NOME]]</f>
        <v>JONATHAS KELLYSON MARTINS DE OLIVEIRA</v>
      </c>
      <c r="B30" s="11" t="str">
        <f>Tabela224[[#This Row],[CATEGORIA]]</f>
        <v>INTERMITENTE</v>
      </c>
      <c r="C30" s="15" t="str">
        <f>Tabela224[[#This Row],[SITUAÇÃO ]]</f>
        <v>INATIVO</v>
      </c>
      <c r="D30" s="15"/>
      <c r="E30" s="7"/>
      <c r="F30" s="10"/>
      <c r="G30" s="7"/>
      <c r="H30" s="7"/>
      <c r="I30" s="8"/>
      <c r="J30" s="7">
        <f t="shared" si="0"/>
        <v>0</v>
      </c>
      <c r="K30" s="9">
        <f t="shared" si="2"/>
        <v>-29</v>
      </c>
      <c r="L30" s="15" t="str">
        <f ca="1">IF(TODAY()&gt;Tabela22410111213141516171819201011[[#This Row],[VENCIMENTO]],"Vencido‼","Válido✔")</f>
        <v>Vencido‼</v>
      </c>
    </row>
    <row r="31" spans="1:12" x14ac:dyDescent="0.25">
      <c r="A31" s="11" t="str">
        <f>Tabela224[[#This Row],[NOME]]</f>
        <v>JOSÉ ANTÔNIO DIAS</v>
      </c>
      <c r="B31" s="11" t="str">
        <f>Tabela224[[#This Row],[CATEGORIA]]</f>
        <v xml:space="preserve">EMPREGADO </v>
      </c>
      <c r="C31" s="15" t="str">
        <f>Tabela224[[#This Row],[SITUAÇÃO ]]</f>
        <v>ATIVO</v>
      </c>
      <c r="D31" s="15"/>
      <c r="E31" s="7"/>
      <c r="F31" s="10"/>
      <c r="G31" s="7"/>
      <c r="H31" s="7"/>
      <c r="I31" s="8"/>
      <c r="J31" s="7">
        <f t="shared" si="0"/>
        <v>0</v>
      </c>
      <c r="K31" s="9">
        <f t="shared" si="2"/>
        <v>-29</v>
      </c>
      <c r="L31" s="15" t="str">
        <f ca="1">IF(TODAY()&gt;Tabela22410111213141516171819201011[[#This Row],[VENCIMENTO]],"Vencido‼","Válido✔")</f>
        <v>Vencido‼</v>
      </c>
    </row>
    <row r="32" spans="1:12" x14ac:dyDescent="0.25">
      <c r="A32" s="11" t="str">
        <f>Tabela224[[#This Row],[NOME]]</f>
        <v>KENNEDY ALMEIDA MOTA</v>
      </c>
      <c r="B32" s="11" t="str">
        <f>Tabela224[[#This Row],[CATEGORIA]]</f>
        <v>EMPREGADO</v>
      </c>
      <c r="C32" s="15" t="str">
        <f>Tabela224[[#This Row],[SITUAÇÃO ]]</f>
        <v>ATIVO</v>
      </c>
      <c r="D32" s="15"/>
      <c r="E32" s="7"/>
      <c r="F32" s="10"/>
      <c r="G32" s="7"/>
      <c r="H32" s="7"/>
      <c r="I32" s="8"/>
      <c r="J32" s="7">
        <f t="shared" si="0"/>
        <v>0</v>
      </c>
      <c r="K32" s="9">
        <f t="shared" si="2"/>
        <v>-29</v>
      </c>
      <c r="L32" s="15" t="str">
        <f ca="1">IF(TODAY()&gt;Tabela22410111213141516171819201011[[#This Row],[VENCIMENTO]],"Vencido‼","Válido✔")</f>
        <v>Vencido‼</v>
      </c>
    </row>
    <row r="33" spans="1:12" x14ac:dyDescent="0.25">
      <c r="A33" s="11" t="str">
        <f>Tabela224[[#This Row],[NOME]]</f>
        <v>KEVIN AQUINO ARNEZ</v>
      </c>
      <c r="B33" s="11" t="str">
        <f>Tabela224[[#This Row],[CATEGORIA]]</f>
        <v>EMPREGADO</v>
      </c>
      <c r="C33" s="15" t="str">
        <f>Tabela224[[#This Row],[SITUAÇÃO ]]</f>
        <v>ATIVO</v>
      </c>
      <c r="D33" s="15"/>
      <c r="E33" s="7"/>
      <c r="F33" s="10"/>
      <c r="G33" s="7"/>
      <c r="H33" s="7"/>
      <c r="I33" s="8"/>
      <c r="J33" s="7">
        <f t="shared" si="0"/>
        <v>0</v>
      </c>
      <c r="K33" s="9">
        <f t="shared" si="2"/>
        <v>-29</v>
      </c>
      <c r="L33" s="15" t="str">
        <f ca="1">IF(TODAY()&gt;Tabela22410111213141516171819201011[[#This Row],[VENCIMENTO]],"Vencido‼","Válido✔")</f>
        <v>Vencido‼</v>
      </c>
    </row>
    <row r="34" spans="1:12" x14ac:dyDescent="0.25">
      <c r="A34" s="11" t="str">
        <f>Tabela224[[#This Row],[NOME]]</f>
        <v>LEANDRO ARCANJO DOS SANTOS</v>
      </c>
      <c r="B34" s="11" t="str">
        <f>Tabela224[[#This Row],[CATEGORIA]]</f>
        <v>EMPREGADO</v>
      </c>
      <c r="C34" s="15" t="str">
        <f>Tabela224[[#This Row],[SITUAÇÃO ]]</f>
        <v>ATIVO</v>
      </c>
      <c r="D34" s="15"/>
      <c r="E34" s="7"/>
      <c r="F34" s="10"/>
      <c r="G34" s="7"/>
      <c r="H34" s="7"/>
      <c r="I34" s="8"/>
      <c r="J34" s="7">
        <f t="shared" si="0"/>
        <v>0</v>
      </c>
      <c r="K34" s="9">
        <f t="shared" si="2"/>
        <v>-29</v>
      </c>
      <c r="L34" s="15" t="str">
        <f ca="1">IF(TODAY()&gt;Tabela22410111213141516171819201011[[#This Row],[VENCIMENTO]],"Vencido‼","Válido✔")</f>
        <v>Vencido‼</v>
      </c>
    </row>
    <row r="35" spans="1:12" x14ac:dyDescent="0.25">
      <c r="A35" s="11" t="str">
        <f>Tabela224[[#This Row],[NOME]]</f>
        <v>LUCIANO ALVES DE PAIVA</v>
      </c>
      <c r="B35" s="11" t="str">
        <f>Tabela224[[#This Row],[CATEGORIA]]</f>
        <v>EMPREGADO</v>
      </c>
      <c r="C35" s="15" t="str">
        <f>Tabela224[[#This Row],[SITUAÇÃO ]]</f>
        <v>INATIVO</v>
      </c>
      <c r="D35" s="15"/>
      <c r="E35" s="7"/>
      <c r="F35" s="10"/>
      <c r="G35" s="7"/>
      <c r="H35" s="7"/>
      <c r="I35" s="8"/>
      <c r="J35" s="7">
        <f t="shared" si="0"/>
        <v>0</v>
      </c>
      <c r="K35" s="9">
        <f t="shared" si="2"/>
        <v>-29</v>
      </c>
      <c r="L35" s="15" t="str">
        <f ca="1">IF(TODAY()&gt;Tabela22410111213141516171819201011[[#This Row],[VENCIMENTO]],"Vencido‼","Válido✔")</f>
        <v>Vencido‼</v>
      </c>
    </row>
    <row r="36" spans="1:12" x14ac:dyDescent="0.25">
      <c r="A36" s="11" t="str">
        <f>Tabela224[[#This Row],[NOME]]</f>
        <v>LUIZ CARLOS CORRÊA</v>
      </c>
      <c r="B36" s="11" t="str">
        <f>Tabela224[[#This Row],[CATEGORIA]]</f>
        <v>EMPREGADO</v>
      </c>
      <c r="C36" s="15" t="str">
        <f>Tabela224[[#This Row],[SITUAÇÃO ]]</f>
        <v>ATIVO</v>
      </c>
      <c r="D36" s="15"/>
      <c r="E36" s="7"/>
      <c r="F36" s="10"/>
      <c r="G36" s="7"/>
      <c r="H36" s="7"/>
      <c r="I36" s="8"/>
      <c r="J36" s="7">
        <f t="shared" si="0"/>
        <v>0</v>
      </c>
      <c r="K36" s="9">
        <f t="shared" si="2"/>
        <v>-29</v>
      </c>
      <c r="L36" s="15" t="str">
        <f ca="1">IF(TODAY()&gt;Tabela22410111213141516171819201011[[#This Row],[VENCIMENTO]],"Vencido‼","Válido✔")</f>
        <v>Vencido‼</v>
      </c>
    </row>
    <row r="37" spans="1:12" x14ac:dyDescent="0.25">
      <c r="A37" s="11" t="str">
        <f>Tabela224[[#This Row],[NOME]]</f>
        <v>MÁRCIO PEREIRA DO NASCIMENTO</v>
      </c>
      <c r="B37" s="11" t="str">
        <f>Tabela224[[#This Row],[CATEGORIA]]</f>
        <v>EMPREGADO</v>
      </c>
      <c r="C37" s="15" t="str">
        <f>Tabela224[[#This Row],[SITUAÇÃO ]]</f>
        <v>ATIVO</v>
      </c>
      <c r="D37" s="15"/>
      <c r="E37" s="7"/>
      <c r="F37" s="10"/>
      <c r="G37" s="7"/>
      <c r="H37" s="7"/>
      <c r="I37" s="8"/>
      <c r="J37" s="7">
        <f t="shared" si="0"/>
        <v>0</v>
      </c>
      <c r="K37" s="9">
        <f t="shared" si="2"/>
        <v>-29</v>
      </c>
      <c r="L37" s="15" t="str">
        <f ca="1">IF(TODAY()&gt;Tabela22410111213141516171819201011[[#This Row],[VENCIMENTO]],"Vencido‼","Válido✔")</f>
        <v>Vencido‼</v>
      </c>
    </row>
    <row r="38" spans="1:12" x14ac:dyDescent="0.25">
      <c r="A38" s="11" t="str">
        <f>Tabela224[[#This Row],[NOME]]</f>
        <v>MATEUS DOS SANTOS DE BRITO</v>
      </c>
      <c r="B38" s="11" t="str">
        <f>Tabela224[[#This Row],[CATEGORIA]]</f>
        <v>INTERMITENTE (ELISVÂNIO)</v>
      </c>
      <c r="C38" s="15" t="str">
        <f>Tabela224[[#This Row],[SITUAÇÃO ]]</f>
        <v>ATIVO</v>
      </c>
      <c r="D38" s="15"/>
      <c r="E38" s="7"/>
      <c r="F38" s="10"/>
      <c r="G38" s="7"/>
      <c r="H38" s="7"/>
      <c r="I38" s="8"/>
      <c r="J38" s="7">
        <f t="shared" si="0"/>
        <v>0</v>
      </c>
      <c r="K38" s="9">
        <f t="shared" si="2"/>
        <v>-29</v>
      </c>
      <c r="L38" s="15" t="str">
        <f ca="1">IF(TODAY()&gt;Tabela22410111213141516171819201011[[#This Row],[VENCIMENTO]],"Vencido‼","Válido✔")</f>
        <v>Vencido‼</v>
      </c>
    </row>
    <row r="39" spans="1:12" x14ac:dyDescent="0.25">
      <c r="A39" s="11" t="str">
        <f>Tabela224[[#This Row],[NOME]]</f>
        <v>MOACIR ROMÁRIO SIQUEIRA DOS REIS</v>
      </c>
      <c r="B39" s="11" t="str">
        <f>Tabela224[[#This Row],[CATEGORIA]]</f>
        <v>EMPREGADO</v>
      </c>
      <c r="C39" s="15" t="str">
        <f>Tabela224[[#This Row],[SITUAÇÃO ]]</f>
        <v>ATIVO</v>
      </c>
      <c r="D39" s="15"/>
      <c r="E39" s="7"/>
      <c r="F39" s="10"/>
      <c r="G39" s="7"/>
      <c r="H39" s="7"/>
      <c r="I39" s="8"/>
      <c r="J39" s="7">
        <f t="shared" si="0"/>
        <v>0</v>
      </c>
      <c r="K39" s="9">
        <f t="shared" si="2"/>
        <v>-29</v>
      </c>
      <c r="L39" s="15" t="str">
        <f ca="1">IF(TODAY()&gt;Tabela22410111213141516171819201011[[#This Row],[VENCIMENTO]],"Vencido‼","Válido✔")</f>
        <v>Vencido‼</v>
      </c>
    </row>
    <row r="40" spans="1:12" x14ac:dyDescent="0.25">
      <c r="A40" s="11" t="str">
        <f>Tabela224[[#This Row],[NOME]]</f>
        <v>NATHÁLIA ROSY SOUZA OLIVEIRA</v>
      </c>
      <c r="B40" s="11" t="str">
        <f>Tabela224[[#This Row],[CATEGORIA]]</f>
        <v>EMPREGADO</v>
      </c>
      <c r="C40" s="15" t="str">
        <f>Tabela224[[#This Row],[SITUAÇÃO ]]</f>
        <v>ATIVO</v>
      </c>
      <c r="D40" s="15"/>
      <c r="E40" s="7"/>
      <c r="F40" s="10"/>
      <c r="G40" s="7"/>
      <c r="H40" s="7"/>
      <c r="I40" s="8"/>
      <c r="J40" s="7">
        <f t="shared" si="0"/>
        <v>0</v>
      </c>
      <c r="K40" s="9">
        <f t="shared" si="2"/>
        <v>-29</v>
      </c>
      <c r="L40" s="15" t="str">
        <f ca="1">IF(TODAY()&gt;Tabela22410111213141516171819201011[[#This Row],[VENCIMENTO]],"Vencido‼","Válido✔")</f>
        <v>Vencido‼</v>
      </c>
    </row>
    <row r="41" spans="1:12" x14ac:dyDescent="0.25">
      <c r="A41" s="11" t="str">
        <f>Tabela224[[#This Row],[NOME]]</f>
        <v>NAYARA THAÍS LOURENÇO OLIVEIRA</v>
      </c>
      <c r="B41" s="11" t="str">
        <f>Tabela224[[#This Row],[CATEGORIA]]</f>
        <v>EMPREGADO</v>
      </c>
      <c r="C41" s="15" t="str">
        <f>Tabela224[[#This Row],[SITUAÇÃO ]]</f>
        <v>ATIVO</v>
      </c>
      <c r="D41" s="15"/>
      <c r="E41" s="7"/>
      <c r="F41" s="10"/>
      <c r="G41" s="7"/>
      <c r="H41" s="7"/>
      <c r="I41" s="8"/>
      <c r="J41" s="7">
        <f t="shared" si="0"/>
        <v>0</v>
      </c>
      <c r="K41" s="9">
        <f t="shared" si="2"/>
        <v>-29</v>
      </c>
      <c r="L41" s="15" t="str">
        <f ca="1">IF(TODAY()&gt;Tabela22410111213141516171819201011[[#This Row],[VENCIMENTO]],"Vencido‼","Válido✔")</f>
        <v>Vencido‼</v>
      </c>
    </row>
    <row r="42" spans="1:12" x14ac:dyDescent="0.25">
      <c r="A42" s="11" t="str">
        <f>Tabela224[[#This Row],[NOME]]</f>
        <v>NIELTON OLIVEIRA DAMASCENO</v>
      </c>
      <c r="B42" s="11" t="str">
        <f>Tabela224[[#This Row],[CATEGORIA]]</f>
        <v>EMPREGADO</v>
      </c>
      <c r="C42" s="15" t="str">
        <f>Tabela224[[#This Row],[SITUAÇÃO ]]</f>
        <v>ATIVO</v>
      </c>
      <c r="D42" s="15"/>
      <c r="E42" s="7"/>
      <c r="F42" s="10"/>
      <c r="G42" s="7"/>
      <c r="H42" s="7"/>
      <c r="I42" s="8"/>
      <c r="J42" s="7">
        <f t="shared" si="0"/>
        <v>0</v>
      </c>
      <c r="K42" s="9">
        <f t="shared" si="2"/>
        <v>-29</v>
      </c>
      <c r="L42" s="15" t="str">
        <f ca="1">IF(TODAY()&gt;Tabela22410111213141516171819201011[[#This Row],[VENCIMENTO]],"Vencido‼","Válido✔")</f>
        <v>Vencido‼</v>
      </c>
    </row>
    <row r="43" spans="1:12" x14ac:dyDescent="0.25">
      <c r="A43" s="11" t="str">
        <f>Tabela224[[#This Row],[NOME]]</f>
        <v>PAULO CÉLIO DA SILVA</v>
      </c>
      <c r="B43" s="11" t="str">
        <f>Tabela224[[#This Row],[CATEGORIA]]</f>
        <v>EMPREGADO</v>
      </c>
      <c r="C43" s="15" t="str">
        <f>Tabela224[[#This Row],[SITUAÇÃO ]]</f>
        <v>ATIVO</v>
      </c>
      <c r="D43" s="15"/>
      <c r="E43" s="7"/>
      <c r="F43" s="10"/>
      <c r="G43" s="7"/>
      <c r="H43" s="7"/>
      <c r="I43" s="8"/>
      <c r="J43" s="7">
        <f t="shared" si="0"/>
        <v>0</v>
      </c>
      <c r="K43" s="9">
        <f t="shared" si="2"/>
        <v>-29</v>
      </c>
      <c r="L43" s="15" t="str">
        <f ca="1">IF(TODAY()&gt;Tabela22410111213141516171819201011[[#This Row],[VENCIMENTO]],"Vencido‼","Válido✔")</f>
        <v>Vencido‼</v>
      </c>
    </row>
    <row r="44" spans="1:12" x14ac:dyDescent="0.25">
      <c r="A44" s="11" t="str">
        <f>Tabela224[[#This Row],[NOME]]</f>
        <v>RAFAEL FAUSTINO MAPA COELHO</v>
      </c>
      <c r="B44" s="11" t="str">
        <f>Tabela224[[#This Row],[CATEGORIA]]</f>
        <v>EMPREGADO</v>
      </c>
      <c r="C44" s="15" t="str">
        <f>Tabela224[[#This Row],[SITUAÇÃO ]]</f>
        <v>INATIVO</v>
      </c>
      <c r="D44" s="15"/>
      <c r="E44" s="7"/>
      <c r="F44" s="10"/>
      <c r="G44" s="7"/>
      <c r="H44" s="7"/>
      <c r="I44" s="8"/>
      <c r="J44" s="7">
        <f t="shared" si="0"/>
        <v>0</v>
      </c>
      <c r="K44" s="9">
        <f t="shared" si="2"/>
        <v>-29</v>
      </c>
      <c r="L44" s="15" t="str">
        <f ca="1">IF(TODAY()&gt;Tabela22410111213141516171819201011[[#This Row],[VENCIMENTO]],"Vencido‼","Válido✔")</f>
        <v>Vencido‼</v>
      </c>
    </row>
    <row r="45" spans="1:12" x14ac:dyDescent="0.25">
      <c r="A45" s="11" t="str">
        <f>Tabela224[[#This Row],[NOME]]</f>
        <v>RAFAEL ROBERTO CAMPIDELLI</v>
      </c>
      <c r="B45" s="11" t="str">
        <f>Tabela224[[#This Row],[CATEGORIA]]</f>
        <v>EMPREGADO</v>
      </c>
      <c r="C45" s="15" t="s">
        <v>120</v>
      </c>
      <c r="D45" s="15"/>
      <c r="E45" s="7"/>
      <c r="F45" s="10"/>
      <c r="G45" s="7"/>
      <c r="H45" s="7"/>
      <c r="I45" s="8"/>
      <c r="J45" s="7">
        <f>EDATE(E45,I45)</f>
        <v>0</v>
      </c>
      <c r="K45" s="9">
        <f>J45-29</f>
        <v>-29</v>
      </c>
      <c r="L45" s="15" t="str">
        <f ca="1">IF(TODAY()&gt;Tabela22410111213141516171819201011[[#This Row],[VENCIMENTO]],"Vencido‼","Válido✔")</f>
        <v>Vencido‼</v>
      </c>
    </row>
    <row r="46" spans="1:12" x14ac:dyDescent="0.25">
      <c r="A46" s="11" t="str">
        <f>Tabela224[[#This Row],[NOME]]</f>
        <v>ROBERT AUGUSTO SANTOS SILVA</v>
      </c>
      <c r="B46" s="11" t="str">
        <f>Tabela224[[#This Row],[CATEGORIA]]</f>
        <v>EMPREGADO</v>
      </c>
      <c r="C46" s="15" t="str">
        <f>Tabela224[[#This Row],[SITUAÇÃO ]]</f>
        <v>ATIVO</v>
      </c>
      <c r="D46" s="15"/>
      <c r="E46" s="7"/>
      <c r="F46" s="10"/>
      <c r="G46" s="7"/>
      <c r="H46" s="7"/>
      <c r="I46" s="8"/>
      <c r="J46" s="7">
        <f t="shared" si="0"/>
        <v>0</v>
      </c>
      <c r="K46" s="9">
        <f t="shared" si="2"/>
        <v>-29</v>
      </c>
      <c r="L46" s="15" t="str">
        <f ca="1">IF(TODAY()&gt;Tabela22410111213141516171819201011[[#This Row],[VENCIMENTO]],"Vencido‼","Válido✔")</f>
        <v>Vencido‼</v>
      </c>
    </row>
    <row r="47" spans="1:12" x14ac:dyDescent="0.25">
      <c r="A47" s="11" t="str">
        <f>Tabela224[[#This Row],[NOME]]</f>
        <v>TALISON TIAGO DIAS OLIVEIRA</v>
      </c>
      <c r="B47" s="11" t="str">
        <f>Tabela224[[#This Row],[CATEGORIA]]</f>
        <v>EMPREGADO</v>
      </c>
      <c r="C47" s="15" t="str">
        <f>Tabela224[[#This Row],[SITUAÇÃO ]]</f>
        <v>ATIVO</v>
      </c>
      <c r="D47" s="15"/>
      <c r="E47" s="7"/>
      <c r="F47" s="10"/>
      <c r="G47" s="7"/>
      <c r="H47" s="7"/>
      <c r="I47" s="8"/>
      <c r="J47" s="7">
        <f t="shared" si="0"/>
        <v>0</v>
      </c>
      <c r="K47" s="9">
        <f t="shared" si="2"/>
        <v>-29</v>
      </c>
      <c r="L47" s="15" t="str">
        <f ca="1">IF(TODAY()&gt;Tabela22410111213141516171819201011[[#This Row],[VENCIMENTO]],"Vencido‼","Válido✔")</f>
        <v>Vencido‼</v>
      </c>
    </row>
    <row r="48" spans="1:12" x14ac:dyDescent="0.25">
      <c r="A48" s="11" t="str">
        <f>Tabela224[[#This Row],[NOME]]</f>
        <v>THAÍS LORRAINE DA SILVA SANTOS</v>
      </c>
      <c r="B48" s="11" t="str">
        <f>Tabela224[[#This Row],[CATEGORIA]]</f>
        <v>EMPREGADO</v>
      </c>
      <c r="C48" s="15" t="str">
        <f>Tabela224[[#This Row],[SITUAÇÃO ]]</f>
        <v>ATIVO</v>
      </c>
      <c r="D48" s="15"/>
      <c r="E48" s="7"/>
      <c r="F48" s="10"/>
      <c r="G48" s="7"/>
      <c r="H48" s="7"/>
      <c r="I48" s="8"/>
      <c r="J48" s="7">
        <f t="shared" si="0"/>
        <v>0</v>
      </c>
      <c r="K48" s="9">
        <f t="shared" si="2"/>
        <v>-29</v>
      </c>
      <c r="L48" s="15" t="str">
        <f ca="1">IF(TODAY()&gt;Tabela22410111213141516171819201011[[#This Row],[VENCIMENTO]],"Vencido‼","Válido✔")</f>
        <v>Vencido‼</v>
      </c>
    </row>
    <row r="49" spans="1:12" x14ac:dyDescent="0.25">
      <c r="A49" s="11" t="str">
        <f>Tabela224[[#This Row],[NOME]]</f>
        <v>WAGNER APARECIDO DE SOUSA JÚNIOR</v>
      </c>
      <c r="B49" s="11" t="str">
        <f>Tabela224[[#This Row],[CATEGORIA]]</f>
        <v>EMPREGADO</v>
      </c>
      <c r="C49" s="15" t="str">
        <f>Tabela224[[#This Row],[SITUAÇÃO ]]</f>
        <v>INATIVO</v>
      </c>
      <c r="D49" s="15"/>
      <c r="E49" s="7"/>
      <c r="F49" s="10"/>
      <c r="G49" s="7"/>
      <c r="H49" s="7"/>
      <c r="I49" s="8"/>
      <c r="J49" s="7">
        <f t="shared" si="0"/>
        <v>0</v>
      </c>
      <c r="K49" s="9">
        <f t="shared" si="2"/>
        <v>-29</v>
      </c>
      <c r="L49" s="15" t="str">
        <f ca="1">IF(TODAY()&gt;Tabela22410111213141516171819201011[[#This Row],[VENCIMENTO]],"Vencido‼","Válido✔")</f>
        <v>Vencido‼</v>
      </c>
    </row>
    <row r="50" spans="1:12" x14ac:dyDescent="0.25">
      <c r="A50" s="11" t="str">
        <f>Tabela224[[#This Row],[NOME]]</f>
        <v>WESLEY DE ALMEIDA E SOUZA</v>
      </c>
      <c r="B50" s="11" t="str">
        <f>Tabela224[[#This Row],[CATEGORIA]]</f>
        <v>EMPREGADO</v>
      </c>
      <c r="C50" s="15" t="str">
        <f>Tabela224[[#This Row],[SITUAÇÃO ]]</f>
        <v>ATIVO</v>
      </c>
      <c r="D50" s="15"/>
      <c r="E50" s="7"/>
      <c r="F50" s="10"/>
      <c r="G50" s="7"/>
      <c r="H50" s="7"/>
      <c r="I50" s="8"/>
      <c r="J50" s="19">
        <f t="shared" si="0"/>
        <v>0</v>
      </c>
      <c r="K50" s="20">
        <f t="shared" si="2"/>
        <v>-29</v>
      </c>
      <c r="L50" s="15" t="str">
        <f ca="1">IF(TODAY()&gt;Tabela22410111213141516171819201011[[#This Row],[VENCIMENTO]],"Vencido‼","Válido✔")</f>
        <v>Vencido‼</v>
      </c>
    </row>
    <row r="51" spans="1:12" x14ac:dyDescent="0.25">
      <c r="A51" s="11" t="str">
        <f>Tabela224[[#This Row],[NOME]]</f>
        <v>MARCELO CHRISTIAN LELIS DE OLIVEIRA</v>
      </c>
      <c r="B51" s="11" t="str">
        <f>Tabela224[[#This Row],[CATEGORIA]]</f>
        <v>EMPREGADO</v>
      </c>
      <c r="C51" s="15" t="str">
        <f>Tabela224[[#This Row],[SITUAÇÃO ]]</f>
        <v>ATIVO</v>
      </c>
      <c r="D51" s="15"/>
      <c r="E51" s="7"/>
      <c r="F51" s="10"/>
      <c r="G51" s="7"/>
      <c r="H51" s="7"/>
      <c r="I51" s="8"/>
      <c r="J51" s="7">
        <f t="shared" si="0"/>
        <v>0</v>
      </c>
      <c r="K51" s="9">
        <f t="shared" si="2"/>
        <v>-29</v>
      </c>
      <c r="L51" s="27" t="str">
        <f ca="1">IF(TODAY()&gt;Tabela22410111213141516171819201011[[#This Row],[VENCIMENTO]],"Vencido‼","Válido✔")</f>
        <v>Vencido‼</v>
      </c>
    </row>
    <row r="52" spans="1:12" x14ac:dyDescent="0.25">
      <c r="A52" s="11" t="str">
        <f>Tabela224[[#This Row],[NOME]]</f>
        <v>PABLO VINICIUS SEVERINO FERNANDES</v>
      </c>
      <c r="B52" s="11" t="str">
        <f>Tabela224[[#This Row],[CATEGORIA]]</f>
        <v xml:space="preserve">EMPREGADO </v>
      </c>
      <c r="C52" s="15" t="str">
        <f>Tabela224[[#This Row],[SITUAÇÃO ]]</f>
        <v>ATIVO</v>
      </c>
      <c r="D52" s="15"/>
      <c r="E52" s="7"/>
      <c r="F52" s="10"/>
      <c r="G52" s="7"/>
      <c r="H52" s="7"/>
      <c r="I52" s="8"/>
      <c r="J52" s="7">
        <f t="shared" si="0"/>
        <v>0</v>
      </c>
      <c r="K52" s="9">
        <f t="shared" si="2"/>
        <v>-29</v>
      </c>
      <c r="L52" s="27" t="str">
        <f ca="1">IF(TODAY()&gt;Tabela22410111213141516171819201011[[#This Row],[VENCIMENTO]],"Vencido‼","Válido✔")</f>
        <v>Vencido‼</v>
      </c>
    </row>
    <row r="53" spans="1:12" x14ac:dyDescent="0.25">
      <c r="A53" s="11" t="str">
        <f>Tabela224[[#This Row],[NOME]]</f>
        <v>FRANCISCO PEDRO DE SOUZA SANTOS</v>
      </c>
      <c r="B53" s="11" t="str">
        <f>Tabela224[[#This Row],[CATEGORIA]]</f>
        <v>EMPREGADO</v>
      </c>
      <c r="C53" s="15" t="s">
        <v>120</v>
      </c>
      <c r="D53" s="15"/>
      <c r="E53" s="7"/>
      <c r="F53" s="10"/>
      <c r="G53" s="7"/>
      <c r="H53" s="7"/>
      <c r="I53" s="8"/>
      <c r="J53" s="7">
        <f t="shared" si="0"/>
        <v>0</v>
      </c>
      <c r="K53" s="9">
        <f t="shared" si="2"/>
        <v>-29</v>
      </c>
      <c r="L53" s="27" t="str">
        <f ca="1">IF(TODAY()&gt;Tabela22410111213141516171819201011[[#This Row],[VENCIMENTO]],"Vencido‼","Válido✔")</f>
        <v>Vencido‼</v>
      </c>
    </row>
    <row r="54" spans="1:12" x14ac:dyDescent="0.25">
      <c r="A54" s="11" t="str">
        <f>Tabela224[[#This Row],[NOME]]</f>
        <v>ÍTALO GABRIEL DA SILVA RODRIGUES SANTOS</v>
      </c>
      <c r="B54" s="11" t="str">
        <f>Tabela224[[#This Row],[CATEGORIA]]</f>
        <v>EMPREGADO</v>
      </c>
      <c r="C54" s="15" t="str">
        <f>Tabela224[[#This Row],[SITUAÇÃO ]]</f>
        <v>ATIVO</v>
      </c>
      <c r="D54" s="15"/>
      <c r="E54" s="7"/>
      <c r="F54" s="10"/>
      <c r="G54" s="7"/>
      <c r="H54" s="7"/>
      <c r="I54" s="8"/>
      <c r="J54" s="7">
        <f t="shared" si="0"/>
        <v>0</v>
      </c>
      <c r="K54" s="9">
        <f t="shared" si="2"/>
        <v>-29</v>
      </c>
      <c r="L54" s="27" t="str">
        <f ca="1">IF(TODAY()&gt;Tabela22410111213141516171819201011[[#This Row],[VENCIMENTO]],"Vencido‼","Válido✔")</f>
        <v>Vencido‼</v>
      </c>
    </row>
    <row r="55" spans="1:12" x14ac:dyDescent="0.25">
      <c r="A55" s="11" t="str">
        <f>Tabela224[[#This Row],[NOME]]</f>
        <v>IVANILDO AMARAL SANTOS</v>
      </c>
      <c r="B55" s="11" t="str">
        <f>Tabela224[[#This Row],[CATEGORIA]]</f>
        <v>EMPREGADO</v>
      </c>
      <c r="C55" s="15" t="str">
        <f>Tabela224[[#This Row],[SITUAÇÃO ]]</f>
        <v>ATIVO</v>
      </c>
      <c r="D55" s="15"/>
      <c r="E55" s="7"/>
      <c r="F55" s="10"/>
      <c r="G55" s="7"/>
      <c r="H55" s="7"/>
      <c r="I55" s="8"/>
      <c r="J55" s="7">
        <f t="shared" si="0"/>
        <v>0</v>
      </c>
      <c r="K55" s="9">
        <f t="shared" si="2"/>
        <v>-29</v>
      </c>
      <c r="L55" s="27" t="str">
        <f ca="1">IF(TODAY()&gt;Tabela22410111213141516171819201011[[#This Row],[VENCIMENTO]],"Vencido‼","Válido✔")</f>
        <v>Vencido‼</v>
      </c>
    </row>
    <row r="56" spans="1:12" x14ac:dyDescent="0.25">
      <c r="A56" s="11" t="str">
        <f>Tabela224[[#This Row],[NOME]]</f>
        <v>JONATHAN FERNANDES PEREIRA</v>
      </c>
      <c r="B56" s="11" t="str">
        <f>Tabela224[[#This Row],[CATEGORIA]]</f>
        <v>EMPREGADO</v>
      </c>
      <c r="C56" s="15" t="str">
        <f>Tabela224[[#This Row],[SITUAÇÃO ]]</f>
        <v>ATIVO</v>
      </c>
      <c r="D56" s="15"/>
      <c r="E56" s="7"/>
      <c r="F56" s="10"/>
      <c r="G56" s="7"/>
      <c r="H56" s="7"/>
      <c r="I56" s="8"/>
      <c r="J56" s="7">
        <f t="shared" si="0"/>
        <v>0</v>
      </c>
      <c r="K56" s="9">
        <f t="shared" si="2"/>
        <v>-29</v>
      </c>
      <c r="L56" s="27" t="str">
        <f ca="1">IF(TODAY()&gt;Tabela22410111213141516171819201011[[#This Row],[VENCIMENTO]],"Vencido‼","Válido✔")</f>
        <v>Vencido‼</v>
      </c>
    </row>
    <row r="57" spans="1:12" x14ac:dyDescent="0.25">
      <c r="A57" s="11" t="str">
        <f>Tabela224[[#This Row],[NOME]]</f>
        <v>FERNANDO AQUINO FERNANDES</v>
      </c>
      <c r="B57" s="11" t="str">
        <f>Tabela224[[#This Row],[CATEGORIA]]</f>
        <v>INTERMITENTE (FERNANDO)</v>
      </c>
      <c r="C57" s="15" t="str">
        <f>Tabela224[[#This Row],[SITUAÇÃO ]]</f>
        <v>ATIVO</v>
      </c>
      <c r="D57" s="15"/>
      <c r="E57" s="7"/>
      <c r="F57" s="10"/>
      <c r="G57" s="7"/>
      <c r="H57" s="7"/>
      <c r="I57" s="8"/>
      <c r="J57" s="7">
        <f t="shared" si="0"/>
        <v>0</v>
      </c>
      <c r="K57" s="9">
        <f t="shared" si="2"/>
        <v>-29</v>
      </c>
      <c r="L57" s="27" t="str">
        <f ca="1">IF(TODAY()&gt;Tabela22410111213141516171819201011[[#This Row],[VENCIMENTO]],"Vencido‼","Válido✔")</f>
        <v>Vencido‼</v>
      </c>
    </row>
    <row r="58" spans="1:12" x14ac:dyDescent="0.25">
      <c r="A58" s="11" t="str">
        <f>Tabela224[[#This Row],[NOME]]</f>
        <v>WANDESON COSTA LIMA</v>
      </c>
      <c r="B58" s="11" t="str">
        <f>Tabela224[[#This Row],[CATEGORIA]]</f>
        <v>INTERMITENTE (FERNANDO)</v>
      </c>
      <c r="C58" s="15" t="str">
        <f>Tabela224[[#This Row],[SITUAÇÃO ]]</f>
        <v>ATIVO</v>
      </c>
      <c r="D58" s="15"/>
      <c r="E58" s="7"/>
      <c r="F58" s="10"/>
      <c r="G58" s="7"/>
      <c r="H58" s="7"/>
      <c r="I58" s="8"/>
      <c r="J58" s="7">
        <f t="shared" si="0"/>
        <v>0</v>
      </c>
      <c r="K58" s="9">
        <f t="shared" si="2"/>
        <v>-29</v>
      </c>
      <c r="L58" s="27" t="str">
        <f ca="1">IF(TODAY()&gt;Tabela22410111213141516171819201011[[#This Row],[VENCIMENTO]],"Vencido‼","Válido✔")</f>
        <v>Vencido‼</v>
      </c>
    </row>
    <row r="59" spans="1:12" x14ac:dyDescent="0.25">
      <c r="A59" s="11" t="str">
        <f>Tabela224[[#This Row],[NOME]]</f>
        <v>WILLIAN JORGE CAETANO PINTO</v>
      </c>
      <c r="B59" s="11" t="str">
        <f>Tabela224[[#This Row],[CATEGORIA]]</f>
        <v>INTERMITENTE (FERNANDO)</v>
      </c>
      <c r="C59" s="15" t="str">
        <f>Tabela224[[#This Row],[SITUAÇÃO ]]</f>
        <v>ATIVO</v>
      </c>
      <c r="D59" s="15"/>
      <c r="E59" s="7"/>
      <c r="F59" s="10"/>
      <c r="G59" s="7"/>
      <c r="H59" s="7"/>
      <c r="I59" s="8"/>
      <c r="J59" s="7">
        <f t="shared" si="0"/>
        <v>0</v>
      </c>
      <c r="K59" s="9">
        <f t="shared" si="2"/>
        <v>-29</v>
      </c>
      <c r="L59" s="27" t="str">
        <f ca="1">IF(TODAY()&gt;Tabela22410111213141516171819201011[[#This Row],[VENCIMENTO]],"Vencido‼","Válido✔")</f>
        <v>Vencido‼</v>
      </c>
    </row>
    <row r="60" spans="1:12" x14ac:dyDescent="0.25">
      <c r="A60" s="11" t="str">
        <f>Tabela224[[#This Row],[NOME]]</f>
        <v>GRASIANE DA COSTA SOBRINHO</v>
      </c>
      <c r="B60" s="11" t="str">
        <f>Tabela224[[#This Row],[CATEGORIA]]</f>
        <v>EMPREGADO</v>
      </c>
      <c r="C60" s="15" t="str">
        <f>Tabela224[[#This Row],[SITUAÇÃO ]]</f>
        <v>ATIVO</v>
      </c>
      <c r="D60" s="15"/>
      <c r="E60" s="7"/>
      <c r="F60" s="10"/>
      <c r="G60" s="7"/>
      <c r="H60" s="7"/>
      <c r="I60" s="8"/>
      <c r="J60" s="7">
        <f t="shared" si="0"/>
        <v>0</v>
      </c>
      <c r="K60" s="9">
        <f t="shared" si="2"/>
        <v>-29</v>
      </c>
      <c r="L60" s="27" t="str">
        <f ca="1">IF(TODAY()&gt;Tabela22410111213141516171819201011[[#This Row],[VENCIMENTO]],"Vencido‼","Válido✔")</f>
        <v>Vencido‼</v>
      </c>
    </row>
    <row r="61" spans="1:12" x14ac:dyDescent="0.25">
      <c r="A61" s="11" t="str">
        <f>Tabela224[[#This Row],[NOME]]</f>
        <v>BRUNO GUIMARÃES MARTINS</v>
      </c>
      <c r="B61" s="11" t="str">
        <f>Tabela224[[#This Row],[CATEGORIA]]</f>
        <v>EMPREGADO</v>
      </c>
      <c r="C61" s="15" t="str">
        <f>Tabela224[[#This Row],[SITUAÇÃO ]]</f>
        <v>ATIVO</v>
      </c>
      <c r="D61" s="15"/>
      <c r="E61" s="7"/>
      <c r="F61" s="10"/>
      <c r="G61" s="7"/>
      <c r="H61" s="7"/>
      <c r="I61" s="8"/>
      <c r="J61" s="7">
        <f t="shared" si="0"/>
        <v>0</v>
      </c>
      <c r="K61" s="9">
        <f t="shared" si="2"/>
        <v>-29</v>
      </c>
      <c r="L61" s="27" t="str">
        <f ca="1">IF(TODAY()&gt;Tabela22410111213141516171819201011[[#This Row],[VENCIMENTO]],"Vencido‼","Válido✔")</f>
        <v>Vencido‼</v>
      </c>
    </row>
    <row r="62" spans="1:12" x14ac:dyDescent="0.25">
      <c r="A62" s="11" t="str">
        <f>Tabela224[[#This Row],[NOME]]</f>
        <v>LEANDRO GUIMARÃES MARTINS</v>
      </c>
      <c r="B62" s="11" t="str">
        <f>Tabela224[[#This Row],[CATEGORIA]]</f>
        <v>EMPREGADO</v>
      </c>
      <c r="C62" s="15" t="str">
        <f>Tabela224[[#This Row],[SITUAÇÃO ]]</f>
        <v>ATIVO</v>
      </c>
      <c r="D62" s="15"/>
      <c r="E62" s="7"/>
      <c r="F62" s="10"/>
      <c r="G62" s="7"/>
      <c r="H62" s="7"/>
      <c r="I62" s="8"/>
      <c r="J62" s="7">
        <f t="shared" si="0"/>
        <v>0</v>
      </c>
      <c r="K62" s="9">
        <f t="shared" si="2"/>
        <v>-29</v>
      </c>
      <c r="L62" s="27" t="str">
        <f ca="1">IF(TODAY()&gt;Tabela22410111213141516171819201011[[#This Row],[VENCIMENTO]],"Vencido‼","Válido✔")</f>
        <v>Vencido‼</v>
      </c>
    </row>
    <row r="63" spans="1:12" x14ac:dyDescent="0.25">
      <c r="A63" s="11" t="str">
        <f>Tabela224[[#This Row],[NOME]]</f>
        <v>ALESSANDRO IORANY DOS SANTOS</v>
      </c>
      <c r="B63" s="11" t="str">
        <f>Tabela224[[#This Row],[CATEGORIA]]</f>
        <v>EMPREGADO</v>
      </c>
      <c r="C63" s="15" t="str">
        <f>Tabela224[[#This Row],[SITUAÇÃO ]]</f>
        <v>INATIVO</v>
      </c>
      <c r="D63" s="15" t="s">
        <v>80</v>
      </c>
      <c r="E63" s="7">
        <v>45376</v>
      </c>
      <c r="F63" s="10">
        <v>4.1666666666666664E-2</v>
      </c>
      <c r="G63" s="7" t="s">
        <v>22</v>
      </c>
      <c r="H63" s="7" t="s">
        <v>63</v>
      </c>
      <c r="I63" s="8"/>
      <c r="J63" s="7">
        <f t="shared" si="0"/>
        <v>45376</v>
      </c>
      <c r="K63" s="9">
        <f t="shared" si="2"/>
        <v>45347</v>
      </c>
      <c r="L63" s="27" t="str">
        <f ca="1">IF(TODAY()&gt;Tabela22410111213141516171819201011[[#This Row],[VENCIMENTO]],"Vencido‼","Válido✔")</f>
        <v>Vencido‼</v>
      </c>
    </row>
    <row r="64" spans="1:12" x14ac:dyDescent="0.25">
      <c r="A64" s="11" t="str">
        <f>Tabela224[[#This Row],[NOME]]</f>
        <v>MATHEUS BINI SEVERINO FERNANDES</v>
      </c>
      <c r="B64" s="11" t="str">
        <f>Tabela224[[#This Row],[CATEGORIA]]</f>
        <v>EMPREGADO</v>
      </c>
      <c r="C64" s="15" t="str">
        <f>Tabela224[[#This Row],[SITUAÇÃO ]]</f>
        <v>ATIVO</v>
      </c>
      <c r="D64" s="15" t="s">
        <v>80</v>
      </c>
      <c r="E64" s="7">
        <v>45376</v>
      </c>
      <c r="F64" s="10">
        <v>4.1666666666666664E-2</v>
      </c>
      <c r="G64" s="7" t="s">
        <v>22</v>
      </c>
      <c r="H64" s="7" t="s">
        <v>63</v>
      </c>
      <c r="I64" s="8"/>
      <c r="J64" s="7">
        <f t="shared" si="0"/>
        <v>45376</v>
      </c>
      <c r="K64" s="9">
        <f t="shared" si="2"/>
        <v>45347</v>
      </c>
      <c r="L64" s="27" t="str">
        <f ca="1">IF(TODAY()&gt;Tabela22410111213141516171819201011[[#This Row],[VENCIMENTO]],"Vencido‼","Válido✔")</f>
        <v>Vencido‼</v>
      </c>
    </row>
    <row r="65" spans="1:12" x14ac:dyDescent="0.25">
      <c r="A65" s="11" t="str">
        <f>Tabela224[[#This Row],[NOME]]</f>
        <v>NILTON ALVES DA CUNHA FILHO</v>
      </c>
      <c r="B65" s="11" t="str">
        <f>Tabela224[[#This Row],[CATEGORIA]]</f>
        <v>EMPREGADO</v>
      </c>
      <c r="C65" s="15" t="str">
        <f>Tabela224[[#This Row],[SITUAÇÃO ]]</f>
        <v>ATIVO</v>
      </c>
      <c r="D65" s="15" t="s">
        <v>80</v>
      </c>
      <c r="E65" s="7">
        <v>45376</v>
      </c>
      <c r="F65" s="10">
        <v>4.1666666666666664E-2</v>
      </c>
      <c r="G65" s="7" t="s">
        <v>22</v>
      </c>
      <c r="H65" s="7" t="s">
        <v>63</v>
      </c>
      <c r="I65" s="8"/>
      <c r="J65" s="7">
        <f t="shared" si="0"/>
        <v>45376</v>
      </c>
      <c r="K65" s="9">
        <f t="shared" si="2"/>
        <v>45347</v>
      </c>
      <c r="L65" s="27" t="str">
        <f ca="1">IF(TODAY()&gt;Tabela22410111213141516171819201011[[#This Row],[VENCIMENTO]],"Vencido‼","Válido✔")</f>
        <v>Vencido‼</v>
      </c>
    </row>
    <row r="66" spans="1:12" x14ac:dyDescent="0.25">
      <c r="A66" s="11" t="str">
        <f>Tabela224[[#This Row],[NOME]]</f>
        <v>FRANCISCO PEDRO DE SOUZA SANTOS</v>
      </c>
      <c r="B66" s="11" t="str">
        <f>Tabela224[[#This Row],[CATEGORIA]]</f>
        <v>EMPREGADO</v>
      </c>
      <c r="C66" s="15" t="str">
        <f>Tabela224[[#This Row],[SITUAÇÃO ]]</f>
        <v>ATIVO</v>
      </c>
      <c r="D66" s="8"/>
      <c r="E66" s="7"/>
      <c r="F66" s="7"/>
      <c r="G66" s="7"/>
      <c r="H66" s="7"/>
      <c r="I66" s="8"/>
      <c r="J66" s="7">
        <f t="shared" si="0"/>
        <v>0</v>
      </c>
      <c r="K66" s="9">
        <f t="shared" si="2"/>
        <v>-29</v>
      </c>
      <c r="L66" s="27" t="str">
        <f ca="1">IF(TODAY()&gt;Tabela22410111213141516171819201011[[#This Row],[VENCIMENTO]],"Vencido‼","Válido✔")</f>
        <v>Vencido‼</v>
      </c>
    </row>
    <row r="67" spans="1:12" x14ac:dyDescent="0.25">
      <c r="A67" s="11" t="str">
        <f>Tabela224[[#This Row],[NOME]]</f>
        <v>CARLOS EDUARDO ALVES JULIÃO</v>
      </c>
      <c r="B67" s="11" t="str">
        <f>Tabela224[[#This Row],[CATEGORIA]]</f>
        <v>EMPREGADO</v>
      </c>
      <c r="C67" s="15" t="str">
        <f>Tabela224[[#This Row],[SITUAÇÃO ]]</f>
        <v>ATIVO</v>
      </c>
      <c r="D67" s="8"/>
      <c r="E67" s="7"/>
      <c r="F67" s="7"/>
      <c r="G67" s="7"/>
      <c r="H67" s="7"/>
      <c r="I67" s="8"/>
      <c r="J67" s="7">
        <f t="shared" si="0"/>
        <v>0</v>
      </c>
      <c r="K67" s="9">
        <f t="shared" si="2"/>
        <v>-29</v>
      </c>
      <c r="L67" s="27" t="str">
        <f ca="1">IF(TODAY()&gt;Tabela22410111213141516171819201011[[#This Row],[VENCIMENTO]],"Vencido‼","Válido✔")</f>
        <v>Vencido‼</v>
      </c>
    </row>
    <row r="68" spans="1:12" x14ac:dyDescent="0.25">
      <c r="A68" s="11" t="str">
        <f>Tabela224[[#This Row],[NOME]]</f>
        <v>JHONATAS ALVES COSTA</v>
      </c>
      <c r="B68" s="11" t="str">
        <f>Tabela224[[#This Row],[CATEGORIA]]</f>
        <v>EMPREGADO</v>
      </c>
      <c r="C68" s="15" t="str">
        <f>Tabela224[[#This Row],[SITUAÇÃO ]]</f>
        <v>ATIVO</v>
      </c>
      <c r="D68" s="8"/>
      <c r="E68" s="7"/>
      <c r="F68" s="7"/>
      <c r="G68" s="7"/>
      <c r="H68" s="7"/>
      <c r="I68" s="8"/>
      <c r="J68" s="7">
        <f t="shared" si="0"/>
        <v>0</v>
      </c>
      <c r="K68" s="9">
        <f t="shared" si="2"/>
        <v>-29</v>
      </c>
      <c r="L68" s="27" t="str">
        <f ca="1">IF(TODAY()&gt;Tabela22410111213141516171819201011[[#This Row],[VENCIMENTO]],"Vencido‼","Válido✔")</f>
        <v>Vencido‼</v>
      </c>
    </row>
    <row r="69" spans="1:12" x14ac:dyDescent="0.25">
      <c r="A69" s="11" t="str">
        <f>Tabela224[[#This Row],[NOME]]</f>
        <v>KELLEN CARLA PEREIRA SILVA</v>
      </c>
      <c r="B69" s="11" t="str">
        <f>Tabela224[[#This Row],[CATEGORIA]]</f>
        <v>EMPREGADO</v>
      </c>
      <c r="C69" s="15" t="str">
        <f>Tabela224[[#This Row],[SITUAÇÃO ]]</f>
        <v>ATIVO</v>
      </c>
      <c r="D69" s="8"/>
      <c r="E69" s="7"/>
      <c r="F69" s="7"/>
      <c r="G69" s="7"/>
      <c r="H69" s="7"/>
      <c r="I69" s="8"/>
      <c r="J69" s="7">
        <f t="shared" ref="J69:J100" si="3">EDATE(E69,I69)</f>
        <v>0</v>
      </c>
      <c r="K69" s="9">
        <f t="shared" si="2"/>
        <v>-29</v>
      </c>
      <c r="L69" s="27" t="str">
        <f ca="1">IF(TODAY()&gt;Tabela22410111213141516171819201011[[#This Row],[VENCIMENTO]],"Vencido‼","Válido✔")</f>
        <v>Vencido‼</v>
      </c>
    </row>
    <row r="70" spans="1:12" x14ac:dyDescent="0.25">
      <c r="A70" s="11" t="str">
        <f>Tabela224[[#This Row],[NOME]]</f>
        <v>LEONARDO JOSÉ DA SILVA</v>
      </c>
      <c r="B70" s="11" t="str">
        <f>Tabela224[[#This Row],[CATEGORIA]]</f>
        <v>EMPREGADO</v>
      </c>
      <c r="C70" s="15" t="str">
        <f>Tabela224[[#This Row],[SITUAÇÃO ]]</f>
        <v>ATIVO</v>
      </c>
      <c r="D70" s="8"/>
      <c r="E70" s="7"/>
      <c r="F70" s="7"/>
      <c r="G70" s="7"/>
      <c r="H70" s="7"/>
      <c r="I70" s="8"/>
      <c r="J70" s="7">
        <f t="shared" si="3"/>
        <v>0</v>
      </c>
      <c r="K70" s="9">
        <f t="shared" si="2"/>
        <v>-29</v>
      </c>
      <c r="L70" s="27" t="str">
        <f ca="1">IF(TODAY()&gt;Tabela22410111213141516171819201011[[#This Row],[VENCIMENTO]],"Vencido‼","Válido✔")</f>
        <v>Vencido‼</v>
      </c>
    </row>
    <row r="71" spans="1:12" x14ac:dyDescent="0.25">
      <c r="A71" s="11" t="str">
        <f>Tabela224[[#This Row],[NOME]]</f>
        <v>LUSIMAR DE SOUZA SANTOS</v>
      </c>
      <c r="B71" s="11" t="str">
        <f>Tabela224[[#This Row],[CATEGORIA]]</f>
        <v>EMPREGADO</v>
      </c>
      <c r="C71" s="15" t="str">
        <f>Tabela224[[#This Row],[SITUAÇÃO ]]</f>
        <v>ATIVO</v>
      </c>
      <c r="D71" s="8"/>
      <c r="E71" s="7"/>
      <c r="F71" s="7"/>
      <c r="G71" s="7"/>
      <c r="H71" s="7"/>
      <c r="I71" s="8"/>
      <c r="J71" s="7">
        <f t="shared" si="3"/>
        <v>0</v>
      </c>
      <c r="K71" s="9">
        <f t="shared" si="2"/>
        <v>-29</v>
      </c>
      <c r="L71" s="27" t="str">
        <f ca="1">IF(TODAY()&gt;Tabela22410111213141516171819201011[[#This Row],[VENCIMENTO]],"Vencido‼","Válido✔")</f>
        <v>Vencido‼</v>
      </c>
    </row>
    <row r="72" spans="1:12" x14ac:dyDescent="0.25">
      <c r="A72" s="11" t="str">
        <f>Tabela224[[#This Row],[NOME]]</f>
        <v>SANDY CRISTINA VENCESLAU FERREIRA</v>
      </c>
      <c r="B72" s="11" t="str">
        <f>Tabela224[[#This Row],[CATEGORIA]]</f>
        <v>EMPREGADO</v>
      </c>
      <c r="C72" s="15" t="str">
        <f>Tabela224[[#This Row],[SITUAÇÃO ]]</f>
        <v>ATIVO</v>
      </c>
      <c r="D72" s="8"/>
      <c r="E72" s="7"/>
      <c r="F72" s="7"/>
      <c r="G72" s="7"/>
      <c r="H72" s="7"/>
      <c r="I72" s="8"/>
      <c r="J72" s="7">
        <f t="shared" si="3"/>
        <v>0</v>
      </c>
      <c r="K72" s="9">
        <f t="shared" si="2"/>
        <v>-29</v>
      </c>
      <c r="L72" s="27" t="str">
        <f ca="1">IF(TODAY()&gt;Tabela22410111213141516171819201011[[#This Row],[VENCIMENTO]],"Vencido‼","Válido✔")</f>
        <v>Vencido‼</v>
      </c>
    </row>
    <row r="73" spans="1:12" x14ac:dyDescent="0.25">
      <c r="A73" s="11" t="e">
        <f>Tabela224[[#This Row],[NOME]]</f>
        <v>#VALUE!</v>
      </c>
      <c r="B73" s="11" t="e">
        <f>Tabela224[[#This Row],[CATEGORIA]]</f>
        <v>#VALUE!</v>
      </c>
      <c r="C73" s="15" t="e">
        <f>Tabela224[[#This Row],[SITUAÇÃO ]]</f>
        <v>#VALUE!</v>
      </c>
      <c r="D73" s="8"/>
      <c r="E73" s="7"/>
      <c r="F73" s="7"/>
      <c r="G73" s="7"/>
      <c r="H73" s="7"/>
      <c r="I73" s="8"/>
      <c r="J73" s="7">
        <f t="shared" si="3"/>
        <v>0</v>
      </c>
      <c r="K73" s="9">
        <f t="shared" si="2"/>
        <v>-29</v>
      </c>
      <c r="L73" s="27" t="str">
        <f ca="1">IF(TODAY()&gt;Tabela22410111213141516171819201011[[#This Row],[VENCIMENTO]],"Vencido‼","Válido✔")</f>
        <v>Vencido‼</v>
      </c>
    </row>
    <row r="74" spans="1:12" x14ac:dyDescent="0.25">
      <c r="A74" s="11" t="e">
        <f>Tabela224[[#This Row],[NOME]]</f>
        <v>#VALUE!</v>
      </c>
      <c r="B74" s="11" t="e">
        <f>Tabela224[[#This Row],[CATEGORIA]]</f>
        <v>#VALUE!</v>
      </c>
      <c r="C74" s="15" t="e">
        <f>Tabela224[[#This Row],[SITUAÇÃO ]]</f>
        <v>#VALUE!</v>
      </c>
      <c r="D74" s="8"/>
      <c r="E74" s="7"/>
      <c r="F74" s="7"/>
      <c r="G74" s="7"/>
      <c r="H74" s="7"/>
      <c r="I74" s="8"/>
      <c r="J74" s="7">
        <f t="shared" si="3"/>
        <v>0</v>
      </c>
      <c r="K74" s="9">
        <f t="shared" si="2"/>
        <v>-29</v>
      </c>
      <c r="L74" s="27" t="str">
        <f ca="1">IF(TODAY()&gt;Tabela22410111213141516171819201011[[#This Row],[VENCIMENTO]],"Vencido‼","Válido✔")</f>
        <v>Vencido‼</v>
      </c>
    </row>
    <row r="75" spans="1:12" x14ac:dyDescent="0.25">
      <c r="A75" s="11" t="e">
        <f>Tabela224[[#This Row],[NOME]]</f>
        <v>#VALUE!</v>
      </c>
      <c r="B75" s="11" t="e">
        <f>Tabela224[[#This Row],[CATEGORIA]]</f>
        <v>#VALUE!</v>
      </c>
      <c r="C75" s="15" t="e">
        <f>Tabela224[[#This Row],[SITUAÇÃO ]]</f>
        <v>#VALUE!</v>
      </c>
      <c r="D75" s="8"/>
      <c r="E75" s="7"/>
      <c r="F75" s="7"/>
      <c r="G75" s="7"/>
      <c r="H75" s="7"/>
      <c r="I75" s="8"/>
      <c r="J75" s="7">
        <f t="shared" si="3"/>
        <v>0</v>
      </c>
      <c r="K75" s="9">
        <f t="shared" si="2"/>
        <v>-29</v>
      </c>
      <c r="L75" s="27" t="str">
        <f ca="1">IF(TODAY()&gt;Tabela22410111213141516171819201011[[#This Row],[VENCIMENTO]],"Vencido‼","Válido✔")</f>
        <v>Vencido‼</v>
      </c>
    </row>
    <row r="76" spans="1:12" x14ac:dyDescent="0.25">
      <c r="A76" s="11" t="e">
        <f>Tabela224[[#This Row],[NOME]]</f>
        <v>#VALUE!</v>
      </c>
      <c r="B76" s="11" t="e">
        <f>Tabela224[[#This Row],[CATEGORIA]]</f>
        <v>#VALUE!</v>
      </c>
      <c r="C76" s="15" t="e">
        <f>Tabela224[[#This Row],[SITUAÇÃO ]]</f>
        <v>#VALUE!</v>
      </c>
      <c r="D76" s="8"/>
      <c r="E76" s="7"/>
      <c r="F76" s="7"/>
      <c r="G76" s="7"/>
      <c r="H76" s="7"/>
      <c r="I76" s="8"/>
      <c r="J76" s="7">
        <f t="shared" si="3"/>
        <v>0</v>
      </c>
      <c r="K76" s="9">
        <f t="shared" si="2"/>
        <v>-29</v>
      </c>
      <c r="L76" s="27" t="str">
        <f ca="1">IF(TODAY()&gt;Tabela22410111213141516171819201011[[#This Row],[VENCIMENTO]],"Vencido‼","Válido✔")</f>
        <v>Vencido‼</v>
      </c>
    </row>
    <row r="77" spans="1:12" x14ac:dyDescent="0.25">
      <c r="A77" s="11" t="e">
        <f>Tabela224[[#This Row],[NOME]]</f>
        <v>#VALUE!</v>
      </c>
      <c r="B77" s="11" t="e">
        <f>Tabela224[[#This Row],[CATEGORIA]]</f>
        <v>#VALUE!</v>
      </c>
      <c r="C77" s="15" t="e">
        <f>Tabela224[[#This Row],[SITUAÇÃO ]]</f>
        <v>#VALUE!</v>
      </c>
      <c r="D77" s="8"/>
      <c r="E77" s="7"/>
      <c r="F77" s="7"/>
      <c r="G77" s="7"/>
      <c r="H77" s="7"/>
      <c r="I77" s="8"/>
      <c r="J77" s="7">
        <f t="shared" si="3"/>
        <v>0</v>
      </c>
      <c r="K77" s="9">
        <f t="shared" si="2"/>
        <v>-29</v>
      </c>
      <c r="L77" s="27" t="str">
        <f ca="1">IF(TODAY()&gt;Tabela22410111213141516171819201011[[#This Row],[VENCIMENTO]],"Vencido‼","Válido✔")</f>
        <v>Vencido‼</v>
      </c>
    </row>
    <row r="78" spans="1:12" x14ac:dyDescent="0.25">
      <c r="A78" s="11" t="e">
        <f>Tabela224[[#This Row],[NOME]]</f>
        <v>#VALUE!</v>
      </c>
      <c r="B78" s="11" t="e">
        <f>Tabela224[[#This Row],[CATEGORIA]]</f>
        <v>#VALUE!</v>
      </c>
      <c r="C78" s="15" t="e">
        <f>Tabela224[[#This Row],[SITUAÇÃO ]]</f>
        <v>#VALUE!</v>
      </c>
      <c r="D78" s="8"/>
      <c r="E78" s="7"/>
      <c r="F78" s="7"/>
      <c r="G78" s="7"/>
      <c r="H78" s="7"/>
      <c r="I78" s="8"/>
      <c r="J78" s="7">
        <f t="shared" si="3"/>
        <v>0</v>
      </c>
      <c r="K78" s="9">
        <f t="shared" si="2"/>
        <v>-29</v>
      </c>
      <c r="L78" s="27" t="str">
        <f ca="1">IF(TODAY()&gt;Tabela22410111213141516171819201011[[#This Row],[VENCIMENTO]],"Vencido‼","Válido✔")</f>
        <v>Vencido‼</v>
      </c>
    </row>
    <row r="79" spans="1:12" x14ac:dyDescent="0.25">
      <c r="A79" s="11" t="e">
        <f>Tabela224[[#This Row],[NOME]]</f>
        <v>#VALUE!</v>
      </c>
      <c r="B79" s="11" t="e">
        <f>Tabela224[[#This Row],[CATEGORIA]]</f>
        <v>#VALUE!</v>
      </c>
      <c r="C79" s="15" t="e">
        <f>Tabela224[[#This Row],[SITUAÇÃO ]]</f>
        <v>#VALUE!</v>
      </c>
      <c r="D79" s="8"/>
      <c r="E79" s="7"/>
      <c r="F79" s="7"/>
      <c r="G79" s="7"/>
      <c r="H79" s="7"/>
      <c r="I79" s="8"/>
      <c r="J79" s="7">
        <f t="shared" si="3"/>
        <v>0</v>
      </c>
      <c r="K79" s="9">
        <f t="shared" ref="K79:K100" si="4">J79-29</f>
        <v>-29</v>
      </c>
      <c r="L79" s="27" t="str">
        <f ca="1">IF(TODAY()&gt;Tabela22410111213141516171819201011[[#This Row],[VENCIMENTO]],"Vencido‼","Válido✔")</f>
        <v>Vencido‼</v>
      </c>
    </row>
    <row r="80" spans="1:12" x14ac:dyDescent="0.25">
      <c r="A80" s="11" t="e">
        <f>Tabela224[[#This Row],[NOME]]</f>
        <v>#VALUE!</v>
      </c>
      <c r="B80" s="11" t="e">
        <f>Tabela224[[#This Row],[CATEGORIA]]</f>
        <v>#VALUE!</v>
      </c>
      <c r="C80" s="15" t="e">
        <f>Tabela224[[#This Row],[SITUAÇÃO ]]</f>
        <v>#VALUE!</v>
      </c>
      <c r="D80" s="8"/>
      <c r="E80" s="7"/>
      <c r="F80" s="7"/>
      <c r="G80" s="7"/>
      <c r="H80" s="7"/>
      <c r="I80" s="8"/>
      <c r="J80" s="7">
        <f t="shared" si="3"/>
        <v>0</v>
      </c>
      <c r="K80" s="9">
        <f t="shared" si="4"/>
        <v>-29</v>
      </c>
      <c r="L80" s="27" t="str">
        <f ca="1">IF(TODAY()&gt;Tabela22410111213141516171819201011[[#This Row],[VENCIMENTO]],"Vencido‼","Válido✔")</f>
        <v>Vencido‼</v>
      </c>
    </row>
    <row r="81" spans="1:12" x14ac:dyDescent="0.25">
      <c r="A81" s="11" t="e">
        <f>Tabela224[[#This Row],[NOME]]</f>
        <v>#VALUE!</v>
      </c>
      <c r="B81" s="11" t="e">
        <f>Tabela224[[#This Row],[CATEGORIA]]</f>
        <v>#VALUE!</v>
      </c>
      <c r="C81" s="15"/>
      <c r="D81" s="8"/>
      <c r="E81" s="7"/>
      <c r="F81" s="7"/>
      <c r="G81" s="7"/>
      <c r="H81" s="7"/>
      <c r="I81" s="8"/>
      <c r="J81" s="7">
        <f t="shared" si="3"/>
        <v>0</v>
      </c>
      <c r="K81" s="9">
        <f t="shared" si="4"/>
        <v>-29</v>
      </c>
      <c r="L81" s="27" t="str">
        <f ca="1">IF(TODAY()&gt;Tabela22410111213141516171819201011[[#This Row],[VENCIMENTO]],"Vencido‼","Válido✔")</f>
        <v>Vencido‼</v>
      </c>
    </row>
    <row r="82" spans="1:12" x14ac:dyDescent="0.25">
      <c r="A82" s="11" t="e">
        <f>Tabela224[[#This Row],[NOME]]</f>
        <v>#VALUE!</v>
      </c>
      <c r="B82" s="11" t="e">
        <f>Tabela224[[#This Row],[CATEGORIA]]</f>
        <v>#VALUE!</v>
      </c>
      <c r="C82" s="15"/>
      <c r="D82" s="8"/>
      <c r="E82" s="7"/>
      <c r="F82" s="7"/>
      <c r="G82" s="7"/>
      <c r="H82" s="7"/>
      <c r="I82" s="8"/>
      <c r="J82" s="7">
        <f t="shared" si="3"/>
        <v>0</v>
      </c>
      <c r="K82" s="9">
        <f t="shared" si="4"/>
        <v>-29</v>
      </c>
      <c r="L82" s="27" t="str">
        <f ca="1">IF(TODAY()&gt;Tabela22410111213141516171819201011[[#This Row],[VENCIMENTO]],"Vencido‼","Válido✔")</f>
        <v>Vencido‼</v>
      </c>
    </row>
    <row r="83" spans="1:12" x14ac:dyDescent="0.25">
      <c r="A83" s="11" t="e">
        <f>Tabela224[[#This Row],[NOME]]</f>
        <v>#VALUE!</v>
      </c>
      <c r="B83" s="11" t="e">
        <f>Tabela224[[#This Row],[CATEGORIA]]</f>
        <v>#VALUE!</v>
      </c>
      <c r="C83" s="15"/>
      <c r="D83" s="8"/>
      <c r="E83" s="7"/>
      <c r="F83" s="7"/>
      <c r="G83" s="7"/>
      <c r="H83" s="7"/>
      <c r="I83" s="8"/>
      <c r="J83" s="7">
        <f t="shared" si="3"/>
        <v>0</v>
      </c>
      <c r="K83" s="9">
        <f t="shared" si="4"/>
        <v>-29</v>
      </c>
      <c r="L83" s="27" t="str">
        <f ca="1">IF(TODAY()&gt;Tabela22410111213141516171819201011[[#This Row],[VENCIMENTO]],"Vencido‼","Válido✔")</f>
        <v>Vencido‼</v>
      </c>
    </row>
    <row r="84" spans="1:12" x14ac:dyDescent="0.25">
      <c r="A84" s="11" t="e">
        <f>Tabela224[[#This Row],[NOME]]</f>
        <v>#VALUE!</v>
      </c>
      <c r="B84" s="11" t="e">
        <f>Tabela224[[#This Row],[CATEGORIA]]</f>
        <v>#VALUE!</v>
      </c>
      <c r="C84" s="15"/>
      <c r="D84" s="8"/>
      <c r="E84" s="7"/>
      <c r="F84" s="7"/>
      <c r="G84" s="7"/>
      <c r="H84" s="7"/>
      <c r="I84" s="8"/>
      <c r="J84" s="7">
        <f t="shared" si="3"/>
        <v>0</v>
      </c>
      <c r="K84" s="9">
        <f t="shared" si="4"/>
        <v>-29</v>
      </c>
      <c r="L84" s="27" t="str">
        <f ca="1">IF(TODAY()&gt;Tabela22410111213141516171819201011[[#This Row],[VENCIMENTO]],"Vencido‼","Válido✔")</f>
        <v>Vencido‼</v>
      </c>
    </row>
    <row r="85" spans="1:12" x14ac:dyDescent="0.25">
      <c r="A85" s="11" t="e">
        <f>Tabela224[[#This Row],[NOME]]</f>
        <v>#VALUE!</v>
      </c>
      <c r="B85" s="11" t="e">
        <f>Tabela224[[#This Row],[CATEGORIA]]</f>
        <v>#VALUE!</v>
      </c>
      <c r="C85" s="15"/>
      <c r="D85" s="8"/>
      <c r="E85" s="7"/>
      <c r="F85" s="7"/>
      <c r="G85" s="7"/>
      <c r="H85" s="7"/>
      <c r="I85" s="8"/>
      <c r="J85" s="7">
        <f t="shared" si="3"/>
        <v>0</v>
      </c>
      <c r="K85" s="9">
        <f t="shared" si="4"/>
        <v>-29</v>
      </c>
      <c r="L85" s="27" t="str">
        <f ca="1">IF(TODAY()&gt;Tabela22410111213141516171819201011[[#This Row],[VENCIMENTO]],"Vencido‼","Válido✔")</f>
        <v>Vencido‼</v>
      </c>
    </row>
    <row r="86" spans="1:12" x14ac:dyDescent="0.25">
      <c r="A86" s="11" t="e">
        <f>Tabela224[[#This Row],[NOME]]</f>
        <v>#VALUE!</v>
      </c>
      <c r="B86" s="11" t="e">
        <f>Tabela224[[#This Row],[CATEGORIA]]</f>
        <v>#VALUE!</v>
      </c>
      <c r="C86" s="15"/>
      <c r="D86" s="8"/>
      <c r="E86" s="7"/>
      <c r="F86" s="7"/>
      <c r="G86" s="7"/>
      <c r="H86" s="7"/>
      <c r="I86" s="8"/>
      <c r="J86" s="7">
        <f t="shared" si="3"/>
        <v>0</v>
      </c>
      <c r="K86" s="9">
        <f t="shared" si="4"/>
        <v>-29</v>
      </c>
      <c r="L86" s="27" t="str">
        <f ca="1">IF(TODAY()&gt;Tabela22410111213141516171819201011[[#This Row],[VENCIMENTO]],"Vencido‼","Válido✔")</f>
        <v>Vencido‼</v>
      </c>
    </row>
    <row r="87" spans="1:12" x14ac:dyDescent="0.25">
      <c r="A87" s="11" t="e">
        <f>Tabela224[[#This Row],[NOME]]</f>
        <v>#VALUE!</v>
      </c>
      <c r="B87" s="11" t="e">
        <f>Tabela224[[#This Row],[CATEGORIA]]</f>
        <v>#VALUE!</v>
      </c>
      <c r="C87" s="15"/>
      <c r="D87" s="8"/>
      <c r="E87" s="7"/>
      <c r="F87" s="7"/>
      <c r="G87" s="7"/>
      <c r="H87" s="7"/>
      <c r="I87" s="8"/>
      <c r="J87" s="7">
        <f t="shared" si="3"/>
        <v>0</v>
      </c>
      <c r="K87" s="9">
        <f t="shared" si="4"/>
        <v>-29</v>
      </c>
      <c r="L87" s="27" t="str">
        <f ca="1">IF(TODAY()&gt;Tabela22410111213141516171819201011[[#This Row],[VENCIMENTO]],"Vencido‼","Válido✔")</f>
        <v>Vencido‼</v>
      </c>
    </row>
    <row r="88" spans="1:12" x14ac:dyDescent="0.25">
      <c r="A88" s="11" t="e">
        <f>Tabela224[[#This Row],[NOME]]</f>
        <v>#VALUE!</v>
      </c>
      <c r="B88" s="11" t="e">
        <f>Tabela224[[#This Row],[CATEGORIA]]</f>
        <v>#VALUE!</v>
      </c>
      <c r="C88" s="15"/>
      <c r="D88" s="8"/>
      <c r="E88" s="7"/>
      <c r="F88" s="7"/>
      <c r="G88" s="7"/>
      <c r="H88" s="7"/>
      <c r="I88" s="8"/>
      <c r="J88" s="7">
        <f t="shared" si="3"/>
        <v>0</v>
      </c>
      <c r="K88" s="9">
        <f t="shared" si="4"/>
        <v>-29</v>
      </c>
      <c r="L88" s="27" t="str">
        <f ca="1">IF(TODAY()&gt;Tabela22410111213141516171819201011[[#This Row],[VENCIMENTO]],"Vencido‼","Válido✔")</f>
        <v>Vencido‼</v>
      </c>
    </row>
    <row r="89" spans="1:12" x14ac:dyDescent="0.25">
      <c r="A89" s="11" t="e">
        <f>Tabela224[[#This Row],[NOME]]</f>
        <v>#VALUE!</v>
      </c>
      <c r="B89" s="11" t="e">
        <f>Tabela224[[#This Row],[CATEGORIA]]</f>
        <v>#VALUE!</v>
      </c>
      <c r="C89" s="15"/>
      <c r="D89" s="8"/>
      <c r="E89" s="7"/>
      <c r="F89" s="7"/>
      <c r="G89" s="7"/>
      <c r="H89" s="7"/>
      <c r="I89" s="8"/>
      <c r="J89" s="7">
        <f t="shared" si="3"/>
        <v>0</v>
      </c>
      <c r="K89" s="9">
        <f t="shared" si="4"/>
        <v>-29</v>
      </c>
      <c r="L89" s="27" t="str">
        <f ca="1">IF(TODAY()&gt;Tabela22410111213141516171819201011[[#This Row],[VENCIMENTO]],"Vencido‼","Válido✔")</f>
        <v>Vencido‼</v>
      </c>
    </row>
    <row r="90" spans="1:12" x14ac:dyDescent="0.25">
      <c r="A90" s="11" t="e">
        <f>Tabela224[[#This Row],[NOME]]</f>
        <v>#VALUE!</v>
      </c>
      <c r="B90" s="11" t="e">
        <f>Tabela224[[#This Row],[CATEGORIA]]</f>
        <v>#VALUE!</v>
      </c>
      <c r="C90" s="15"/>
      <c r="D90" s="8"/>
      <c r="E90" s="7"/>
      <c r="F90" s="7"/>
      <c r="G90" s="7"/>
      <c r="H90" s="7"/>
      <c r="I90" s="8"/>
      <c r="J90" s="7">
        <f t="shared" si="3"/>
        <v>0</v>
      </c>
      <c r="K90" s="9">
        <f t="shared" si="4"/>
        <v>-29</v>
      </c>
      <c r="L90" s="27" t="str">
        <f ca="1">IF(TODAY()&gt;Tabela22410111213141516171819201011[[#This Row],[VENCIMENTO]],"Vencido‼","Válido✔")</f>
        <v>Vencido‼</v>
      </c>
    </row>
    <row r="91" spans="1:12" x14ac:dyDescent="0.25">
      <c r="A91" s="11" t="e">
        <f>Tabela224[[#This Row],[NOME]]</f>
        <v>#VALUE!</v>
      </c>
      <c r="B91" s="11" t="e">
        <f>Tabela224[[#This Row],[CATEGORIA]]</f>
        <v>#VALUE!</v>
      </c>
      <c r="C91" s="15"/>
      <c r="D91" s="8"/>
      <c r="E91" s="7"/>
      <c r="F91" s="7"/>
      <c r="G91" s="7"/>
      <c r="H91" s="7"/>
      <c r="I91" s="8"/>
      <c r="J91" s="7">
        <f t="shared" si="3"/>
        <v>0</v>
      </c>
      <c r="K91" s="9">
        <f t="shared" si="4"/>
        <v>-29</v>
      </c>
      <c r="L91" s="27" t="str">
        <f ca="1">IF(TODAY()&gt;Tabela22410111213141516171819201011[[#This Row],[VENCIMENTO]],"Vencido‼","Válido✔")</f>
        <v>Vencido‼</v>
      </c>
    </row>
    <row r="92" spans="1:12" x14ac:dyDescent="0.25">
      <c r="A92" s="11" t="e">
        <f>Tabela224[[#This Row],[NOME]]</f>
        <v>#VALUE!</v>
      </c>
      <c r="B92" s="11" t="e">
        <f>Tabela224[[#This Row],[CATEGORIA]]</f>
        <v>#VALUE!</v>
      </c>
      <c r="C92" s="15"/>
      <c r="D92" s="8"/>
      <c r="E92" s="7"/>
      <c r="F92" s="7"/>
      <c r="G92" s="7"/>
      <c r="H92" s="7"/>
      <c r="I92" s="8"/>
      <c r="J92" s="7">
        <f t="shared" si="3"/>
        <v>0</v>
      </c>
      <c r="K92" s="9">
        <f t="shared" si="4"/>
        <v>-29</v>
      </c>
      <c r="L92" s="27" t="str">
        <f ca="1">IF(TODAY()&gt;Tabela22410111213141516171819201011[[#This Row],[VENCIMENTO]],"Vencido‼","Válido✔")</f>
        <v>Vencido‼</v>
      </c>
    </row>
    <row r="93" spans="1:12" x14ac:dyDescent="0.25">
      <c r="A93" s="11" t="e">
        <f>Tabela224[[#This Row],[NOME]]</f>
        <v>#VALUE!</v>
      </c>
      <c r="B93" s="11" t="e">
        <f>Tabela224[[#This Row],[CATEGORIA]]</f>
        <v>#VALUE!</v>
      </c>
      <c r="C93" s="15"/>
      <c r="D93" s="8"/>
      <c r="E93" s="7"/>
      <c r="F93" s="7"/>
      <c r="G93" s="7"/>
      <c r="H93" s="7"/>
      <c r="I93" s="8"/>
      <c r="J93" s="7">
        <f t="shared" si="3"/>
        <v>0</v>
      </c>
      <c r="K93" s="9">
        <f t="shared" si="4"/>
        <v>-29</v>
      </c>
      <c r="L93" s="27" t="str">
        <f ca="1">IF(TODAY()&gt;Tabela22410111213141516171819201011[[#This Row],[VENCIMENTO]],"Vencido‼","Válido✔")</f>
        <v>Vencido‼</v>
      </c>
    </row>
    <row r="94" spans="1:12" x14ac:dyDescent="0.25">
      <c r="A94" s="11" t="e">
        <f>Tabela224[[#This Row],[NOME]]</f>
        <v>#VALUE!</v>
      </c>
      <c r="B94" s="11" t="e">
        <f>Tabela224[[#This Row],[CATEGORIA]]</f>
        <v>#VALUE!</v>
      </c>
      <c r="C94" s="15"/>
      <c r="D94" s="8"/>
      <c r="E94" s="7"/>
      <c r="F94" s="7"/>
      <c r="G94" s="7"/>
      <c r="H94" s="7"/>
      <c r="I94" s="8"/>
      <c r="J94" s="7">
        <f t="shared" si="3"/>
        <v>0</v>
      </c>
      <c r="K94" s="9">
        <f t="shared" si="4"/>
        <v>-29</v>
      </c>
      <c r="L94" s="27" t="str">
        <f ca="1">IF(TODAY()&gt;Tabela22410111213141516171819201011[[#This Row],[VENCIMENTO]],"Vencido‼","Válido✔")</f>
        <v>Vencido‼</v>
      </c>
    </row>
    <row r="95" spans="1:12" x14ac:dyDescent="0.25">
      <c r="A95" s="11" t="e">
        <f>Tabela224[[#This Row],[NOME]]</f>
        <v>#VALUE!</v>
      </c>
      <c r="B95" s="11" t="e">
        <f>Tabela224[[#This Row],[CATEGORIA]]</f>
        <v>#VALUE!</v>
      </c>
      <c r="C95" s="15"/>
      <c r="D95" s="8"/>
      <c r="E95" s="7"/>
      <c r="F95" s="7"/>
      <c r="G95" s="7"/>
      <c r="H95" s="7"/>
      <c r="I95" s="8"/>
      <c r="J95" s="7">
        <f t="shared" si="3"/>
        <v>0</v>
      </c>
      <c r="K95" s="9">
        <f t="shared" si="4"/>
        <v>-29</v>
      </c>
      <c r="L95" s="27" t="str">
        <f ca="1">IF(TODAY()&gt;Tabela22410111213141516171819201011[[#This Row],[VENCIMENTO]],"Vencido‼","Válido✔")</f>
        <v>Vencido‼</v>
      </c>
    </row>
    <row r="96" spans="1:12" x14ac:dyDescent="0.25">
      <c r="A96" s="11" t="e">
        <f>Tabela224[[#This Row],[NOME]]</f>
        <v>#VALUE!</v>
      </c>
      <c r="B96" s="11" t="e">
        <f>Tabela224[[#This Row],[CATEGORIA]]</f>
        <v>#VALUE!</v>
      </c>
      <c r="C96" s="15"/>
      <c r="D96" s="8"/>
      <c r="E96" s="7"/>
      <c r="F96" s="7"/>
      <c r="G96" s="7"/>
      <c r="H96" s="7"/>
      <c r="I96" s="8"/>
      <c r="J96" s="7">
        <f t="shared" si="3"/>
        <v>0</v>
      </c>
      <c r="K96" s="9">
        <f t="shared" si="4"/>
        <v>-29</v>
      </c>
      <c r="L96" s="27" t="str">
        <f ca="1">IF(TODAY()&gt;Tabela22410111213141516171819201011[[#This Row],[VENCIMENTO]],"Vencido‼","Válido✔")</f>
        <v>Vencido‼</v>
      </c>
    </row>
    <row r="97" spans="1:12" x14ac:dyDescent="0.25">
      <c r="A97" s="11" t="e">
        <f>Tabela224[[#This Row],[NOME]]</f>
        <v>#VALUE!</v>
      </c>
      <c r="B97" s="11" t="e">
        <f>Tabela224[[#This Row],[CATEGORIA]]</f>
        <v>#VALUE!</v>
      </c>
      <c r="C97" s="15"/>
      <c r="D97" s="8"/>
      <c r="E97" s="7"/>
      <c r="F97" s="7"/>
      <c r="G97" s="7"/>
      <c r="H97" s="7"/>
      <c r="I97" s="8"/>
      <c r="J97" s="7">
        <f t="shared" si="3"/>
        <v>0</v>
      </c>
      <c r="K97" s="9">
        <f t="shared" si="4"/>
        <v>-29</v>
      </c>
      <c r="L97" s="27" t="str">
        <f ca="1">IF(TODAY()&gt;Tabela22410111213141516171819201011[[#This Row],[VENCIMENTO]],"Vencido‼","Válido✔")</f>
        <v>Vencido‼</v>
      </c>
    </row>
    <row r="98" spans="1:12" x14ac:dyDescent="0.25">
      <c r="A98" s="11" t="e">
        <f>Tabela224[[#This Row],[NOME]]</f>
        <v>#VALUE!</v>
      </c>
      <c r="B98" s="11" t="e">
        <f>Tabela224[[#This Row],[CATEGORIA]]</f>
        <v>#VALUE!</v>
      </c>
      <c r="C98" s="15"/>
      <c r="D98" s="8"/>
      <c r="E98" s="7"/>
      <c r="F98" s="7"/>
      <c r="G98" s="7"/>
      <c r="H98" s="7"/>
      <c r="I98" s="8"/>
      <c r="J98" s="7">
        <f t="shared" si="3"/>
        <v>0</v>
      </c>
      <c r="K98" s="9">
        <f t="shared" si="4"/>
        <v>-29</v>
      </c>
      <c r="L98" s="27" t="str">
        <f ca="1">IF(TODAY()&gt;Tabela22410111213141516171819201011[[#This Row],[VENCIMENTO]],"Vencido‼","Válido✔")</f>
        <v>Vencido‼</v>
      </c>
    </row>
    <row r="99" spans="1:12" x14ac:dyDescent="0.25">
      <c r="A99" s="11" t="e">
        <f>Tabela224[[#This Row],[NOME]]</f>
        <v>#VALUE!</v>
      </c>
      <c r="B99" s="11" t="e">
        <f>Tabela224[[#This Row],[CATEGORIA]]</f>
        <v>#VALUE!</v>
      </c>
      <c r="C99" s="15"/>
      <c r="D99" s="8"/>
      <c r="E99" s="7"/>
      <c r="F99" s="7"/>
      <c r="G99" s="7"/>
      <c r="H99" s="7"/>
      <c r="I99" s="8"/>
      <c r="J99" s="7">
        <f t="shared" si="3"/>
        <v>0</v>
      </c>
      <c r="K99" s="9">
        <f t="shared" si="4"/>
        <v>-29</v>
      </c>
      <c r="L99" s="27" t="str">
        <f ca="1">IF(TODAY()&gt;Tabela22410111213141516171819201011[[#This Row],[VENCIMENTO]],"Vencido‼","Válido✔")</f>
        <v>Vencido‼</v>
      </c>
    </row>
    <row r="100" spans="1:12" x14ac:dyDescent="0.25">
      <c r="A100" s="11" t="e">
        <f>Tabela224[[#This Row],[NOME]]</f>
        <v>#VALUE!</v>
      </c>
      <c r="B100" s="11" t="e">
        <f>Tabela224[[#This Row],[CATEGORIA]]</f>
        <v>#VALUE!</v>
      </c>
      <c r="C100" s="15"/>
      <c r="D100" s="8"/>
      <c r="E100" s="7"/>
      <c r="F100" s="7"/>
      <c r="G100" s="7"/>
      <c r="H100" s="7"/>
      <c r="I100" s="8"/>
      <c r="J100" s="7">
        <f t="shared" si="3"/>
        <v>0</v>
      </c>
      <c r="K100" s="9">
        <f t="shared" si="4"/>
        <v>-29</v>
      </c>
      <c r="L100" s="27" t="str">
        <f ca="1">IF(TODAY()&gt;Tabela22410111213141516171819201011[[#This Row],[VENCIMENTO]],"Vencido‼","Válido✔")</f>
        <v>Vencido‼</v>
      </c>
    </row>
  </sheetData>
  <mergeCells count="2">
    <mergeCell ref="A2:L2"/>
    <mergeCell ref="A3:J3"/>
  </mergeCells>
  <conditionalFormatting sqref="J1">
    <cfRule type="containsText" dxfId="795" priority="2" operator="containsText" text="VENCIMENTO PRÓXIMO">
      <formula>NOT(ISERROR(SEARCH("VENCIMENTO PRÓXIMO",J1)))</formula>
    </cfRule>
  </conditionalFormatting>
  <conditionalFormatting sqref="J4">
    <cfRule type="timePeriod" dxfId="794" priority="7" timePeriod="nextMonth">
      <formula>AND(MONTH(J4)=MONTH(EDATE(TODAY(),0+1)),YEAR(J4)=YEAR(EDATE(TODAY(),0+1)))</formula>
    </cfRule>
  </conditionalFormatting>
  <conditionalFormatting sqref="J5:J100">
    <cfRule type="cellIs" dxfId="793" priority="13" operator="equal">
      <formula>44848</formula>
    </cfRule>
    <cfRule type="cellIs" dxfId="792" priority="14" operator="lessThan">
      <formula>44848</formula>
    </cfRule>
  </conditionalFormatting>
  <conditionalFormatting sqref="J5:K1048576">
    <cfRule type="timePeriod" dxfId="791" priority="10" timePeriod="nextMonth">
      <formula>AND(MONTH(J5)=MONTH(EDATE(TODAY(),0+1)),YEAR(J5)=YEAR(EDATE(TODAY(),0+1)))</formula>
    </cfRule>
  </conditionalFormatting>
  <conditionalFormatting sqref="K1">
    <cfRule type="containsText" dxfId="790" priority="1" operator="containsText" text="VENCIMENTO PRÓXIMO">
      <formula>NOT(ISERROR(SEARCH("VENCIMENTO PRÓXIMO",K1)))</formula>
    </cfRule>
    <cfRule type="containsText" dxfId="789" priority="3" operator="containsText" text="PROGRAMAR RENOVAÇÃO">
      <formula>NOT(ISERROR(SEARCH("PROGRAMAR RENOVAÇÃO",K1)))</formula>
    </cfRule>
  </conditionalFormatting>
  <conditionalFormatting sqref="K3 K5:K1048576">
    <cfRule type="timePeriod" dxfId="788" priority="9" timePeriod="thisMonth">
      <formula>AND(MONTH(K3)=MONTH(TODAY()),YEAR(K3)=YEAR(TODAY()))</formula>
    </cfRule>
  </conditionalFormatting>
  <conditionalFormatting sqref="K3">
    <cfRule type="timePeriod" dxfId="787" priority="11" timePeriod="nextMonth">
      <formula>AND(MONTH(K3)=MONTH(EDATE(TODAY(),0+1)),YEAR(K3)=YEAR(EDATE(TODAY(),0+1)))</formula>
    </cfRule>
  </conditionalFormatting>
  <conditionalFormatting sqref="K4">
    <cfRule type="timePeriod" dxfId="786" priority="6" timePeriod="thisMonth">
      <formula>AND(MONTH(K4)=MONTH(TODAY()),YEAR(K4)=YEAR(TODAY()))</formula>
    </cfRule>
    <cfRule type="timePeriod" dxfId="785" priority="8" timePeriod="nextMonth">
      <formula>AND(MONTH(K4)=MONTH(EDATE(TODAY(),0+1)),YEAR(K4)=YEAR(EDATE(TODAY(),0+1)))</formula>
    </cfRule>
  </conditionalFormatting>
  <conditionalFormatting sqref="K5:K100">
    <cfRule type="cellIs" dxfId="784" priority="12" operator="equal">
      <formula>44809</formula>
    </cfRule>
  </conditionalFormatting>
  <conditionalFormatting sqref="L5:L44 L46:L100">
    <cfRule type="containsText" dxfId="783" priority="4" operator="containsText" text="Válido">
      <formula>NOT(ISERROR(SEARCH("Válido",L5)))</formula>
    </cfRule>
    <cfRule type="containsText" dxfId="782" priority="5" operator="containsText" text="Vencido">
      <formula>NOT(ISERROR(SEARCH("Vencido",L5)))</formula>
    </cfRule>
  </conditionalFormatting>
  <hyperlinks>
    <hyperlink ref="L3" r:id="rId1" xr:uid="{ECA23991-AB4E-4C12-B2CA-E9EB9F65C874}"/>
  </hyperlinks>
  <pageMargins left="0.511811024" right="0.511811024" top="0.78740157499999996" bottom="0.78740157499999996" header="0.31496062000000002" footer="0.31496062000000002"/>
  <pageSetup paperSize="9" scale="48" orientation="landscape" r:id="rId2"/>
  <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C40A6FA-3670-4B49-A78D-570B3EDCFB56}">
          <x14:formula1>
            <xm:f>Planilha2!$A$15:$A$16</xm:f>
          </x14:formula1>
          <xm:sqref>G5:G100</xm:sqref>
        </x14:dataValidation>
        <x14:dataValidation type="list" allowBlank="1" showInputMessage="1" showErrorMessage="1" xr:uid="{5C1C1DC7-6297-4766-AACA-24B96CB85898}">
          <x14:formula1>
            <xm:f>Planilha2!$A$1:$A$2</xm:f>
          </x14:formula1>
          <xm:sqref>H5:H100</xm:sqref>
        </x14:dataValidation>
        <x14:dataValidation type="list" allowBlank="1" showInputMessage="1" showErrorMessage="1" xr:uid="{CF094914-3A4A-4A98-A951-A5D58A27F4D1}">
          <x14:formula1>
            <xm:f>Planilha2!$A$4:$A$13</xm:f>
          </x14:formula1>
          <xm:sqref>D5:D100</xm:sqref>
        </x14:dataValidation>
        <x14:dataValidation type="list" allowBlank="1" showInputMessage="1" showErrorMessage="1" xr:uid="{6781050E-9AED-4321-8132-5DC1C1D6E3FD}">
          <x14:formula1>
            <xm:f>Planilha2!$A$18:$A$19</xm:f>
          </x14:formula1>
          <xm:sqref>C5:C100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FDE3-BBB2-43E3-95B3-21D3AFB23642}">
  <sheetPr>
    <pageSetUpPr fitToPage="1"/>
  </sheetPr>
  <dimension ref="A1:L100"/>
  <sheetViews>
    <sheetView zoomScale="90" zoomScaleNormal="90" zoomScaleSheetLayoutView="100" workbookViewId="0">
      <pane xSplit="1" topLeftCell="C1" activePane="topRight" state="frozen"/>
      <selection activeCell="C12" sqref="C12"/>
      <selection pane="topRight" activeCell="E9" sqref="E9"/>
    </sheetView>
  </sheetViews>
  <sheetFormatPr defaultRowHeight="15" x14ac:dyDescent="0.25"/>
  <cols>
    <col min="1" max="1" width="43.140625" bestFit="1" customWidth="1"/>
    <col min="2" max="2" width="26.140625" style="17" bestFit="1" customWidth="1"/>
    <col min="3" max="3" width="16.140625" style="12" customWidth="1"/>
    <col min="4" max="4" width="41.5703125" style="12" bestFit="1" customWidth="1"/>
    <col min="5" max="5" width="20.7109375" bestFit="1" customWidth="1"/>
    <col min="6" max="7" width="20.7109375" customWidth="1"/>
    <col min="8" max="8" width="24.140625" bestFit="1" customWidth="1"/>
    <col min="9" max="9" width="16.140625" customWidth="1"/>
    <col min="10" max="10" width="18.140625" customWidth="1"/>
    <col min="11" max="11" width="17.28515625" bestFit="1" customWidth="1"/>
    <col min="12" max="12" width="13" bestFit="1" customWidth="1"/>
  </cols>
  <sheetData>
    <row r="1" spans="1:12" ht="77.25" customHeight="1" x14ac:dyDescent="0.25">
      <c r="I1" s="22" t="s">
        <v>85</v>
      </c>
      <c r="J1" s="23" t="s">
        <v>86</v>
      </c>
      <c r="K1" s="24" t="s">
        <v>87</v>
      </c>
    </row>
    <row r="2" spans="1:12" ht="47.1" customHeight="1" x14ac:dyDescent="0.4">
      <c r="A2" s="51" t="s">
        <v>165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3"/>
    </row>
    <row r="3" spans="1:12" ht="45" customHeight="1" x14ac:dyDescent="0.25">
      <c r="A3" s="54" t="s">
        <v>179</v>
      </c>
      <c r="B3" s="55"/>
      <c r="C3" s="55"/>
      <c r="D3" s="55"/>
      <c r="E3" s="55"/>
      <c r="F3" s="55"/>
      <c r="G3" s="55"/>
      <c r="H3" s="55"/>
      <c r="I3" s="55"/>
      <c r="J3" s="55"/>
      <c r="K3" s="13" t="s">
        <v>0</v>
      </c>
      <c r="L3" s="14" t="s">
        <v>127</v>
      </c>
    </row>
    <row r="4" spans="1:12" ht="24" x14ac:dyDescent="0.25">
      <c r="A4" s="3" t="s">
        <v>1</v>
      </c>
      <c r="B4" s="16" t="s">
        <v>67</v>
      </c>
      <c r="C4" s="3" t="s">
        <v>77</v>
      </c>
      <c r="D4" s="3" t="s">
        <v>2</v>
      </c>
      <c r="E4" s="4" t="s">
        <v>3</v>
      </c>
      <c r="F4" s="4" t="s">
        <v>8</v>
      </c>
      <c r="G4" s="4" t="s">
        <v>7</v>
      </c>
      <c r="H4" s="5" t="s">
        <v>4</v>
      </c>
      <c r="I4" s="21" t="s">
        <v>83</v>
      </c>
      <c r="J4" s="6" t="s">
        <v>5</v>
      </c>
      <c r="K4" s="6" t="s">
        <v>6</v>
      </c>
      <c r="L4" s="6" t="s">
        <v>78</v>
      </c>
    </row>
    <row r="5" spans="1:12" x14ac:dyDescent="0.25">
      <c r="A5" s="11" t="str">
        <f>Tabela224[[#This Row],[NOME]]</f>
        <v>ADENILSON ÂNGELO MACIEIRA</v>
      </c>
      <c r="B5" s="11" t="str">
        <f>Tabela224[[#This Row],[CATEGORIA]]</f>
        <v>EMPREGADO</v>
      </c>
      <c r="C5" s="15" t="str">
        <f>Tabela224[[#This Row],[SITUAÇÃO ]]</f>
        <v>ATIVO</v>
      </c>
      <c r="D5" s="15"/>
      <c r="E5" s="7"/>
      <c r="F5" s="10"/>
      <c r="G5" s="7"/>
      <c r="H5" s="7"/>
      <c r="I5" s="8"/>
      <c r="J5" s="7">
        <f t="shared" ref="J5:J68" si="0">EDATE(E5,I5)</f>
        <v>0</v>
      </c>
      <c r="K5" s="9">
        <f t="shared" ref="K5:K13" si="1">J5-29</f>
        <v>-29</v>
      </c>
      <c r="L5" s="15" t="str">
        <f ca="1">IF(TODAY()&gt;Tabela2241011121314151617181920101136[[#This Row],[VENCIMENTO]],"Vencido‼","Válido✔")</f>
        <v>Vencido‼</v>
      </c>
    </row>
    <row r="6" spans="1:12" x14ac:dyDescent="0.25">
      <c r="A6" s="11" t="str">
        <f>Tabela224[[#This Row],[NOME]]</f>
        <v>ADENILSON PEREIRA SOARES</v>
      </c>
      <c r="B6" s="11" t="str">
        <f>Tabela224[[#This Row],[CATEGORIA]]</f>
        <v>EMPREGADO</v>
      </c>
      <c r="C6" s="15" t="str">
        <f>Tabela224[[#This Row],[SITUAÇÃO ]]</f>
        <v>ATIVO</v>
      </c>
      <c r="D6" s="15"/>
      <c r="E6" s="7"/>
      <c r="F6" s="10"/>
      <c r="G6" s="7"/>
      <c r="H6" s="7"/>
      <c r="I6" s="8"/>
      <c r="J6" s="7">
        <f t="shared" si="0"/>
        <v>0</v>
      </c>
      <c r="K6" s="9">
        <f t="shared" si="1"/>
        <v>-29</v>
      </c>
      <c r="L6" s="15" t="str">
        <f ca="1">IF(TODAY()&gt;Tabela2241011121314151617181920101136[[#This Row],[VENCIMENTO]],"Vencido‼","Válido✔")</f>
        <v>Vencido‼</v>
      </c>
    </row>
    <row r="7" spans="1:12" x14ac:dyDescent="0.25">
      <c r="A7" s="11" t="str">
        <f>Tabela224[[#This Row],[NOME]]</f>
        <v>AMANDA APARECIDA DOS SANTOS</v>
      </c>
      <c r="B7" s="11" t="str">
        <f>Tabela224[[#This Row],[CATEGORIA]]</f>
        <v>EMPREGADO</v>
      </c>
      <c r="C7" s="15" t="str">
        <f>Tabela224[[#This Row],[SITUAÇÃO ]]</f>
        <v>ATIVO</v>
      </c>
      <c r="D7" s="15"/>
      <c r="E7" s="7"/>
      <c r="F7" s="10"/>
      <c r="G7" s="7"/>
      <c r="H7" s="7"/>
      <c r="I7" s="8"/>
      <c r="J7" s="7">
        <f t="shared" si="0"/>
        <v>0</v>
      </c>
      <c r="K7" s="9">
        <f t="shared" si="1"/>
        <v>-29</v>
      </c>
      <c r="L7" s="15" t="str">
        <f ca="1">IF(TODAY()&gt;Tabela2241011121314151617181920101136[[#This Row],[VENCIMENTO]],"Vencido‼","Válido✔")</f>
        <v>Vencido‼</v>
      </c>
    </row>
    <row r="8" spans="1:12" x14ac:dyDescent="0.25">
      <c r="A8" s="11" t="str">
        <f>Tabela224[[#This Row],[NOME]]</f>
        <v>ANDERSON JOSÉ NUNES REIS</v>
      </c>
      <c r="B8" s="11" t="str">
        <f>Tabela224[[#This Row],[CATEGORIA]]</f>
        <v>EMPREGADO</v>
      </c>
      <c r="C8" s="15" t="str">
        <f>Tabela224[[#This Row],[SITUAÇÃO ]]</f>
        <v>INATIVO</v>
      </c>
      <c r="D8" s="15"/>
      <c r="E8" s="7"/>
      <c r="F8" s="10"/>
      <c r="G8" s="7"/>
      <c r="H8" s="7"/>
      <c r="I8" s="8"/>
      <c r="J8" s="7">
        <f t="shared" si="0"/>
        <v>0</v>
      </c>
      <c r="K8" s="9">
        <f t="shared" si="1"/>
        <v>-29</v>
      </c>
      <c r="L8" s="15" t="str">
        <f ca="1">IF(TODAY()&gt;Tabela2241011121314151617181920101136[[#This Row],[VENCIMENTO]],"Vencido‼","Válido✔")</f>
        <v>Vencido‼</v>
      </c>
    </row>
    <row r="9" spans="1:12" x14ac:dyDescent="0.25">
      <c r="A9" s="11" t="str">
        <f>Tabela224[[#This Row],[NOME]]</f>
        <v>ARNALDO RAIMUNDO FERREIRA</v>
      </c>
      <c r="B9" s="11" t="str">
        <f>Tabela224[[#This Row],[CATEGORIA]]</f>
        <v>EMPREGADO</v>
      </c>
      <c r="C9" s="15" t="str">
        <f>Tabela224[[#This Row],[SITUAÇÃO ]]</f>
        <v>ATIVO</v>
      </c>
      <c r="D9" s="15"/>
      <c r="E9" s="7"/>
      <c r="F9" s="10"/>
      <c r="G9" s="7"/>
      <c r="H9" s="7"/>
      <c r="I9" s="8"/>
      <c r="J9" s="7">
        <f t="shared" si="0"/>
        <v>0</v>
      </c>
      <c r="K9" s="9">
        <f t="shared" si="1"/>
        <v>-29</v>
      </c>
      <c r="L9" s="15" t="str">
        <f ca="1">IF(TODAY()&gt;Tabela2241011121314151617181920101136[[#This Row],[VENCIMENTO]],"Vencido‼","Válido✔")</f>
        <v>Vencido‼</v>
      </c>
    </row>
    <row r="10" spans="1:12" x14ac:dyDescent="0.25">
      <c r="A10" s="11" t="str">
        <f>Tabela224[[#This Row],[NOME]]</f>
        <v>BRUNO DE SOUSA MARTINS</v>
      </c>
      <c r="B10" s="11" t="str">
        <f>Tabela224[[#This Row],[CATEGORIA]]</f>
        <v xml:space="preserve">EMPREGADO </v>
      </c>
      <c r="C10" s="15" t="str">
        <f>Tabela224[[#This Row],[SITUAÇÃO ]]</f>
        <v>INATIVO</v>
      </c>
      <c r="D10" s="15"/>
      <c r="E10" s="7"/>
      <c r="F10" s="10"/>
      <c r="G10" s="7"/>
      <c r="H10" s="7"/>
      <c r="I10" s="8"/>
      <c r="J10" s="7">
        <f t="shared" si="0"/>
        <v>0</v>
      </c>
      <c r="K10" s="9">
        <f t="shared" si="1"/>
        <v>-29</v>
      </c>
      <c r="L10" s="15" t="str">
        <f ca="1">IF(TODAY()&gt;Tabela2241011121314151617181920101136[[#This Row],[VENCIMENTO]],"Vencido‼","Válido✔")</f>
        <v>Vencido‼</v>
      </c>
    </row>
    <row r="11" spans="1:12" x14ac:dyDescent="0.25">
      <c r="A11" s="11" t="str">
        <f>Tabela224[[#This Row],[NOME]]</f>
        <v>CARLOS ANANIAS SOARES DOS ANJOS</v>
      </c>
      <c r="B11" s="11" t="str">
        <f>Tabela224[[#This Row],[CATEGORIA]]</f>
        <v>EMPREGADO</v>
      </c>
      <c r="C11" s="15" t="str">
        <f>Tabela224[[#This Row],[SITUAÇÃO ]]</f>
        <v>ATIVO</v>
      </c>
      <c r="D11" s="15"/>
      <c r="E11" s="7"/>
      <c r="F11" s="10"/>
      <c r="G11" s="7"/>
      <c r="H11" s="7"/>
      <c r="I11" s="8"/>
      <c r="J11" s="7">
        <f t="shared" si="0"/>
        <v>0</v>
      </c>
      <c r="K11" s="9">
        <f t="shared" si="1"/>
        <v>-29</v>
      </c>
      <c r="L11" s="15" t="str">
        <f ca="1">IF(TODAY()&gt;Tabela2241011121314151617181920101136[[#This Row],[VENCIMENTO]],"Vencido‼","Válido✔")</f>
        <v>Vencido‼</v>
      </c>
    </row>
    <row r="12" spans="1:12" x14ac:dyDescent="0.25">
      <c r="A12" s="11" t="str">
        <f>Tabela224[[#This Row],[NOME]]</f>
        <v>CARLOS ANTÔNIO DE LISBOA</v>
      </c>
      <c r="B12" s="11" t="str">
        <f>Tabela224[[#This Row],[CATEGORIA]]</f>
        <v>EMPREGADO</v>
      </c>
      <c r="C12" s="15" t="str">
        <f>Tabela224[[#This Row],[SITUAÇÃO ]]</f>
        <v>INATIVO</v>
      </c>
      <c r="D12" s="15"/>
      <c r="E12" s="7"/>
      <c r="F12" s="10"/>
      <c r="G12" s="7"/>
      <c r="H12" s="7"/>
      <c r="I12" s="8"/>
      <c r="J12" s="7">
        <f t="shared" si="0"/>
        <v>0</v>
      </c>
      <c r="K12" s="9">
        <f t="shared" si="1"/>
        <v>-29</v>
      </c>
      <c r="L12" s="15" t="str">
        <f ca="1">IF(TODAY()&gt;Tabela2241011121314151617181920101136[[#This Row],[VENCIMENTO]],"Vencido‼","Válido✔")</f>
        <v>Vencido‼</v>
      </c>
    </row>
    <row r="13" spans="1:12" x14ac:dyDescent="0.25">
      <c r="A13" s="11" t="str">
        <f>Tabela224[[#This Row],[NOME]]</f>
        <v>CLESIANO ANTÔNIO DIAS PINHEIRO</v>
      </c>
      <c r="B13" s="11" t="str">
        <f>Tabela224[[#This Row],[CATEGORIA]]</f>
        <v xml:space="preserve">EMPREGADO </v>
      </c>
      <c r="C13" s="15" t="str">
        <f>Tabela224[[#This Row],[SITUAÇÃO ]]</f>
        <v>ATIVO</v>
      </c>
      <c r="D13" s="15"/>
      <c r="E13" s="7"/>
      <c r="F13" s="10"/>
      <c r="G13" s="7"/>
      <c r="H13" s="7"/>
      <c r="I13" s="8"/>
      <c r="J13" s="7">
        <f t="shared" si="0"/>
        <v>0</v>
      </c>
      <c r="K13" s="9">
        <f t="shared" si="1"/>
        <v>-29</v>
      </c>
      <c r="L13" s="15" t="str">
        <f ca="1">IF(TODAY()&gt;Tabela2241011121314151617181920101136[[#This Row],[VENCIMENTO]],"Vencido‼","Válido✔")</f>
        <v>Vencido‼</v>
      </c>
    </row>
    <row r="14" spans="1:12" x14ac:dyDescent="0.25">
      <c r="A14" s="11" t="str">
        <f>Tabela224[[#This Row],[NOME]]</f>
        <v>DAMIÃO VICENTE SARAIVA</v>
      </c>
      <c r="B14" s="11" t="str">
        <f>Tabela224[[#This Row],[CATEGORIA]]</f>
        <v>EMPREGADO</v>
      </c>
      <c r="C14" s="15" t="str">
        <f>Tabela224[[#This Row],[SITUAÇÃO ]]</f>
        <v>ATIVO</v>
      </c>
      <c r="D14" s="15"/>
      <c r="E14" s="7"/>
      <c r="F14" s="10"/>
      <c r="G14" s="7"/>
      <c r="H14" s="7"/>
      <c r="I14" s="8"/>
      <c r="J14" s="7">
        <f t="shared" si="0"/>
        <v>0</v>
      </c>
      <c r="K14" s="9">
        <f>J14-29</f>
        <v>-29</v>
      </c>
      <c r="L14" s="15" t="str">
        <f ca="1">IF(TODAY()&gt;Tabela2241011121314151617181920101136[[#This Row],[VENCIMENTO]],"Vencido‼","Válido✔")</f>
        <v>Vencido‼</v>
      </c>
    </row>
    <row r="15" spans="1:12" x14ac:dyDescent="0.25">
      <c r="A15" s="11" t="str">
        <f>Tabela224[[#This Row],[NOME]]</f>
        <v>DANIEL ALVES DA CUNHA</v>
      </c>
      <c r="B15" s="11" t="str">
        <f>Tabela224[[#This Row],[CATEGORIA]]</f>
        <v>EMPREGADO</v>
      </c>
      <c r="C15" s="15" t="str">
        <f>Tabela224[[#This Row],[SITUAÇÃO ]]</f>
        <v>ATIVO</v>
      </c>
      <c r="D15" s="15"/>
      <c r="E15" s="7"/>
      <c r="F15" s="10"/>
      <c r="G15" s="7"/>
      <c r="H15" s="7"/>
      <c r="I15" s="8"/>
      <c r="J15" s="7">
        <f t="shared" si="0"/>
        <v>0</v>
      </c>
      <c r="K15" s="9">
        <f t="shared" ref="K15:K78" si="2">J15-29</f>
        <v>-29</v>
      </c>
      <c r="L15" s="15" t="str">
        <f ca="1">IF(TODAY()&gt;Tabela2241011121314151617181920101136[[#This Row],[VENCIMENTO]],"Vencido‼","Válido✔")</f>
        <v>Vencido‼</v>
      </c>
    </row>
    <row r="16" spans="1:12" x14ac:dyDescent="0.25">
      <c r="A16" s="11" t="str">
        <f>Tabela224[[#This Row],[NOME]]</f>
        <v>DIEGO GALDINO REZENDE</v>
      </c>
      <c r="B16" s="11" t="str">
        <f>Tabela224[[#This Row],[CATEGORIA]]</f>
        <v>INTERMITENTE (GEOSCAN)</v>
      </c>
      <c r="C16" s="15" t="str">
        <f>Tabela224[[#This Row],[SITUAÇÃO ]]</f>
        <v>ATIVO</v>
      </c>
      <c r="D16" s="15"/>
      <c r="E16" s="7"/>
      <c r="F16" s="10"/>
      <c r="G16" s="7"/>
      <c r="H16" s="7"/>
      <c r="I16" s="8"/>
      <c r="J16" s="7">
        <f t="shared" si="0"/>
        <v>0</v>
      </c>
      <c r="K16" s="9">
        <f t="shared" si="2"/>
        <v>-29</v>
      </c>
      <c r="L16" s="15" t="str">
        <f ca="1">IF(TODAY()&gt;Tabela2241011121314151617181920101136[[#This Row],[VENCIMENTO]],"Vencido‼","Válido✔")</f>
        <v>Vencido‼</v>
      </c>
    </row>
    <row r="17" spans="1:12" x14ac:dyDescent="0.25">
      <c r="A17" s="11" t="str">
        <f>Tabela224[[#This Row],[NOME]]</f>
        <v>DOGIVAL GONÇALVES DOS SANTOS</v>
      </c>
      <c r="B17" s="11" t="str">
        <f>Tabela224[[#This Row],[CATEGORIA]]</f>
        <v>INTERMITENTE (ELISVÂNIO)</v>
      </c>
      <c r="C17" s="15" t="str">
        <f>Tabela224[[#This Row],[SITUAÇÃO ]]</f>
        <v>ATIVO</v>
      </c>
      <c r="D17" s="15"/>
      <c r="E17" s="7"/>
      <c r="F17" s="10"/>
      <c r="G17" s="7"/>
      <c r="H17" s="7"/>
      <c r="I17" s="8"/>
      <c r="J17" s="7">
        <f t="shared" si="0"/>
        <v>0</v>
      </c>
      <c r="K17" s="9">
        <f t="shared" si="2"/>
        <v>-29</v>
      </c>
      <c r="L17" s="15" t="str">
        <f ca="1">IF(TODAY()&gt;Tabela2241011121314151617181920101136[[#This Row],[VENCIMENTO]],"Vencido‼","Válido✔")</f>
        <v>Vencido‼</v>
      </c>
    </row>
    <row r="18" spans="1:12" x14ac:dyDescent="0.25">
      <c r="A18" s="11" t="str">
        <f>Tabela224[[#This Row],[NOME]]</f>
        <v>ELISVÂNIO DE SOUZA OLIVEIRA</v>
      </c>
      <c r="B18" s="11" t="str">
        <f>Tabela224[[#This Row],[CATEGORIA]]</f>
        <v>INTERMITENTE (ELISVÂNIO)</v>
      </c>
      <c r="C18" s="15" t="str">
        <f>Tabela224[[#This Row],[SITUAÇÃO ]]</f>
        <v>ATIVO</v>
      </c>
      <c r="D18" s="15"/>
      <c r="E18" s="7"/>
      <c r="F18" s="10"/>
      <c r="G18" s="7"/>
      <c r="H18" s="7"/>
      <c r="I18" s="8"/>
      <c r="J18" s="7">
        <f t="shared" si="0"/>
        <v>0</v>
      </c>
      <c r="K18" s="9">
        <f t="shared" si="2"/>
        <v>-29</v>
      </c>
      <c r="L18" s="15" t="str">
        <f ca="1">IF(TODAY()&gt;Tabela2241011121314151617181920101136[[#This Row],[VENCIMENTO]],"Vencido‼","Válido✔")</f>
        <v>Vencido‼</v>
      </c>
    </row>
    <row r="19" spans="1:12" x14ac:dyDescent="0.25">
      <c r="A19" s="11" t="str">
        <f>Tabela224[[#This Row],[NOME]]</f>
        <v>EVARISTO CHAVES DA SILVA</v>
      </c>
      <c r="B19" s="11" t="str">
        <f>Tabela224[[#This Row],[CATEGORIA]]</f>
        <v>EMPREGADO</v>
      </c>
      <c r="C19" s="15" t="str">
        <f>Tabela224[[#This Row],[SITUAÇÃO ]]</f>
        <v>ATIVO</v>
      </c>
      <c r="D19" s="15"/>
      <c r="E19" s="7"/>
      <c r="F19" s="10"/>
      <c r="G19" s="7"/>
      <c r="H19" s="7"/>
      <c r="I19" s="8"/>
      <c r="J19" s="7">
        <f t="shared" si="0"/>
        <v>0</v>
      </c>
      <c r="K19" s="9">
        <f t="shared" si="2"/>
        <v>-29</v>
      </c>
      <c r="L19" s="15" t="str">
        <f ca="1">IF(TODAY()&gt;Tabela2241011121314151617181920101136[[#This Row],[VENCIMENTO]],"Vencido‼","Válido✔")</f>
        <v>Vencido‼</v>
      </c>
    </row>
    <row r="20" spans="1:12" x14ac:dyDescent="0.25">
      <c r="A20" s="11" t="str">
        <f>Tabela224[[#This Row],[NOME]]</f>
        <v>FELIPE OLIVEIRA BARBOSA</v>
      </c>
      <c r="B20" s="11" t="str">
        <f>Tabela224[[#This Row],[CATEGORIA]]</f>
        <v>EMPREGADO</v>
      </c>
      <c r="C20" s="15" t="str">
        <f>Tabela224[[#This Row],[SITUAÇÃO ]]</f>
        <v>ATIVO</v>
      </c>
      <c r="D20" s="15"/>
      <c r="E20" s="7"/>
      <c r="F20" s="10"/>
      <c r="G20" s="7"/>
      <c r="H20" s="7"/>
      <c r="I20" s="8"/>
      <c r="J20" s="7">
        <f t="shared" si="0"/>
        <v>0</v>
      </c>
      <c r="K20" s="9">
        <f t="shared" si="2"/>
        <v>-29</v>
      </c>
      <c r="L20" s="15" t="str">
        <f ca="1">IF(TODAY()&gt;Tabela2241011121314151617181920101136[[#This Row],[VENCIMENTO]],"Vencido‼","Válido✔")</f>
        <v>Vencido‼</v>
      </c>
    </row>
    <row r="21" spans="1:12" x14ac:dyDescent="0.25">
      <c r="A21" s="11" t="str">
        <f>Tabela224[[#This Row],[NOME]]</f>
        <v>FERNANDO OLIVEIRA DOS SANTOS</v>
      </c>
      <c r="B21" s="11" t="str">
        <f>Tabela224[[#This Row],[CATEGORIA]]</f>
        <v>EMPREGADO</v>
      </c>
      <c r="C21" s="15" t="str">
        <f>Tabela224[[#This Row],[SITUAÇÃO ]]</f>
        <v>ATIVO</v>
      </c>
      <c r="D21" s="15"/>
      <c r="E21" s="7"/>
      <c r="F21" s="10"/>
      <c r="G21" s="7"/>
      <c r="H21" s="7"/>
      <c r="I21" s="8"/>
      <c r="J21" s="7">
        <f t="shared" si="0"/>
        <v>0</v>
      </c>
      <c r="K21" s="9">
        <f t="shared" si="2"/>
        <v>-29</v>
      </c>
      <c r="L21" s="15" t="str">
        <f ca="1">IF(TODAY()&gt;Tabela2241011121314151617181920101136[[#This Row],[VENCIMENTO]],"Vencido‼","Válido✔")</f>
        <v>Vencido‼</v>
      </c>
    </row>
    <row r="22" spans="1:12" x14ac:dyDescent="0.25">
      <c r="A22" s="11" t="str">
        <f>Tabela224[[#This Row],[NOME]]</f>
        <v>FILIPI GODINHO VEIGA</v>
      </c>
      <c r="B22" s="11" t="str">
        <f>Tabela224[[#This Row],[CATEGORIA]]</f>
        <v>INTERMITENTE (GEOSCAN)</v>
      </c>
      <c r="C22" s="15" t="str">
        <f>Tabela224[[#This Row],[SITUAÇÃO ]]</f>
        <v>ATIVO</v>
      </c>
      <c r="D22" s="15"/>
      <c r="E22" s="7"/>
      <c r="F22" s="10"/>
      <c r="G22" s="7"/>
      <c r="H22" s="7"/>
      <c r="I22" s="8"/>
      <c r="J22" s="7">
        <f t="shared" si="0"/>
        <v>0</v>
      </c>
      <c r="K22" s="9">
        <f t="shared" si="2"/>
        <v>-29</v>
      </c>
      <c r="L22" s="15" t="str">
        <f ca="1">IF(TODAY()&gt;Tabela2241011121314151617181920101136[[#This Row],[VENCIMENTO]],"Vencido‼","Válido✔")</f>
        <v>Vencido‼</v>
      </c>
    </row>
    <row r="23" spans="1:12" x14ac:dyDescent="0.25">
      <c r="A23" s="11" t="str">
        <f>Tabela224[[#This Row],[NOME]]</f>
        <v>GERSON DAMIÃO DA SILVA PRADO</v>
      </c>
      <c r="B23" s="11" t="str">
        <f>Tabela224[[#This Row],[CATEGORIA]]</f>
        <v>EMPREGADO</v>
      </c>
      <c r="C23" s="15" t="str">
        <f>Tabela224[[#This Row],[SITUAÇÃO ]]</f>
        <v>ATIVO</v>
      </c>
      <c r="D23" s="15"/>
      <c r="E23" s="7"/>
      <c r="F23" s="10"/>
      <c r="G23" s="7"/>
      <c r="H23" s="7"/>
      <c r="I23" s="8"/>
      <c r="J23" s="7">
        <f t="shared" si="0"/>
        <v>0</v>
      </c>
      <c r="K23" s="9">
        <f t="shared" si="2"/>
        <v>-29</v>
      </c>
      <c r="L23" s="15" t="str">
        <f ca="1">IF(TODAY()&gt;Tabela2241011121314151617181920101136[[#This Row],[VENCIMENTO]],"Vencido‼","Válido✔")</f>
        <v>Vencido‼</v>
      </c>
    </row>
    <row r="24" spans="1:12" x14ac:dyDescent="0.25">
      <c r="A24" s="11" t="str">
        <f>Tabela224[[#This Row],[NOME]]</f>
        <v>GIVALDO JOSE DOS SANTOS</v>
      </c>
      <c r="B24" s="11" t="str">
        <f>Tabela224[[#This Row],[CATEGORIA]]</f>
        <v>INTERMITENTE (ELISVÂNIO)</v>
      </c>
      <c r="C24" s="15" t="str">
        <f>Tabela224[[#This Row],[SITUAÇÃO ]]</f>
        <v>ATIVO</v>
      </c>
      <c r="D24" s="15"/>
      <c r="E24" s="7"/>
      <c r="F24" s="10"/>
      <c r="G24" s="7"/>
      <c r="H24" s="7"/>
      <c r="I24" s="8"/>
      <c r="J24" s="7">
        <f t="shared" si="0"/>
        <v>0</v>
      </c>
      <c r="K24" s="9">
        <f t="shared" si="2"/>
        <v>-29</v>
      </c>
      <c r="L24" s="15" t="str">
        <f ca="1">IF(TODAY()&gt;Tabela2241011121314151617181920101136[[#This Row],[VENCIMENTO]],"Vencido‼","Válido✔")</f>
        <v>Vencido‼</v>
      </c>
    </row>
    <row r="25" spans="1:12" x14ac:dyDescent="0.25">
      <c r="A25" s="11" t="str">
        <f>Tabela224[[#This Row],[NOME]]</f>
        <v>GUSTAVO HENRIQUE ABREU ROCHA</v>
      </c>
      <c r="B25" s="11" t="str">
        <f>Tabela224[[#This Row],[CATEGORIA]]</f>
        <v>EMPREGADO</v>
      </c>
      <c r="C25" s="15" t="str">
        <f>Tabela224[[#This Row],[SITUAÇÃO ]]</f>
        <v>ATIVO</v>
      </c>
      <c r="D25" s="15"/>
      <c r="E25" s="7"/>
      <c r="F25" s="10"/>
      <c r="G25" s="7"/>
      <c r="H25" s="7"/>
      <c r="I25" s="8"/>
      <c r="J25" s="7">
        <f t="shared" si="0"/>
        <v>0</v>
      </c>
      <c r="K25" s="9">
        <f t="shared" si="2"/>
        <v>-29</v>
      </c>
      <c r="L25" s="15" t="str">
        <f ca="1">IF(TODAY()&gt;Tabela2241011121314151617181920101136[[#This Row],[VENCIMENTO]],"Vencido‼","Válido✔")</f>
        <v>Vencido‼</v>
      </c>
    </row>
    <row r="26" spans="1:12" x14ac:dyDescent="0.25">
      <c r="A26" s="11" t="str">
        <f>Tabela224[[#This Row],[NOME]]</f>
        <v>HIGOR PAULO DIAS OLIVEIRA</v>
      </c>
      <c r="B26" s="11" t="str">
        <f>Tabela224[[#This Row],[CATEGORIA]]</f>
        <v>EMPREGADO</v>
      </c>
      <c r="C26" s="15" t="str">
        <f>Tabela224[[#This Row],[SITUAÇÃO ]]</f>
        <v>ATIVO</v>
      </c>
      <c r="D26" s="15"/>
      <c r="E26" s="7"/>
      <c r="F26" s="10"/>
      <c r="G26" s="7"/>
      <c r="H26" s="7"/>
      <c r="I26" s="8"/>
      <c r="J26" s="7">
        <f t="shared" si="0"/>
        <v>0</v>
      </c>
      <c r="K26" s="9">
        <f t="shared" si="2"/>
        <v>-29</v>
      </c>
      <c r="L26" s="15" t="str">
        <f ca="1">IF(TODAY()&gt;Tabela2241011121314151617181920101136[[#This Row],[VENCIMENTO]],"Vencido‼","Válido✔")</f>
        <v>Vencido‼</v>
      </c>
    </row>
    <row r="27" spans="1:12" x14ac:dyDescent="0.25">
      <c r="A27" s="11" t="str">
        <f>Tabela224[[#This Row],[NOME]]</f>
        <v>JANDILSON VIRGENS COSTA</v>
      </c>
      <c r="B27" s="11" t="str">
        <f>Tabela224[[#This Row],[CATEGORIA]]</f>
        <v>INTERMITENTE (ELISVÂNIO)</v>
      </c>
      <c r="C27" s="15" t="str">
        <f>Tabela224[[#This Row],[SITUAÇÃO ]]</f>
        <v>ATIVO</v>
      </c>
      <c r="D27" s="15"/>
      <c r="E27" s="7"/>
      <c r="F27" s="10"/>
      <c r="G27" s="7"/>
      <c r="H27" s="7"/>
      <c r="I27" s="8"/>
      <c r="J27" s="7">
        <f t="shared" si="0"/>
        <v>0</v>
      </c>
      <c r="K27" s="9">
        <f t="shared" si="2"/>
        <v>-29</v>
      </c>
      <c r="L27" s="15" t="str">
        <f ca="1">IF(TODAY()&gt;Tabela2241011121314151617181920101136[[#This Row],[VENCIMENTO]],"Vencido‼","Válido✔")</f>
        <v>Vencido‼</v>
      </c>
    </row>
    <row r="28" spans="1:12" x14ac:dyDescent="0.25">
      <c r="A28" s="11" t="str">
        <f>Tabela224[[#This Row],[NOME]]</f>
        <v>JHONATA HENRIQUE AMORIM ALVES</v>
      </c>
      <c r="B28" s="11" t="str">
        <f>Tabela224[[#This Row],[CATEGORIA]]</f>
        <v>EMPREGADO</v>
      </c>
      <c r="C28" s="15" t="str">
        <f>Tabela224[[#This Row],[SITUAÇÃO ]]</f>
        <v>ATIVO</v>
      </c>
      <c r="D28" s="15"/>
      <c r="E28" s="7"/>
      <c r="F28" s="10"/>
      <c r="G28" s="7"/>
      <c r="H28" s="7"/>
      <c r="I28" s="8"/>
      <c r="J28" s="7">
        <f t="shared" si="0"/>
        <v>0</v>
      </c>
      <c r="K28" s="9">
        <f t="shared" si="2"/>
        <v>-29</v>
      </c>
      <c r="L28" s="15" t="str">
        <f ca="1">IF(TODAY()&gt;Tabela2241011121314151617181920101136[[#This Row],[VENCIMENTO]],"Vencido‼","Válido✔")</f>
        <v>Vencido‼</v>
      </c>
    </row>
    <row r="29" spans="1:12" x14ac:dyDescent="0.25">
      <c r="A29" s="11" t="str">
        <f>Tabela224[[#This Row],[NOME]]</f>
        <v>JOÃO PAULO GUIMARÃES</v>
      </c>
      <c r="B29" s="11" t="str">
        <f>Tabela224[[#This Row],[CATEGORIA]]</f>
        <v>EMPREGADO</v>
      </c>
      <c r="C29" s="15" t="str">
        <f>Tabela224[[#This Row],[SITUAÇÃO ]]</f>
        <v>INATIVO</v>
      </c>
      <c r="D29" s="15"/>
      <c r="E29" s="7"/>
      <c r="F29" s="10"/>
      <c r="G29" s="7"/>
      <c r="H29" s="7"/>
      <c r="I29" s="8"/>
      <c r="J29" s="7">
        <f t="shared" si="0"/>
        <v>0</v>
      </c>
      <c r="K29" s="9">
        <f t="shared" si="2"/>
        <v>-29</v>
      </c>
      <c r="L29" s="15" t="str">
        <f ca="1">IF(TODAY()&gt;Tabela2241011121314151617181920101136[[#This Row],[VENCIMENTO]],"Vencido‼","Válido✔")</f>
        <v>Vencido‼</v>
      </c>
    </row>
    <row r="30" spans="1:12" x14ac:dyDescent="0.25">
      <c r="A30" s="11" t="str">
        <f>Tabela224[[#This Row],[NOME]]</f>
        <v>JONATHAS KELLYSON MARTINS DE OLIVEIRA</v>
      </c>
      <c r="B30" s="11" t="str">
        <f>Tabela224[[#This Row],[CATEGORIA]]</f>
        <v>INTERMITENTE</v>
      </c>
      <c r="C30" s="15" t="str">
        <f>Tabela224[[#This Row],[SITUAÇÃO ]]</f>
        <v>INATIVO</v>
      </c>
      <c r="D30" s="15"/>
      <c r="E30" s="7"/>
      <c r="F30" s="10"/>
      <c r="G30" s="7"/>
      <c r="H30" s="7"/>
      <c r="I30" s="8"/>
      <c r="J30" s="7">
        <f t="shared" si="0"/>
        <v>0</v>
      </c>
      <c r="K30" s="9">
        <f t="shared" si="2"/>
        <v>-29</v>
      </c>
      <c r="L30" s="15" t="str">
        <f ca="1">IF(TODAY()&gt;Tabela2241011121314151617181920101136[[#This Row],[VENCIMENTO]],"Vencido‼","Válido✔")</f>
        <v>Vencido‼</v>
      </c>
    </row>
    <row r="31" spans="1:12" x14ac:dyDescent="0.25">
      <c r="A31" s="11" t="str">
        <f>Tabela224[[#This Row],[NOME]]</f>
        <v>JOSÉ ANTÔNIO DIAS</v>
      </c>
      <c r="B31" s="11" t="str">
        <f>Tabela224[[#This Row],[CATEGORIA]]</f>
        <v xml:space="preserve">EMPREGADO </v>
      </c>
      <c r="C31" s="15" t="str">
        <f>Tabela224[[#This Row],[SITUAÇÃO ]]</f>
        <v>ATIVO</v>
      </c>
      <c r="D31" s="15"/>
      <c r="E31" s="7"/>
      <c r="F31" s="10"/>
      <c r="G31" s="7"/>
      <c r="H31" s="7"/>
      <c r="I31" s="8"/>
      <c r="J31" s="7">
        <f t="shared" si="0"/>
        <v>0</v>
      </c>
      <c r="K31" s="9">
        <f t="shared" si="2"/>
        <v>-29</v>
      </c>
      <c r="L31" s="15" t="str">
        <f ca="1">IF(TODAY()&gt;Tabela2241011121314151617181920101136[[#This Row],[VENCIMENTO]],"Vencido‼","Válido✔")</f>
        <v>Vencido‼</v>
      </c>
    </row>
    <row r="32" spans="1:12" x14ac:dyDescent="0.25">
      <c r="A32" s="11" t="str">
        <f>Tabela224[[#This Row],[NOME]]</f>
        <v>KENNEDY ALMEIDA MOTA</v>
      </c>
      <c r="B32" s="11" t="str">
        <f>Tabela224[[#This Row],[CATEGORIA]]</f>
        <v>EMPREGADO</v>
      </c>
      <c r="C32" s="15" t="str">
        <f>Tabela224[[#This Row],[SITUAÇÃO ]]</f>
        <v>ATIVO</v>
      </c>
      <c r="D32" s="15"/>
      <c r="E32" s="7"/>
      <c r="F32" s="10"/>
      <c r="G32" s="7"/>
      <c r="H32" s="7"/>
      <c r="I32" s="8"/>
      <c r="J32" s="7">
        <f t="shared" si="0"/>
        <v>0</v>
      </c>
      <c r="K32" s="9">
        <f t="shared" si="2"/>
        <v>-29</v>
      </c>
      <c r="L32" s="15" t="str">
        <f ca="1">IF(TODAY()&gt;Tabela2241011121314151617181920101136[[#This Row],[VENCIMENTO]],"Vencido‼","Válido✔")</f>
        <v>Vencido‼</v>
      </c>
    </row>
    <row r="33" spans="1:12" x14ac:dyDescent="0.25">
      <c r="A33" s="11" t="str">
        <f>Tabela224[[#This Row],[NOME]]</f>
        <v>KEVIN AQUINO ARNEZ</v>
      </c>
      <c r="B33" s="11" t="str">
        <f>Tabela224[[#This Row],[CATEGORIA]]</f>
        <v>EMPREGADO</v>
      </c>
      <c r="C33" s="15" t="str">
        <f>Tabela224[[#This Row],[SITUAÇÃO ]]</f>
        <v>ATIVO</v>
      </c>
      <c r="D33" s="15"/>
      <c r="E33" s="7"/>
      <c r="F33" s="10"/>
      <c r="G33" s="7"/>
      <c r="H33" s="7"/>
      <c r="I33" s="8"/>
      <c r="J33" s="7">
        <f t="shared" si="0"/>
        <v>0</v>
      </c>
      <c r="K33" s="9">
        <f t="shared" si="2"/>
        <v>-29</v>
      </c>
      <c r="L33" s="15" t="str">
        <f ca="1">IF(TODAY()&gt;Tabela2241011121314151617181920101136[[#This Row],[VENCIMENTO]],"Vencido‼","Válido✔")</f>
        <v>Vencido‼</v>
      </c>
    </row>
    <row r="34" spans="1:12" x14ac:dyDescent="0.25">
      <c r="A34" s="11" t="str">
        <f>Tabela224[[#This Row],[NOME]]</f>
        <v>LEANDRO ARCANJO DOS SANTOS</v>
      </c>
      <c r="B34" s="11" t="str">
        <f>Tabela224[[#This Row],[CATEGORIA]]</f>
        <v>EMPREGADO</v>
      </c>
      <c r="C34" s="15" t="str">
        <f>Tabela224[[#This Row],[SITUAÇÃO ]]</f>
        <v>ATIVO</v>
      </c>
      <c r="D34" s="15"/>
      <c r="E34" s="7"/>
      <c r="F34" s="10"/>
      <c r="G34" s="7"/>
      <c r="H34" s="7"/>
      <c r="I34" s="8"/>
      <c r="J34" s="7">
        <f t="shared" si="0"/>
        <v>0</v>
      </c>
      <c r="K34" s="9">
        <f t="shared" si="2"/>
        <v>-29</v>
      </c>
      <c r="L34" s="15" t="str">
        <f ca="1">IF(TODAY()&gt;Tabela2241011121314151617181920101136[[#This Row],[VENCIMENTO]],"Vencido‼","Válido✔")</f>
        <v>Vencido‼</v>
      </c>
    </row>
    <row r="35" spans="1:12" x14ac:dyDescent="0.25">
      <c r="A35" s="11" t="str">
        <f>Tabela224[[#This Row],[NOME]]</f>
        <v>LUCIANO ALVES DE PAIVA</v>
      </c>
      <c r="B35" s="11" t="str">
        <f>Tabela224[[#This Row],[CATEGORIA]]</f>
        <v>EMPREGADO</v>
      </c>
      <c r="C35" s="15" t="str">
        <f>Tabela224[[#This Row],[SITUAÇÃO ]]</f>
        <v>INATIVO</v>
      </c>
      <c r="D35" s="15"/>
      <c r="E35" s="7"/>
      <c r="F35" s="10"/>
      <c r="G35" s="7"/>
      <c r="H35" s="7"/>
      <c r="I35" s="8"/>
      <c r="J35" s="7">
        <f t="shared" si="0"/>
        <v>0</v>
      </c>
      <c r="K35" s="9">
        <f t="shared" si="2"/>
        <v>-29</v>
      </c>
      <c r="L35" s="15" t="str">
        <f ca="1">IF(TODAY()&gt;Tabela2241011121314151617181920101136[[#This Row],[VENCIMENTO]],"Vencido‼","Válido✔")</f>
        <v>Vencido‼</v>
      </c>
    </row>
    <row r="36" spans="1:12" x14ac:dyDescent="0.25">
      <c r="A36" s="11" t="str">
        <f>Tabela224[[#This Row],[NOME]]</f>
        <v>LUIZ CARLOS CORRÊA</v>
      </c>
      <c r="B36" s="11" t="str">
        <f>Tabela224[[#This Row],[CATEGORIA]]</f>
        <v>EMPREGADO</v>
      </c>
      <c r="C36" s="15" t="str">
        <f>Tabela224[[#This Row],[SITUAÇÃO ]]</f>
        <v>ATIVO</v>
      </c>
      <c r="D36" s="15"/>
      <c r="E36" s="7"/>
      <c r="F36" s="10"/>
      <c r="G36" s="7"/>
      <c r="H36" s="7"/>
      <c r="I36" s="8"/>
      <c r="J36" s="7">
        <f t="shared" si="0"/>
        <v>0</v>
      </c>
      <c r="K36" s="9">
        <f t="shared" si="2"/>
        <v>-29</v>
      </c>
      <c r="L36" s="15" t="str">
        <f ca="1">IF(TODAY()&gt;Tabela2241011121314151617181920101136[[#This Row],[VENCIMENTO]],"Vencido‼","Válido✔")</f>
        <v>Vencido‼</v>
      </c>
    </row>
    <row r="37" spans="1:12" x14ac:dyDescent="0.25">
      <c r="A37" s="11" t="str">
        <f>Tabela224[[#This Row],[NOME]]</f>
        <v>MÁRCIO PEREIRA DO NASCIMENTO</v>
      </c>
      <c r="B37" s="11" t="str">
        <f>Tabela224[[#This Row],[CATEGORIA]]</f>
        <v>EMPREGADO</v>
      </c>
      <c r="C37" s="15" t="str">
        <f>Tabela224[[#This Row],[SITUAÇÃO ]]</f>
        <v>ATIVO</v>
      </c>
      <c r="D37" s="15"/>
      <c r="E37" s="7"/>
      <c r="F37" s="10"/>
      <c r="G37" s="7"/>
      <c r="H37" s="7"/>
      <c r="I37" s="8"/>
      <c r="J37" s="7">
        <f t="shared" si="0"/>
        <v>0</v>
      </c>
      <c r="K37" s="9">
        <f t="shared" si="2"/>
        <v>-29</v>
      </c>
      <c r="L37" s="15" t="str">
        <f ca="1">IF(TODAY()&gt;Tabela2241011121314151617181920101136[[#This Row],[VENCIMENTO]],"Vencido‼","Válido✔")</f>
        <v>Vencido‼</v>
      </c>
    </row>
    <row r="38" spans="1:12" x14ac:dyDescent="0.25">
      <c r="A38" s="11" t="str">
        <f>Tabela224[[#This Row],[NOME]]</f>
        <v>MATEUS DOS SANTOS DE BRITO</v>
      </c>
      <c r="B38" s="11" t="str">
        <f>Tabela224[[#This Row],[CATEGORIA]]</f>
        <v>INTERMITENTE (ELISVÂNIO)</v>
      </c>
      <c r="C38" s="15" t="str">
        <f>Tabela224[[#This Row],[SITUAÇÃO ]]</f>
        <v>ATIVO</v>
      </c>
      <c r="D38" s="15"/>
      <c r="E38" s="7"/>
      <c r="F38" s="10"/>
      <c r="G38" s="7"/>
      <c r="H38" s="7"/>
      <c r="I38" s="8"/>
      <c r="J38" s="7">
        <f t="shared" si="0"/>
        <v>0</v>
      </c>
      <c r="K38" s="9">
        <f t="shared" si="2"/>
        <v>-29</v>
      </c>
      <c r="L38" s="15" t="str">
        <f ca="1">IF(TODAY()&gt;Tabela2241011121314151617181920101136[[#This Row],[VENCIMENTO]],"Vencido‼","Válido✔")</f>
        <v>Vencido‼</v>
      </c>
    </row>
    <row r="39" spans="1:12" x14ac:dyDescent="0.25">
      <c r="A39" s="11" t="str">
        <f>Tabela224[[#This Row],[NOME]]</f>
        <v>MOACIR ROMÁRIO SIQUEIRA DOS REIS</v>
      </c>
      <c r="B39" s="11" t="str">
        <f>Tabela224[[#This Row],[CATEGORIA]]</f>
        <v>EMPREGADO</v>
      </c>
      <c r="C39" s="15" t="str">
        <f>Tabela224[[#This Row],[SITUAÇÃO ]]</f>
        <v>ATIVO</v>
      </c>
      <c r="D39" s="15"/>
      <c r="E39" s="7"/>
      <c r="F39" s="10"/>
      <c r="G39" s="7"/>
      <c r="H39" s="7"/>
      <c r="I39" s="8"/>
      <c r="J39" s="7">
        <f t="shared" si="0"/>
        <v>0</v>
      </c>
      <c r="K39" s="9">
        <f t="shared" si="2"/>
        <v>-29</v>
      </c>
      <c r="L39" s="15" t="str">
        <f ca="1">IF(TODAY()&gt;Tabela2241011121314151617181920101136[[#This Row],[VENCIMENTO]],"Vencido‼","Válido✔")</f>
        <v>Vencido‼</v>
      </c>
    </row>
    <row r="40" spans="1:12" x14ac:dyDescent="0.25">
      <c r="A40" s="11" t="str">
        <f>Tabela224[[#This Row],[NOME]]</f>
        <v>NATHÁLIA ROSY SOUZA OLIVEIRA</v>
      </c>
      <c r="B40" s="11" t="str">
        <f>Tabela224[[#This Row],[CATEGORIA]]</f>
        <v>EMPREGADO</v>
      </c>
      <c r="C40" s="15" t="str">
        <f>Tabela224[[#This Row],[SITUAÇÃO ]]</f>
        <v>ATIVO</v>
      </c>
      <c r="D40" s="15"/>
      <c r="E40" s="7"/>
      <c r="F40" s="10"/>
      <c r="G40" s="7"/>
      <c r="H40" s="7"/>
      <c r="I40" s="8"/>
      <c r="J40" s="7">
        <f t="shared" si="0"/>
        <v>0</v>
      </c>
      <c r="K40" s="9">
        <f t="shared" si="2"/>
        <v>-29</v>
      </c>
      <c r="L40" s="15" t="str">
        <f ca="1">IF(TODAY()&gt;Tabela2241011121314151617181920101136[[#This Row],[VENCIMENTO]],"Vencido‼","Válido✔")</f>
        <v>Vencido‼</v>
      </c>
    </row>
    <row r="41" spans="1:12" x14ac:dyDescent="0.25">
      <c r="A41" s="11" t="str">
        <f>Tabela224[[#This Row],[NOME]]</f>
        <v>NAYARA THAÍS LOURENÇO OLIVEIRA</v>
      </c>
      <c r="B41" s="11" t="str">
        <f>Tabela224[[#This Row],[CATEGORIA]]</f>
        <v>EMPREGADO</v>
      </c>
      <c r="C41" s="15" t="str">
        <f>Tabela224[[#This Row],[SITUAÇÃO ]]</f>
        <v>ATIVO</v>
      </c>
      <c r="D41" s="15"/>
      <c r="E41" s="7"/>
      <c r="F41" s="10"/>
      <c r="G41" s="7"/>
      <c r="H41" s="7"/>
      <c r="I41" s="8"/>
      <c r="J41" s="7">
        <f t="shared" si="0"/>
        <v>0</v>
      </c>
      <c r="K41" s="9">
        <f t="shared" si="2"/>
        <v>-29</v>
      </c>
      <c r="L41" s="15" t="str">
        <f ca="1">IF(TODAY()&gt;Tabela2241011121314151617181920101136[[#This Row],[VENCIMENTO]],"Vencido‼","Válido✔")</f>
        <v>Vencido‼</v>
      </c>
    </row>
    <row r="42" spans="1:12" x14ac:dyDescent="0.25">
      <c r="A42" s="11" t="str">
        <f>Tabela224[[#This Row],[NOME]]</f>
        <v>NIELTON OLIVEIRA DAMASCENO</v>
      </c>
      <c r="B42" s="11" t="str">
        <f>Tabela224[[#This Row],[CATEGORIA]]</f>
        <v>EMPREGADO</v>
      </c>
      <c r="C42" s="15" t="str">
        <f>Tabela224[[#This Row],[SITUAÇÃO ]]</f>
        <v>ATIVO</v>
      </c>
      <c r="D42" s="15"/>
      <c r="E42" s="7"/>
      <c r="F42" s="10"/>
      <c r="G42" s="7"/>
      <c r="H42" s="7"/>
      <c r="I42" s="8"/>
      <c r="J42" s="7">
        <f t="shared" si="0"/>
        <v>0</v>
      </c>
      <c r="K42" s="9">
        <f t="shared" si="2"/>
        <v>-29</v>
      </c>
      <c r="L42" s="15" t="str">
        <f ca="1">IF(TODAY()&gt;Tabela2241011121314151617181920101136[[#This Row],[VENCIMENTO]],"Vencido‼","Válido✔")</f>
        <v>Vencido‼</v>
      </c>
    </row>
    <row r="43" spans="1:12" x14ac:dyDescent="0.25">
      <c r="A43" s="11" t="str">
        <f>Tabela224[[#This Row],[NOME]]</f>
        <v>PAULO CÉLIO DA SILVA</v>
      </c>
      <c r="B43" s="11" t="str">
        <f>Tabela224[[#This Row],[CATEGORIA]]</f>
        <v>EMPREGADO</v>
      </c>
      <c r="C43" s="15" t="str">
        <f>Tabela224[[#This Row],[SITUAÇÃO ]]</f>
        <v>ATIVO</v>
      </c>
      <c r="D43" s="15"/>
      <c r="E43" s="7"/>
      <c r="F43" s="10"/>
      <c r="G43" s="7"/>
      <c r="H43" s="7"/>
      <c r="I43" s="8"/>
      <c r="J43" s="7">
        <f t="shared" si="0"/>
        <v>0</v>
      </c>
      <c r="K43" s="9">
        <f t="shared" si="2"/>
        <v>-29</v>
      </c>
      <c r="L43" s="15" t="str">
        <f ca="1">IF(TODAY()&gt;Tabela2241011121314151617181920101136[[#This Row],[VENCIMENTO]],"Vencido‼","Válido✔")</f>
        <v>Vencido‼</v>
      </c>
    </row>
    <row r="44" spans="1:12" x14ac:dyDescent="0.25">
      <c r="A44" s="11" t="str">
        <f>Tabela224[[#This Row],[NOME]]</f>
        <v>RAFAEL FAUSTINO MAPA COELHO</v>
      </c>
      <c r="B44" s="11" t="str">
        <f>Tabela224[[#This Row],[CATEGORIA]]</f>
        <v>EMPREGADO</v>
      </c>
      <c r="C44" s="15" t="str">
        <f>Tabela224[[#This Row],[SITUAÇÃO ]]</f>
        <v>INATIVO</v>
      </c>
      <c r="D44" s="15"/>
      <c r="E44" s="7"/>
      <c r="F44" s="10"/>
      <c r="G44" s="7"/>
      <c r="H44" s="7"/>
      <c r="I44" s="8"/>
      <c r="J44" s="7">
        <f t="shared" si="0"/>
        <v>0</v>
      </c>
      <c r="K44" s="9">
        <f t="shared" si="2"/>
        <v>-29</v>
      </c>
      <c r="L44" s="15" t="str">
        <f ca="1">IF(TODAY()&gt;Tabela2241011121314151617181920101136[[#This Row],[VENCIMENTO]],"Vencido‼","Válido✔")</f>
        <v>Vencido‼</v>
      </c>
    </row>
    <row r="45" spans="1:12" x14ac:dyDescent="0.25">
      <c r="A45" s="11" t="str">
        <f>Tabela224[[#This Row],[NOME]]</f>
        <v>RAFAEL ROBERTO CAMPIDELLI</v>
      </c>
      <c r="B45" s="11" t="str">
        <f>Tabela224[[#This Row],[CATEGORIA]]</f>
        <v>EMPREGADO</v>
      </c>
      <c r="C45" s="15" t="s">
        <v>120</v>
      </c>
      <c r="D45" s="15"/>
      <c r="E45" s="7"/>
      <c r="F45" s="10"/>
      <c r="G45" s="7"/>
      <c r="H45" s="7"/>
      <c r="I45" s="8"/>
      <c r="J45" s="7">
        <f>EDATE(E45,I45)</f>
        <v>0</v>
      </c>
      <c r="K45" s="9">
        <f>J45-29</f>
        <v>-29</v>
      </c>
      <c r="L45" s="15" t="str">
        <f ca="1">IF(TODAY()&gt;Tabela2241011121314151617181920101136[[#This Row],[VENCIMENTO]],"Vencido‼","Válido✔")</f>
        <v>Vencido‼</v>
      </c>
    </row>
    <row r="46" spans="1:12" x14ac:dyDescent="0.25">
      <c r="A46" s="11" t="str">
        <f>Tabela224[[#This Row],[NOME]]</f>
        <v>ROBERT AUGUSTO SANTOS SILVA</v>
      </c>
      <c r="B46" s="11" t="str">
        <f>Tabela224[[#This Row],[CATEGORIA]]</f>
        <v>EMPREGADO</v>
      </c>
      <c r="C46" s="15" t="str">
        <f>Tabela224[[#This Row],[SITUAÇÃO ]]</f>
        <v>ATIVO</v>
      </c>
      <c r="D46" s="15"/>
      <c r="E46" s="7"/>
      <c r="F46" s="10"/>
      <c r="G46" s="7"/>
      <c r="H46" s="7"/>
      <c r="I46" s="8"/>
      <c r="J46" s="7">
        <f t="shared" si="0"/>
        <v>0</v>
      </c>
      <c r="K46" s="9">
        <f t="shared" si="2"/>
        <v>-29</v>
      </c>
      <c r="L46" s="15" t="str">
        <f ca="1">IF(TODAY()&gt;Tabela2241011121314151617181920101136[[#This Row],[VENCIMENTO]],"Vencido‼","Válido✔")</f>
        <v>Vencido‼</v>
      </c>
    </row>
    <row r="47" spans="1:12" x14ac:dyDescent="0.25">
      <c r="A47" s="11" t="str">
        <f>Tabela224[[#This Row],[NOME]]</f>
        <v>TALISON TIAGO DIAS OLIVEIRA</v>
      </c>
      <c r="B47" s="11" t="str">
        <f>Tabela224[[#This Row],[CATEGORIA]]</f>
        <v>EMPREGADO</v>
      </c>
      <c r="C47" s="15" t="str">
        <f>Tabela224[[#This Row],[SITUAÇÃO ]]</f>
        <v>ATIVO</v>
      </c>
      <c r="D47" s="15"/>
      <c r="E47" s="7"/>
      <c r="F47" s="10"/>
      <c r="G47" s="7"/>
      <c r="H47" s="7"/>
      <c r="I47" s="8"/>
      <c r="J47" s="7">
        <f t="shared" si="0"/>
        <v>0</v>
      </c>
      <c r="K47" s="9">
        <f t="shared" si="2"/>
        <v>-29</v>
      </c>
      <c r="L47" s="15" t="str">
        <f ca="1">IF(TODAY()&gt;Tabela2241011121314151617181920101136[[#This Row],[VENCIMENTO]],"Vencido‼","Válido✔")</f>
        <v>Vencido‼</v>
      </c>
    </row>
    <row r="48" spans="1:12" x14ac:dyDescent="0.25">
      <c r="A48" s="11" t="str">
        <f>Tabela224[[#This Row],[NOME]]</f>
        <v>THAÍS LORRAINE DA SILVA SANTOS</v>
      </c>
      <c r="B48" s="11" t="str">
        <f>Tabela224[[#This Row],[CATEGORIA]]</f>
        <v>EMPREGADO</v>
      </c>
      <c r="C48" s="15" t="str">
        <f>Tabela224[[#This Row],[SITUAÇÃO ]]</f>
        <v>ATIVO</v>
      </c>
      <c r="D48" s="15"/>
      <c r="E48" s="7"/>
      <c r="F48" s="10"/>
      <c r="G48" s="7"/>
      <c r="H48" s="7"/>
      <c r="I48" s="8"/>
      <c r="J48" s="7">
        <f t="shared" si="0"/>
        <v>0</v>
      </c>
      <c r="K48" s="9">
        <f t="shared" si="2"/>
        <v>-29</v>
      </c>
      <c r="L48" s="15" t="str">
        <f ca="1">IF(TODAY()&gt;Tabela2241011121314151617181920101136[[#This Row],[VENCIMENTO]],"Vencido‼","Válido✔")</f>
        <v>Vencido‼</v>
      </c>
    </row>
    <row r="49" spans="1:12" x14ac:dyDescent="0.25">
      <c r="A49" s="11" t="str">
        <f>Tabela224[[#This Row],[NOME]]</f>
        <v>WAGNER APARECIDO DE SOUSA JÚNIOR</v>
      </c>
      <c r="B49" s="11" t="str">
        <f>Tabela224[[#This Row],[CATEGORIA]]</f>
        <v>EMPREGADO</v>
      </c>
      <c r="C49" s="15" t="str">
        <f>Tabela224[[#This Row],[SITUAÇÃO ]]</f>
        <v>INATIVO</v>
      </c>
      <c r="D49" s="15"/>
      <c r="E49" s="7"/>
      <c r="F49" s="10"/>
      <c r="G49" s="7"/>
      <c r="H49" s="7"/>
      <c r="I49" s="8"/>
      <c r="J49" s="7">
        <f t="shared" si="0"/>
        <v>0</v>
      </c>
      <c r="K49" s="9">
        <f t="shared" si="2"/>
        <v>-29</v>
      </c>
      <c r="L49" s="15" t="str">
        <f ca="1">IF(TODAY()&gt;Tabela2241011121314151617181920101136[[#This Row],[VENCIMENTO]],"Vencido‼","Válido✔")</f>
        <v>Vencido‼</v>
      </c>
    </row>
    <row r="50" spans="1:12" x14ac:dyDescent="0.25">
      <c r="A50" s="11" t="str">
        <f>Tabela224[[#This Row],[NOME]]</f>
        <v>WESLEY DE ALMEIDA E SOUZA</v>
      </c>
      <c r="B50" s="11" t="str">
        <f>Tabela224[[#This Row],[CATEGORIA]]</f>
        <v>EMPREGADO</v>
      </c>
      <c r="C50" s="15" t="str">
        <f>Tabela224[[#This Row],[SITUAÇÃO ]]</f>
        <v>ATIVO</v>
      </c>
      <c r="D50" s="15"/>
      <c r="E50" s="7"/>
      <c r="F50" s="10"/>
      <c r="G50" s="7"/>
      <c r="H50" s="7"/>
      <c r="I50" s="8"/>
      <c r="J50" s="19">
        <f t="shared" si="0"/>
        <v>0</v>
      </c>
      <c r="K50" s="20">
        <f t="shared" si="2"/>
        <v>-29</v>
      </c>
      <c r="L50" s="15" t="str">
        <f ca="1">IF(TODAY()&gt;Tabela2241011121314151617181920101136[[#This Row],[VENCIMENTO]],"Vencido‼","Válido✔")</f>
        <v>Vencido‼</v>
      </c>
    </row>
    <row r="51" spans="1:12" x14ac:dyDescent="0.25">
      <c r="A51" s="11" t="str">
        <f>Tabela224[[#This Row],[NOME]]</f>
        <v>MARCELO CHRISTIAN LELIS DE OLIVEIRA</v>
      </c>
      <c r="B51" s="11" t="str">
        <f>Tabela224[[#This Row],[CATEGORIA]]</f>
        <v>EMPREGADO</v>
      </c>
      <c r="C51" s="15" t="str">
        <f>Tabela224[[#This Row],[SITUAÇÃO ]]</f>
        <v>ATIVO</v>
      </c>
      <c r="D51" s="15"/>
      <c r="E51" s="7"/>
      <c r="F51" s="10"/>
      <c r="G51" s="7"/>
      <c r="H51" s="7"/>
      <c r="I51" s="8"/>
      <c r="J51" s="7">
        <f t="shared" si="0"/>
        <v>0</v>
      </c>
      <c r="K51" s="9">
        <f t="shared" si="2"/>
        <v>-29</v>
      </c>
      <c r="L51" s="27" t="str">
        <f ca="1">IF(TODAY()&gt;Tabela2241011121314151617181920101136[[#This Row],[VENCIMENTO]],"Vencido‼","Válido✔")</f>
        <v>Vencido‼</v>
      </c>
    </row>
    <row r="52" spans="1:12" x14ac:dyDescent="0.25">
      <c r="A52" s="11" t="str">
        <f>Tabela224[[#This Row],[NOME]]</f>
        <v>PABLO VINICIUS SEVERINO FERNANDES</v>
      </c>
      <c r="B52" s="11" t="str">
        <f>Tabela224[[#This Row],[CATEGORIA]]</f>
        <v xml:space="preserve">EMPREGADO </v>
      </c>
      <c r="C52" s="15" t="str">
        <f>Tabela224[[#This Row],[SITUAÇÃO ]]</f>
        <v>ATIVO</v>
      </c>
      <c r="D52" s="15"/>
      <c r="E52" s="7"/>
      <c r="F52" s="10"/>
      <c r="G52" s="7"/>
      <c r="H52" s="7"/>
      <c r="I52" s="8"/>
      <c r="J52" s="7">
        <f t="shared" si="0"/>
        <v>0</v>
      </c>
      <c r="K52" s="9">
        <f t="shared" si="2"/>
        <v>-29</v>
      </c>
      <c r="L52" s="27" t="str">
        <f ca="1">IF(TODAY()&gt;Tabela2241011121314151617181920101136[[#This Row],[VENCIMENTO]],"Vencido‼","Válido✔")</f>
        <v>Vencido‼</v>
      </c>
    </row>
    <row r="53" spans="1:12" x14ac:dyDescent="0.25">
      <c r="A53" s="11" t="str">
        <f>Tabela224[[#This Row],[NOME]]</f>
        <v>FRANCISCO PEDRO DE SOUZA SANTOS</v>
      </c>
      <c r="B53" s="11" t="str">
        <f>Tabela224[[#This Row],[CATEGORIA]]</f>
        <v>EMPREGADO</v>
      </c>
      <c r="C53" s="15" t="s">
        <v>120</v>
      </c>
      <c r="D53" s="15"/>
      <c r="E53" s="7"/>
      <c r="F53" s="10"/>
      <c r="G53" s="7"/>
      <c r="H53" s="7"/>
      <c r="I53" s="8"/>
      <c r="J53" s="7">
        <f t="shared" si="0"/>
        <v>0</v>
      </c>
      <c r="K53" s="9">
        <f t="shared" si="2"/>
        <v>-29</v>
      </c>
      <c r="L53" s="27" t="str">
        <f ca="1">IF(TODAY()&gt;Tabela2241011121314151617181920101136[[#This Row],[VENCIMENTO]],"Vencido‼","Válido✔")</f>
        <v>Vencido‼</v>
      </c>
    </row>
    <row r="54" spans="1:12" x14ac:dyDescent="0.25">
      <c r="A54" s="11" t="str">
        <f>Tabela224[[#This Row],[NOME]]</f>
        <v>ÍTALO GABRIEL DA SILVA RODRIGUES SANTOS</v>
      </c>
      <c r="B54" s="11" t="str">
        <f>Tabela224[[#This Row],[CATEGORIA]]</f>
        <v>EMPREGADO</v>
      </c>
      <c r="C54" s="15" t="str">
        <f>Tabela224[[#This Row],[SITUAÇÃO ]]</f>
        <v>ATIVO</v>
      </c>
      <c r="D54" s="15"/>
      <c r="E54" s="7"/>
      <c r="F54" s="10"/>
      <c r="G54" s="7"/>
      <c r="H54" s="7"/>
      <c r="I54" s="8"/>
      <c r="J54" s="7">
        <f t="shared" si="0"/>
        <v>0</v>
      </c>
      <c r="K54" s="9">
        <f t="shared" si="2"/>
        <v>-29</v>
      </c>
      <c r="L54" s="27" t="str">
        <f ca="1">IF(TODAY()&gt;Tabela2241011121314151617181920101136[[#This Row],[VENCIMENTO]],"Vencido‼","Válido✔")</f>
        <v>Vencido‼</v>
      </c>
    </row>
    <row r="55" spans="1:12" x14ac:dyDescent="0.25">
      <c r="A55" s="11" t="str">
        <f>Tabela224[[#This Row],[NOME]]</f>
        <v>IVANILDO AMARAL SANTOS</v>
      </c>
      <c r="B55" s="11" t="str">
        <f>Tabela224[[#This Row],[CATEGORIA]]</f>
        <v>EMPREGADO</v>
      </c>
      <c r="C55" s="15" t="str">
        <f>Tabela224[[#This Row],[SITUAÇÃO ]]</f>
        <v>ATIVO</v>
      </c>
      <c r="D55" s="15"/>
      <c r="E55" s="7"/>
      <c r="F55" s="10"/>
      <c r="G55" s="7"/>
      <c r="H55" s="7"/>
      <c r="I55" s="8"/>
      <c r="J55" s="7">
        <f t="shared" si="0"/>
        <v>0</v>
      </c>
      <c r="K55" s="9">
        <f t="shared" si="2"/>
        <v>-29</v>
      </c>
      <c r="L55" s="27" t="str">
        <f ca="1">IF(TODAY()&gt;Tabela2241011121314151617181920101136[[#This Row],[VENCIMENTO]],"Vencido‼","Válido✔")</f>
        <v>Vencido‼</v>
      </c>
    </row>
    <row r="56" spans="1:12" x14ac:dyDescent="0.25">
      <c r="A56" s="11" t="str">
        <f>Tabela224[[#This Row],[NOME]]</f>
        <v>JONATHAN FERNANDES PEREIRA</v>
      </c>
      <c r="B56" s="11" t="str">
        <f>Tabela224[[#This Row],[CATEGORIA]]</f>
        <v>EMPREGADO</v>
      </c>
      <c r="C56" s="15" t="str">
        <f>Tabela224[[#This Row],[SITUAÇÃO ]]</f>
        <v>ATIVO</v>
      </c>
      <c r="D56" s="15"/>
      <c r="E56" s="7"/>
      <c r="F56" s="10"/>
      <c r="G56" s="7"/>
      <c r="H56" s="7"/>
      <c r="I56" s="8"/>
      <c r="J56" s="7">
        <f t="shared" si="0"/>
        <v>0</v>
      </c>
      <c r="K56" s="9">
        <f t="shared" si="2"/>
        <v>-29</v>
      </c>
      <c r="L56" s="27" t="str">
        <f ca="1">IF(TODAY()&gt;Tabela2241011121314151617181920101136[[#This Row],[VENCIMENTO]],"Vencido‼","Válido✔")</f>
        <v>Vencido‼</v>
      </c>
    </row>
    <row r="57" spans="1:12" x14ac:dyDescent="0.25">
      <c r="A57" s="11" t="str">
        <f>Tabela224[[#This Row],[NOME]]</f>
        <v>FERNANDO AQUINO FERNANDES</v>
      </c>
      <c r="B57" s="11" t="str">
        <f>Tabela224[[#This Row],[CATEGORIA]]</f>
        <v>INTERMITENTE (FERNANDO)</v>
      </c>
      <c r="C57" s="15" t="str">
        <f>Tabela224[[#This Row],[SITUAÇÃO ]]</f>
        <v>ATIVO</v>
      </c>
      <c r="D57" s="15"/>
      <c r="E57" s="7"/>
      <c r="F57" s="10"/>
      <c r="G57" s="7"/>
      <c r="H57" s="7"/>
      <c r="I57" s="8"/>
      <c r="J57" s="7">
        <f t="shared" si="0"/>
        <v>0</v>
      </c>
      <c r="K57" s="9">
        <f t="shared" si="2"/>
        <v>-29</v>
      </c>
      <c r="L57" s="27" t="str">
        <f ca="1">IF(TODAY()&gt;Tabela2241011121314151617181920101136[[#This Row],[VENCIMENTO]],"Vencido‼","Válido✔")</f>
        <v>Vencido‼</v>
      </c>
    </row>
    <row r="58" spans="1:12" x14ac:dyDescent="0.25">
      <c r="A58" s="11" t="str">
        <f>Tabela224[[#This Row],[NOME]]</f>
        <v>WANDESON COSTA LIMA</v>
      </c>
      <c r="B58" s="11" t="str">
        <f>Tabela224[[#This Row],[CATEGORIA]]</f>
        <v>INTERMITENTE (FERNANDO)</v>
      </c>
      <c r="C58" s="15" t="str">
        <f>Tabela224[[#This Row],[SITUAÇÃO ]]</f>
        <v>ATIVO</v>
      </c>
      <c r="D58" s="15"/>
      <c r="E58" s="7"/>
      <c r="F58" s="10"/>
      <c r="G58" s="7"/>
      <c r="H58" s="7"/>
      <c r="I58" s="8"/>
      <c r="J58" s="7">
        <f t="shared" si="0"/>
        <v>0</v>
      </c>
      <c r="K58" s="9">
        <f t="shared" si="2"/>
        <v>-29</v>
      </c>
      <c r="L58" s="27" t="str">
        <f ca="1">IF(TODAY()&gt;Tabela2241011121314151617181920101136[[#This Row],[VENCIMENTO]],"Vencido‼","Válido✔")</f>
        <v>Vencido‼</v>
      </c>
    </row>
    <row r="59" spans="1:12" x14ac:dyDescent="0.25">
      <c r="A59" s="11" t="str">
        <f>Tabela224[[#This Row],[NOME]]</f>
        <v>WILLIAN JORGE CAETANO PINTO</v>
      </c>
      <c r="B59" s="11" t="str">
        <f>Tabela224[[#This Row],[CATEGORIA]]</f>
        <v>INTERMITENTE (FERNANDO)</v>
      </c>
      <c r="C59" s="15" t="str">
        <f>Tabela224[[#This Row],[SITUAÇÃO ]]</f>
        <v>ATIVO</v>
      </c>
      <c r="D59" s="15"/>
      <c r="E59" s="7"/>
      <c r="F59" s="10"/>
      <c r="G59" s="7"/>
      <c r="H59" s="7"/>
      <c r="I59" s="8"/>
      <c r="J59" s="7">
        <f t="shared" si="0"/>
        <v>0</v>
      </c>
      <c r="K59" s="9">
        <f t="shared" si="2"/>
        <v>-29</v>
      </c>
      <c r="L59" s="27" t="str">
        <f ca="1">IF(TODAY()&gt;Tabela2241011121314151617181920101136[[#This Row],[VENCIMENTO]],"Vencido‼","Válido✔")</f>
        <v>Vencido‼</v>
      </c>
    </row>
    <row r="60" spans="1:12" x14ac:dyDescent="0.25">
      <c r="A60" s="11" t="str">
        <f>Tabela224[[#This Row],[NOME]]</f>
        <v>GRASIANE DA COSTA SOBRINHO</v>
      </c>
      <c r="B60" s="11" t="str">
        <f>Tabela224[[#This Row],[CATEGORIA]]</f>
        <v>EMPREGADO</v>
      </c>
      <c r="C60" s="15" t="str">
        <f>Tabela224[[#This Row],[SITUAÇÃO ]]</f>
        <v>ATIVO</v>
      </c>
      <c r="D60" s="15"/>
      <c r="E60" s="7"/>
      <c r="F60" s="10"/>
      <c r="G60" s="7"/>
      <c r="H60" s="7"/>
      <c r="I60" s="8"/>
      <c r="J60" s="7">
        <f t="shared" si="0"/>
        <v>0</v>
      </c>
      <c r="K60" s="9">
        <f t="shared" si="2"/>
        <v>-29</v>
      </c>
      <c r="L60" s="27" t="str">
        <f ca="1">IF(TODAY()&gt;Tabela2241011121314151617181920101136[[#This Row],[VENCIMENTO]],"Vencido‼","Válido✔")</f>
        <v>Vencido‼</v>
      </c>
    </row>
    <row r="61" spans="1:12" x14ac:dyDescent="0.25">
      <c r="A61" s="11" t="str">
        <f>Tabela224[[#This Row],[NOME]]</f>
        <v>BRUNO GUIMARÃES MARTINS</v>
      </c>
      <c r="B61" s="11" t="str">
        <f>Tabela224[[#This Row],[CATEGORIA]]</f>
        <v>EMPREGADO</v>
      </c>
      <c r="C61" s="15" t="str">
        <f>Tabela224[[#This Row],[SITUAÇÃO ]]</f>
        <v>ATIVO</v>
      </c>
      <c r="D61" s="15"/>
      <c r="E61" s="7"/>
      <c r="F61" s="10"/>
      <c r="G61" s="7"/>
      <c r="H61" s="7"/>
      <c r="I61" s="8"/>
      <c r="J61" s="7">
        <f t="shared" si="0"/>
        <v>0</v>
      </c>
      <c r="K61" s="9">
        <f t="shared" si="2"/>
        <v>-29</v>
      </c>
      <c r="L61" s="27" t="str">
        <f ca="1">IF(TODAY()&gt;Tabela2241011121314151617181920101136[[#This Row],[VENCIMENTO]],"Vencido‼","Válido✔")</f>
        <v>Vencido‼</v>
      </c>
    </row>
    <row r="62" spans="1:12" x14ac:dyDescent="0.25">
      <c r="A62" s="11" t="str">
        <f>Tabela224[[#This Row],[NOME]]</f>
        <v>LEANDRO GUIMARÃES MARTINS</v>
      </c>
      <c r="B62" s="11" t="str">
        <f>Tabela224[[#This Row],[CATEGORIA]]</f>
        <v>EMPREGADO</v>
      </c>
      <c r="C62" s="15" t="str">
        <f>Tabela224[[#This Row],[SITUAÇÃO ]]</f>
        <v>ATIVO</v>
      </c>
      <c r="D62" s="15"/>
      <c r="E62" s="7"/>
      <c r="F62" s="10"/>
      <c r="G62" s="7"/>
      <c r="H62" s="7"/>
      <c r="I62" s="8"/>
      <c r="J62" s="7">
        <f t="shared" si="0"/>
        <v>0</v>
      </c>
      <c r="K62" s="9">
        <f t="shared" si="2"/>
        <v>-29</v>
      </c>
      <c r="L62" s="27" t="str">
        <f ca="1">IF(TODAY()&gt;Tabela2241011121314151617181920101136[[#This Row],[VENCIMENTO]],"Vencido‼","Válido✔")</f>
        <v>Vencido‼</v>
      </c>
    </row>
    <row r="63" spans="1:12" x14ac:dyDescent="0.25">
      <c r="A63" s="11" t="str">
        <f>Tabela224[[#This Row],[NOME]]</f>
        <v>ALESSANDRO IORANY DOS SANTOS</v>
      </c>
      <c r="B63" s="11" t="str">
        <f>Tabela224[[#This Row],[CATEGORIA]]</f>
        <v>EMPREGADO</v>
      </c>
      <c r="C63" s="15" t="str">
        <f>Tabela224[[#This Row],[SITUAÇÃO ]]</f>
        <v>INATIVO</v>
      </c>
      <c r="D63" s="15"/>
      <c r="E63" s="7"/>
      <c r="F63" s="10"/>
      <c r="G63" s="7"/>
      <c r="H63" s="7"/>
      <c r="I63" s="8"/>
      <c r="J63" s="7">
        <f t="shared" si="0"/>
        <v>0</v>
      </c>
      <c r="K63" s="9">
        <f t="shared" si="2"/>
        <v>-29</v>
      </c>
      <c r="L63" s="27" t="str">
        <f ca="1">IF(TODAY()&gt;Tabela2241011121314151617181920101136[[#This Row],[VENCIMENTO]],"Vencido‼","Válido✔")</f>
        <v>Vencido‼</v>
      </c>
    </row>
    <row r="64" spans="1:12" x14ac:dyDescent="0.25">
      <c r="A64" s="11" t="str">
        <f>Tabela224[[#This Row],[NOME]]</f>
        <v>MATHEUS BINI SEVERINO FERNANDES</v>
      </c>
      <c r="B64" s="11" t="str">
        <f>Tabela224[[#This Row],[CATEGORIA]]</f>
        <v>EMPREGADO</v>
      </c>
      <c r="C64" s="15" t="str">
        <f>Tabela224[[#This Row],[SITUAÇÃO ]]</f>
        <v>ATIVO</v>
      </c>
      <c r="D64" s="15"/>
      <c r="E64" s="7"/>
      <c r="F64" s="10"/>
      <c r="G64" s="7"/>
      <c r="H64" s="7"/>
      <c r="I64" s="8"/>
      <c r="J64" s="7">
        <f t="shared" si="0"/>
        <v>0</v>
      </c>
      <c r="K64" s="9">
        <f t="shared" si="2"/>
        <v>-29</v>
      </c>
      <c r="L64" s="27" t="str">
        <f ca="1">IF(TODAY()&gt;Tabela2241011121314151617181920101136[[#This Row],[VENCIMENTO]],"Vencido‼","Válido✔")</f>
        <v>Vencido‼</v>
      </c>
    </row>
    <row r="65" spans="1:12" x14ac:dyDescent="0.25">
      <c r="A65" s="11" t="str">
        <f>Tabela224[[#This Row],[NOME]]</f>
        <v>NILTON ALVES DA CUNHA FILHO</v>
      </c>
      <c r="B65" s="11" t="str">
        <f>Tabela224[[#This Row],[CATEGORIA]]</f>
        <v>EMPREGADO</v>
      </c>
      <c r="C65" s="15" t="str">
        <f>Tabela224[[#This Row],[SITUAÇÃO ]]</f>
        <v>ATIVO</v>
      </c>
      <c r="D65" s="15"/>
      <c r="E65" s="7"/>
      <c r="F65" s="10"/>
      <c r="G65" s="7"/>
      <c r="H65" s="7"/>
      <c r="I65" s="8"/>
      <c r="J65" s="7">
        <f t="shared" si="0"/>
        <v>0</v>
      </c>
      <c r="K65" s="9">
        <f t="shared" si="2"/>
        <v>-29</v>
      </c>
      <c r="L65" s="27" t="str">
        <f ca="1">IF(TODAY()&gt;Tabela2241011121314151617181920101136[[#This Row],[VENCIMENTO]],"Vencido‼","Válido✔")</f>
        <v>Vencido‼</v>
      </c>
    </row>
    <row r="66" spans="1:12" x14ac:dyDescent="0.25">
      <c r="A66" s="11" t="str">
        <f>Tabela224[[#This Row],[NOME]]</f>
        <v>FRANCISCO PEDRO DE SOUZA SANTOS</v>
      </c>
      <c r="B66" s="11" t="str">
        <f>Tabela224[[#This Row],[CATEGORIA]]</f>
        <v>EMPREGADO</v>
      </c>
      <c r="C66" s="15" t="str">
        <f>Tabela224[[#This Row],[SITUAÇÃO ]]</f>
        <v>ATIVO</v>
      </c>
      <c r="D66" s="8"/>
      <c r="E66" s="7"/>
      <c r="F66" s="7"/>
      <c r="G66" s="7"/>
      <c r="H66" s="7"/>
      <c r="I66" s="8"/>
      <c r="J66" s="7">
        <f t="shared" si="0"/>
        <v>0</v>
      </c>
      <c r="K66" s="9">
        <f t="shared" si="2"/>
        <v>-29</v>
      </c>
      <c r="L66" s="27" t="str">
        <f ca="1">IF(TODAY()&gt;Tabela2241011121314151617181920101136[[#This Row],[VENCIMENTO]],"Vencido‼","Válido✔")</f>
        <v>Vencido‼</v>
      </c>
    </row>
    <row r="67" spans="1:12" x14ac:dyDescent="0.25">
      <c r="A67" s="11" t="str">
        <f>Tabela224[[#This Row],[NOME]]</f>
        <v>CARLOS EDUARDO ALVES JULIÃO</v>
      </c>
      <c r="B67" s="11" t="str">
        <f>Tabela224[[#This Row],[CATEGORIA]]</f>
        <v>EMPREGADO</v>
      </c>
      <c r="C67" s="15" t="str">
        <f>Tabela224[[#This Row],[SITUAÇÃO ]]</f>
        <v>ATIVO</v>
      </c>
      <c r="D67" s="8"/>
      <c r="E67" s="7"/>
      <c r="F67" s="7"/>
      <c r="G67" s="7"/>
      <c r="H67" s="7"/>
      <c r="I67" s="8"/>
      <c r="J67" s="7">
        <f t="shared" si="0"/>
        <v>0</v>
      </c>
      <c r="K67" s="9">
        <f t="shared" si="2"/>
        <v>-29</v>
      </c>
      <c r="L67" s="27" t="str">
        <f ca="1">IF(TODAY()&gt;Tabela2241011121314151617181920101136[[#This Row],[VENCIMENTO]],"Vencido‼","Válido✔")</f>
        <v>Vencido‼</v>
      </c>
    </row>
    <row r="68" spans="1:12" x14ac:dyDescent="0.25">
      <c r="A68" s="11" t="str">
        <f>Tabela224[[#This Row],[NOME]]</f>
        <v>JHONATAS ALVES COSTA</v>
      </c>
      <c r="B68" s="11" t="str">
        <f>Tabela224[[#This Row],[CATEGORIA]]</f>
        <v>EMPREGADO</v>
      </c>
      <c r="C68" s="15" t="str">
        <f>Tabela224[[#This Row],[SITUAÇÃO ]]</f>
        <v>ATIVO</v>
      </c>
      <c r="D68" s="8"/>
      <c r="E68" s="7"/>
      <c r="F68" s="7"/>
      <c r="G68" s="7"/>
      <c r="H68" s="7"/>
      <c r="I68" s="8"/>
      <c r="J68" s="7">
        <f t="shared" si="0"/>
        <v>0</v>
      </c>
      <c r="K68" s="9">
        <f t="shared" si="2"/>
        <v>-29</v>
      </c>
      <c r="L68" s="27" t="str">
        <f ca="1">IF(TODAY()&gt;Tabela2241011121314151617181920101136[[#This Row],[VENCIMENTO]],"Vencido‼","Válido✔")</f>
        <v>Vencido‼</v>
      </c>
    </row>
    <row r="69" spans="1:12" x14ac:dyDescent="0.25">
      <c r="A69" s="11" t="str">
        <f>Tabela224[[#This Row],[NOME]]</f>
        <v>KELLEN CARLA PEREIRA SILVA</v>
      </c>
      <c r="B69" s="11" t="str">
        <f>Tabela224[[#This Row],[CATEGORIA]]</f>
        <v>EMPREGADO</v>
      </c>
      <c r="C69" s="15" t="str">
        <f>Tabela224[[#This Row],[SITUAÇÃO ]]</f>
        <v>ATIVO</v>
      </c>
      <c r="D69" s="8"/>
      <c r="E69" s="7"/>
      <c r="F69" s="7"/>
      <c r="G69" s="7"/>
      <c r="H69" s="7"/>
      <c r="I69" s="8"/>
      <c r="J69" s="7">
        <f t="shared" ref="J69:J100" si="3">EDATE(E69,I69)</f>
        <v>0</v>
      </c>
      <c r="K69" s="9">
        <f t="shared" si="2"/>
        <v>-29</v>
      </c>
      <c r="L69" s="27" t="str">
        <f ca="1">IF(TODAY()&gt;Tabela2241011121314151617181920101136[[#This Row],[VENCIMENTO]],"Vencido‼","Válido✔")</f>
        <v>Vencido‼</v>
      </c>
    </row>
    <row r="70" spans="1:12" x14ac:dyDescent="0.25">
      <c r="A70" s="11" t="str">
        <f>Tabela224[[#This Row],[NOME]]</f>
        <v>LEONARDO JOSÉ DA SILVA</v>
      </c>
      <c r="B70" s="11" t="str">
        <f>Tabela224[[#This Row],[CATEGORIA]]</f>
        <v>EMPREGADO</v>
      </c>
      <c r="C70" s="15" t="str">
        <f>Tabela224[[#This Row],[SITUAÇÃO ]]</f>
        <v>ATIVO</v>
      </c>
      <c r="D70" s="8"/>
      <c r="E70" s="7"/>
      <c r="F70" s="7"/>
      <c r="G70" s="7"/>
      <c r="H70" s="7"/>
      <c r="I70" s="8"/>
      <c r="J70" s="7">
        <f t="shared" si="3"/>
        <v>0</v>
      </c>
      <c r="K70" s="9">
        <f t="shared" si="2"/>
        <v>-29</v>
      </c>
      <c r="L70" s="27" t="str">
        <f ca="1">IF(TODAY()&gt;Tabela2241011121314151617181920101136[[#This Row],[VENCIMENTO]],"Vencido‼","Válido✔")</f>
        <v>Vencido‼</v>
      </c>
    </row>
    <row r="71" spans="1:12" x14ac:dyDescent="0.25">
      <c r="A71" s="11" t="str">
        <f>Tabela224[[#This Row],[NOME]]</f>
        <v>LUSIMAR DE SOUZA SANTOS</v>
      </c>
      <c r="B71" s="11" t="str">
        <f>Tabela224[[#This Row],[CATEGORIA]]</f>
        <v>EMPREGADO</v>
      </c>
      <c r="C71" s="15" t="str">
        <f>Tabela224[[#This Row],[SITUAÇÃO ]]</f>
        <v>ATIVO</v>
      </c>
      <c r="D71" s="8"/>
      <c r="E71" s="7"/>
      <c r="F71" s="7"/>
      <c r="G71" s="7"/>
      <c r="H71" s="7"/>
      <c r="I71" s="8"/>
      <c r="J71" s="7">
        <f t="shared" si="3"/>
        <v>0</v>
      </c>
      <c r="K71" s="9">
        <f t="shared" si="2"/>
        <v>-29</v>
      </c>
      <c r="L71" s="27" t="str">
        <f ca="1">IF(TODAY()&gt;Tabela2241011121314151617181920101136[[#This Row],[VENCIMENTO]],"Vencido‼","Válido✔")</f>
        <v>Vencido‼</v>
      </c>
    </row>
    <row r="72" spans="1:12" x14ac:dyDescent="0.25">
      <c r="A72" s="11" t="str">
        <f>Tabela224[[#This Row],[NOME]]</f>
        <v>SANDY CRISTINA VENCESLAU FERREIRA</v>
      </c>
      <c r="B72" s="11" t="str">
        <f>Tabela224[[#This Row],[CATEGORIA]]</f>
        <v>EMPREGADO</v>
      </c>
      <c r="C72" s="15" t="str">
        <f>Tabela224[[#This Row],[SITUAÇÃO ]]</f>
        <v>ATIVO</v>
      </c>
      <c r="D72" s="8"/>
      <c r="E72" s="7"/>
      <c r="F72" s="7"/>
      <c r="G72" s="7"/>
      <c r="H72" s="7"/>
      <c r="I72" s="8"/>
      <c r="J72" s="7">
        <f t="shared" si="3"/>
        <v>0</v>
      </c>
      <c r="K72" s="9">
        <f t="shared" si="2"/>
        <v>-29</v>
      </c>
      <c r="L72" s="27" t="str">
        <f ca="1">IF(TODAY()&gt;Tabela2241011121314151617181920101136[[#This Row],[VENCIMENTO]],"Vencido‼","Válido✔")</f>
        <v>Vencido‼</v>
      </c>
    </row>
    <row r="73" spans="1:12" x14ac:dyDescent="0.25">
      <c r="A73" s="11" t="e">
        <f>Tabela224[[#This Row],[NOME]]</f>
        <v>#VALUE!</v>
      </c>
      <c r="B73" s="11" t="e">
        <f>Tabela224[[#This Row],[CATEGORIA]]</f>
        <v>#VALUE!</v>
      </c>
      <c r="C73" s="15" t="e">
        <f>Tabela224[[#This Row],[SITUAÇÃO ]]</f>
        <v>#VALUE!</v>
      </c>
      <c r="D73" s="8"/>
      <c r="E73" s="7"/>
      <c r="F73" s="7"/>
      <c r="G73" s="7"/>
      <c r="H73" s="7"/>
      <c r="I73" s="8"/>
      <c r="J73" s="7">
        <f t="shared" si="3"/>
        <v>0</v>
      </c>
      <c r="K73" s="9">
        <f t="shared" si="2"/>
        <v>-29</v>
      </c>
      <c r="L73" s="27" t="str">
        <f ca="1">IF(TODAY()&gt;Tabela2241011121314151617181920101136[[#This Row],[VENCIMENTO]],"Vencido‼","Válido✔")</f>
        <v>Vencido‼</v>
      </c>
    </row>
    <row r="74" spans="1:12" x14ac:dyDescent="0.25">
      <c r="A74" s="11" t="e">
        <f>Tabela224[[#This Row],[NOME]]</f>
        <v>#VALUE!</v>
      </c>
      <c r="B74" s="11" t="e">
        <f>Tabela224[[#This Row],[CATEGORIA]]</f>
        <v>#VALUE!</v>
      </c>
      <c r="C74" s="15" t="e">
        <f>Tabela224[[#This Row],[SITUAÇÃO ]]</f>
        <v>#VALUE!</v>
      </c>
      <c r="D74" s="8"/>
      <c r="E74" s="7"/>
      <c r="F74" s="7"/>
      <c r="G74" s="7"/>
      <c r="H74" s="7"/>
      <c r="I74" s="8"/>
      <c r="J74" s="7">
        <f t="shared" si="3"/>
        <v>0</v>
      </c>
      <c r="K74" s="9">
        <f t="shared" si="2"/>
        <v>-29</v>
      </c>
      <c r="L74" s="27" t="str">
        <f ca="1">IF(TODAY()&gt;Tabela2241011121314151617181920101136[[#This Row],[VENCIMENTO]],"Vencido‼","Válido✔")</f>
        <v>Vencido‼</v>
      </c>
    </row>
    <row r="75" spans="1:12" x14ac:dyDescent="0.25">
      <c r="A75" s="11" t="e">
        <f>Tabela224[[#This Row],[NOME]]</f>
        <v>#VALUE!</v>
      </c>
      <c r="B75" s="11" t="e">
        <f>Tabela224[[#This Row],[CATEGORIA]]</f>
        <v>#VALUE!</v>
      </c>
      <c r="C75" s="15" t="e">
        <f>Tabela224[[#This Row],[SITUAÇÃO ]]</f>
        <v>#VALUE!</v>
      </c>
      <c r="D75" s="8"/>
      <c r="E75" s="7"/>
      <c r="F75" s="7"/>
      <c r="G75" s="7"/>
      <c r="H75" s="7"/>
      <c r="I75" s="8"/>
      <c r="J75" s="7">
        <f t="shared" si="3"/>
        <v>0</v>
      </c>
      <c r="K75" s="9">
        <f t="shared" si="2"/>
        <v>-29</v>
      </c>
      <c r="L75" s="27" t="str">
        <f ca="1">IF(TODAY()&gt;Tabela2241011121314151617181920101136[[#This Row],[VENCIMENTO]],"Vencido‼","Válido✔")</f>
        <v>Vencido‼</v>
      </c>
    </row>
    <row r="76" spans="1:12" x14ac:dyDescent="0.25">
      <c r="A76" s="11" t="e">
        <f>Tabela224[[#This Row],[NOME]]</f>
        <v>#VALUE!</v>
      </c>
      <c r="B76" s="11" t="e">
        <f>Tabela224[[#This Row],[CATEGORIA]]</f>
        <v>#VALUE!</v>
      </c>
      <c r="C76" s="15" t="e">
        <f>Tabela224[[#This Row],[SITUAÇÃO ]]</f>
        <v>#VALUE!</v>
      </c>
      <c r="D76" s="8"/>
      <c r="E76" s="7"/>
      <c r="F76" s="7"/>
      <c r="G76" s="7"/>
      <c r="H76" s="7"/>
      <c r="I76" s="8"/>
      <c r="J76" s="7">
        <f t="shared" si="3"/>
        <v>0</v>
      </c>
      <c r="K76" s="9">
        <f t="shared" si="2"/>
        <v>-29</v>
      </c>
      <c r="L76" s="27" t="str">
        <f ca="1">IF(TODAY()&gt;Tabela2241011121314151617181920101136[[#This Row],[VENCIMENTO]],"Vencido‼","Válido✔")</f>
        <v>Vencido‼</v>
      </c>
    </row>
    <row r="77" spans="1:12" x14ac:dyDescent="0.25">
      <c r="A77" s="11" t="e">
        <f>Tabela224[[#This Row],[NOME]]</f>
        <v>#VALUE!</v>
      </c>
      <c r="B77" s="11" t="e">
        <f>Tabela224[[#This Row],[CATEGORIA]]</f>
        <v>#VALUE!</v>
      </c>
      <c r="C77" s="15" t="e">
        <f>Tabela224[[#This Row],[SITUAÇÃO ]]</f>
        <v>#VALUE!</v>
      </c>
      <c r="D77" s="8"/>
      <c r="E77" s="7"/>
      <c r="F77" s="7"/>
      <c r="G77" s="7"/>
      <c r="H77" s="7"/>
      <c r="I77" s="8"/>
      <c r="J77" s="7">
        <f t="shared" si="3"/>
        <v>0</v>
      </c>
      <c r="K77" s="9">
        <f t="shared" si="2"/>
        <v>-29</v>
      </c>
      <c r="L77" s="27" t="str">
        <f ca="1">IF(TODAY()&gt;Tabela2241011121314151617181920101136[[#This Row],[VENCIMENTO]],"Vencido‼","Válido✔")</f>
        <v>Vencido‼</v>
      </c>
    </row>
    <row r="78" spans="1:12" x14ac:dyDescent="0.25">
      <c r="A78" s="11" t="e">
        <f>Tabela224[[#This Row],[NOME]]</f>
        <v>#VALUE!</v>
      </c>
      <c r="B78" s="11" t="e">
        <f>Tabela224[[#This Row],[CATEGORIA]]</f>
        <v>#VALUE!</v>
      </c>
      <c r="C78" s="15" t="e">
        <f>Tabela224[[#This Row],[SITUAÇÃO ]]</f>
        <v>#VALUE!</v>
      </c>
      <c r="D78" s="8"/>
      <c r="E78" s="7"/>
      <c r="F78" s="7"/>
      <c r="G78" s="7"/>
      <c r="H78" s="7"/>
      <c r="I78" s="8"/>
      <c r="J78" s="7">
        <f t="shared" si="3"/>
        <v>0</v>
      </c>
      <c r="K78" s="9">
        <f t="shared" si="2"/>
        <v>-29</v>
      </c>
      <c r="L78" s="27" t="str">
        <f ca="1">IF(TODAY()&gt;Tabela2241011121314151617181920101136[[#This Row],[VENCIMENTO]],"Vencido‼","Válido✔")</f>
        <v>Vencido‼</v>
      </c>
    </row>
    <row r="79" spans="1:12" x14ac:dyDescent="0.25">
      <c r="A79" s="11" t="e">
        <f>Tabela224[[#This Row],[NOME]]</f>
        <v>#VALUE!</v>
      </c>
      <c r="B79" s="11" t="e">
        <f>Tabela224[[#This Row],[CATEGORIA]]</f>
        <v>#VALUE!</v>
      </c>
      <c r="C79" s="15" t="e">
        <f>Tabela224[[#This Row],[SITUAÇÃO ]]</f>
        <v>#VALUE!</v>
      </c>
      <c r="D79" s="8"/>
      <c r="E79" s="7"/>
      <c r="F79" s="7"/>
      <c r="G79" s="7"/>
      <c r="H79" s="7"/>
      <c r="I79" s="8"/>
      <c r="J79" s="7">
        <f t="shared" si="3"/>
        <v>0</v>
      </c>
      <c r="K79" s="9">
        <f t="shared" ref="K79:K100" si="4">J79-29</f>
        <v>-29</v>
      </c>
      <c r="L79" s="27" t="str">
        <f ca="1">IF(TODAY()&gt;Tabela2241011121314151617181920101136[[#This Row],[VENCIMENTO]],"Vencido‼","Válido✔")</f>
        <v>Vencido‼</v>
      </c>
    </row>
    <row r="80" spans="1:12" x14ac:dyDescent="0.25">
      <c r="A80" s="11" t="e">
        <f>Tabela224[[#This Row],[NOME]]</f>
        <v>#VALUE!</v>
      </c>
      <c r="B80" s="11" t="e">
        <f>Tabela224[[#This Row],[CATEGORIA]]</f>
        <v>#VALUE!</v>
      </c>
      <c r="C80" s="15" t="e">
        <f>Tabela224[[#This Row],[SITUAÇÃO ]]</f>
        <v>#VALUE!</v>
      </c>
      <c r="D80" s="8"/>
      <c r="E80" s="7"/>
      <c r="F80" s="7"/>
      <c r="G80" s="7"/>
      <c r="H80" s="7"/>
      <c r="I80" s="8"/>
      <c r="J80" s="7">
        <f t="shared" si="3"/>
        <v>0</v>
      </c>
      <c r="K80" s="9">
        <f t="shared" si="4"/>
        <v>-29</v>
      </c>
      <c r="L80" s="27" t="str">
        <f ca="1">IF(TODAY()&gt;Tabela2241011121314151617181920101136[[#This Row],[VENCIMENTO]],"Vencido‼","Válido✔")</f>
        <v>Vencido‼</v>
      </c>
    </row>
    <row r="81" spans="1:12" x14ac:dyDescent="0.25">
      <c r="A81" s="11" t="e">
        <f>Tabela224[[#This Row],[NOME]]</f>
        <v>#VALUE!</v>
      </c>
      <c r="B81" s="11" t="e">
        <f>Tabela224[[#This Row],[CATEGORIA]]</f>
        <v>#VALUE!</v>
      </c>
      <c r="C81" s="15"/>
      <c r="D81" s="8"/>
      <c r="E81" s="7"/>
      <c r="F81" s="7"/>
      <c r="G81" s="7"/>
      <c r="H81" s="7"/>
      <c r="I81" s="8"/>
      <c r="J81" s="7">
        <f t="shared" si="3"/>
        <v>0</v>
      </c>
      <c r="K81" s="9">
        <f t="shared" si="4"/>
        <v>-29</v>
      </c>
      <c r="L81" s="27" t="str">
        <f ca="1">IF(TODAY()&gt;Tabela2241011121314151617181920101136[[#This Row],[VENCIMENTO]],"Vencido‼","Válido✔")</f>
        <v>Vencido‼</v>
      </c>
    </row>
    <row r="82" spans="1:12" x14ac:dyDescent="0.25">
      <c r="A82" s="11" t="e">
        <f>Tabela224[[#This Row],[NOME]]</f>
        <v>#VALUE!</v>
      </c>
      <c r="B82" s="11" t="e">
        <f>Tabela224[[#This Row],[CATEGORIA]]</f>
        <v>#VALUE!</v>
      </c>
      <c r="C82" s="15"/>
      <c r="D82" s="8"/>
      <c r="E82" s="7"/>
      <c r="F82" s="7"/>
      <c r="G82" s="7"/>
      <c r="H82" s="7"/>
      <c r="I82" s="8"/>
      <c r="J82" s="7">
        <f t="shared" si="3"/>
        <v>0</v>
      </c>
      <c r="K82" s="9">
        <f t="shared" si="4"/>
        <v>-29</v>
      </c>
      <c r="L82" s="27" t="str">
        <f ca="1">IF(TODAY()&gt;Tabela2241011121314151617181920101136[[#This Row],[VENCIMENTO]],"Vencido‼","Válido✔")</f>
        <v>Vencido‼</v>
      </c>
    </row>
    <row r="83" spans="1:12" x14ac:dyDescent="0.25">
      <c r="A83" s="11" t="e">
        <f>Tabela224[[#This Row],[NOME]]</f>
        <v>#VALUE!</v>
      </c>
      <c r="B83" s="11" t="e">
        <f>Tabela224[[#This Row],[CATEGORIA]]</f>
        <v>#VALUE!</v>
      </c>
      <c r="C83" s="15"/>
      <c r="D83" s="8"/>
      <c r="E83" s="7"/>
      <c r="F83" s="7"/>
      <c r="G83" s="7"/>
      <c r="H83" s="7"/>
      <c r="I83" s="8"/>
      <c r="J83" s="7">
        <f t="shared" si="3"/>
        <v>0</v>
      </c>
      <c r="K83" s="9">
        <f t="shared" si="4"/>
        <v>-29</v>
      </c>
      <c r="L83" s="27" t="str">
        <f ca="1">IF(TODAY()&gt;Tabela2241011121314151617181920101136[[#This Row],[VENCIMENTO]],"Vencido‼","Válido✔")</f>
        <v>Vencido‼</v>
      </c>
    </row>
    <row r="84" spans="1:12" x14ac:dyDescent="0.25">
      <c r="A84" s="11" t="e">
        <f>Tabela224[[#This Row],[NOME]]</f>
        <v>#VALUE!</v>
      </c>
      <c r="B84" s="11" t="e">
        <f>Tabela224[[#This Row],[CATEGORIA]]</f>
        <v>#VALUE!</v>
      </c>
      <c r="C84" s="15"/>
      <c r="D84" s="8"/>
      <c r="E84" s="7"/>
      <c r="F84" s="7"/>
      <c r="G84" s="7"/>
      <c r="H84" s="7"/>
      <c r="I84" s="8"/>
      <c r="J84" s="7">
        <f t="shared" si="3"/>
        <v>0</v>
      </c>
      <c r="K84" s="9">
        <f t="shared" si="4"/>
        <v>-29</v>
      </c>
      <c r="L84" s="27" t="str">
        <f ca="1">IF(TODAY()&gt;Tabela2241011121314151617181920101136[[#This Row],[VENCIMENTO]],"Vencido‼","Válido✔")</f>
        <v>Vencido‼</v>
      </c>
    </row>
    <row r="85" spans="1:12" x14ac:dyDescent="0.25">
      <c r="A85" s="11" t="e">
        <f>Tabela224[[#This Row],[NOME]]</f>
        <v>#VALUE!</v>
      </c>
      <c r="B85" s="11" t="e">
        <f>Tabela224[[#This Row],[CATEGORIA]]</f>
        <v>#VALUE!</v>
      </c>
      <c r="C85" s="15"/>
      <c r="D85" s="8"/>
      <c r="E85" s="7"/>
      <c r="F85" s="7"/>
      <c r="G85" s="7"/>
      <c r="H85" s="7"/>
      <c r="I85" s="8"/>
      <c r="J85" s="7">
        <f t="shared" si="3"/>
        <v>0</v>
      </c>
      <c r="K85" s="9">
        <f t="shared" si="4"/>
        <v>-29</v>
      </c>
      <c r="L85" s="27" t="str">
        <f ca="1">IF(TODAY()&gt;Tabela2241011121314151617181920101136[[#This Row],[VENCIMENTO]],"Vencido‼","Válido✔")</f>
        <v>Vencido‼</v>
      </c>
    </row>
    <row r="86" spans="1:12" x14ac:dyDescent="0.25">
      <c r="A86" s="11" t="e">
        <f>Tabela224[[#This Row],[NOME]]</f>
        <v>#VALUE!</v>
      </c>
      <c r="B86" s="11" t="e">
        <f>Tabela224[[#This Row],[CATEGORIA]]</f>
        <v>#VALUE!</v>
      </c>
      <c r="C86" s="15"/>
      <c r="D86" s="8"/>
      <c r="E86" s="7"/>
      <c r="F86" s="7"/>
      <c r="G86" s="7"/>
      <c r="H86" s="7"/>
      <c r="I86" s="8"/>
      <c r="J86" s="7">
        <f t="shared" si="3"/>
        <v>0</v>
      </c>
      <c r="K86" s="9">
        <f t="shared" si="4"/>
        <v>-29</v>
      </c>
      <c r="L86" s="27" t="str">
        <f ca="1">IF(TODAY()&gt;Tabela2241011121314151617181920101136[[#This Row],[VENCIMENTO]],"Vencido‼","Válido✔")</f>
        <v>Vencido‼</v>
      </c>
    </row>
    <row r="87" spans="1:12" x14ac:dyDescent="0.25">
      <c r="A87" s="11" t="e">
        <f>Tabela224[[#This Row],[NOME]]</f>
        <v>#VALUE!</v>
      </c>
      <c r="B87" s="11" t="e">
        <f>Tabela224[[#This Row],[CATEGORIA]]</f>
        <v>#VALUE!</v>
      </c>
      <c r="C87" s="15"/>
      <c r="D87" s="8"/>
      <c r="E87" s="7"/>
      <c r="F87" s="7"/>
      <c r="G87" s="7"/>
      <c r="H87" s="7"/>
      <c r="I87" s="8"/>
      <c r="J87" s="7">
        <f t="shared" si="3"/>
        <v>0</v>
      </c>
      <c r="K87" s="9">
        <f t="shared" si="4"/>
        <v>-29</v>
      </c>
      <c r="L87" s="27" t="str">
        <f ca="1">IF(TODAY()&gt;Tabela2241011121314151617181920101136[[#This Row],[VENCIMENTO]],"Vencido‼","Válido✔")</f>
        <v>Vencido‼</v>
      </c>
    </row>
    <row r="88" spans="1:12" x14ac:dyDescent="0.25">
      <c r="A88" s="11" t="e">
        <f>Tabela224[[#This Row],[NOME]]</f>
        <v>#VALUE!</v>
      </c>
      <c r="B88" s="11" t="e">
        <f>Tabela224[[#This Row],[CATEGORIA]]</f>
        <v>#VALUE!</v>
      </c>
      <c r="C88" s="15"/>
      <c r="D88" s="8"/>
      <c r="E88" s="7"/>
      <c r="F88" s="7"/>
      <c r="G88" s="7"/>
      <c r="H88" s="7"/>
      <c r="I88" s="8"/>
      <c r="J88" s="7">
        <f t="shared" si="3"/>
        <v>0</v>
      </c>
      <c r="K88" s="9">
        <f t="shared" si="4"/>
        <v>-29</v>
      </c>
      <c r="L88" s="27" t="str">
        <f ca="1">IF(TODAY()&gt;Tabela2241011121314151617181920101136[[#This Row],[VENCIMENTO]],"Vencido‼","Válido✔")</f>
        <v>Vencido‼</v>
      </c>
    </row>
    <row r="89" spans="1:12" x14ac:dyDescent="0.25">
      <c r="A89" s="11" t="e">
        <f>Tabela224[[#This Row],[NOME]]</f>
        <v>#VALUE!</v>
      </c>
      <c r="B89" s="11" t="e">
        <f>Tabela224[[#This Row],[CATEGORIA]]</f>
        <v>#VALUE!</v>
      </c>
      <c r="C89" s="15"/>
      <c r="D89" s="8"/>
      <c r="E89" s="7"/>
      <c r="F89" s="7"/>
      <c r="G89" s="7"/>
      <c r="H89" s="7"/>
      <c r="I89" s="8"/>
      <c r="J89" s="7">
        <f t="shared" si="3"/>
        <v>0</v>
      </c>
      <c r="K89" s="9">
        <f t="shared" si="4"/>
        <v>-29</v>
      </c>
      <c r="L89" s="27" t="str">
        <f ca="1">IF(TODAY()&gt;Tabela2241011121314151617181920101136[[#This Row],[VENCIMENTO]],"Vencido‼","Válido✔")</f>
        <v>Vencido‼</v>
      </c>
    </row>
    <row r="90" spans="1:12" x14ac:dyDescent="0.25">
      <c r="A90" s="11" t="e">
        <f>Tabela224[[#This Row],[NOME]]</f>
        <v>#VALUE!</v>
      </c>
      <c r="B90" s="11" t="e">
        <f>Tabela224[[#This Row],[CATEGORIA]]</f>
        <v>#VALUE!</v>
      </c>
      <c r="C90" s="15"/>
      <c r="D90" s="8"/>
      <c r="E90" s="7"/>
      <c r="F90" s="7"/>
      <c r="G90" s="7"/>
      <c r="H90" s="7"/>
      <c r="I90" s="8"/>
      <c r="J90" s="7">
        <f t="shared" si="3"/>
        <v>0</v>
      </c>
      <c r="K90" s="9">
        <f t="shared" si="4"/>
        <v>-29</v>
      </c>
      <c r="L90" s="27" t="str">
        <f ca="1">IF(TODAY()&gt;Tabela2241011121314151617181920101136[[#This Row],[VENCIMENTO]],"Vencido‼","Válido✔")</f>
        <v>Vencido‼</v>
      </c>
    </row>
    <row r="91" spans="1:12" x14ac:dyDescent="0.25">
      <c r="A91" s="11" t="e">
        <f>Tabela224[[#This Row],[NOME]]</f>
        <v>#VALUE!</v>
      </c>
      <c r="B91" s="11" t="e">
        <f>Tabela224[[#This Row],[CATEGORIA]]</f>
        <v>#VALUE!</v>
      </c>
      <c r="C91" s="15"/>
      <c r="D91" s="8"/>
      <c r="E91" s="7"/>
      <c r="F91" s="7"/>
      <c r="G91" s="7"/>
      <c r="H91" s="7"/>
      <c r="I91" s="8"/>
      <c r="J91" s="7">
        <f t="shared" si="3"/>
        <v>0</v>
      </c>
      <c r="K91" s="9">
        <f t="shared" si="4"/>
        <v>-29</v>
      </c>
      <c r="L91" s="27" t="str">
        <f ca="1">IF(TODAY()&gt;Tabela2241011121314151617181920101136[[#This Row],[VENCIMENTO]],"Vencido‼","Válido✔")</f>
        <v>Vencido‼</v>
      </c>
    </row>
    <row r="92" spans="1:12" x14ac:dyDescent="0.25">
      <c r="A92" s="11" t="e">
        <f>Tabela224[[#This Row],[NOME]]</f>
        <v>#VALUE!</v>
      </c>
      <c r="B92" s="11" t="e">
        <f>Tabela224[[#This Row],[CATEGORIA]]</f>
        <v>#VALUE!</v>
      </c>
      <c r="C92" s="15"/>
      <c r="D92" s="8"/>
      <c r="E92" s="7"/>
      <c r="F92" s="7"/>
      <c r="G92" s="7"/>
      <c r="H92" s="7"/>
      <c r="I92" s="8"/>
      <c r="J92" s="7">
        <f t="shared" si="3"/>
        <v>0</v>
      </c>
      <c r="K92" s="9">
        <f t="shared" si="4"/>
        <v>-29</v>
      </c>
      <c r="L92" s="27" t="str">
        <f ca="1">IF(TODAY()&gt;Tabela2241011121314151617181920101136[[#This Row],[VENCIMENTO]],"Vencido‼","Válido✔")</f>
        <v>Vencido‼</v>
      </c>
    </row>
    <row r="93" spans="1:12" x14ac:dyDescent="0.25">
      <c r="A93" s="11" t="e">
        <f>Tabela224[[#This Row],[NOME]]</f>
        <v>#VALUE!</v>
      </c>
      <c r="B93" s="11" t="e">
        <f>Tabela224[[#This Row],[CATEGORIA]]</f>
        <v>#VALUE!</v>
      </c>
      <c r="C93" s="15"/>
      <c r="D93" s="8"/>
      <c r="E93" s="7"/>
      <c r="F93" s="7"/>
      <c r="G93" s="7"/>
      <c r="H93" s="7"/>
      <c r="I93" s="8"/>
      <c r="J93" s="7">
        <f t="shared" si="3"/>
        <v>0</v>
      </c>
      <c r="K93" s="9">
        <f t="shared" si="4"/>
        <v>-29</v>
      </c>
      <c r="L93" s="27" t="str">
        <f ca="1">IF(TODAY()&gt;Tabela2241011121314151617181920101136[[#This Row],[VENCIMENTO]],"Vencido‼","Válido✔")</f>
        <v>Vencido‼</v>
      </c>
    </row>
    <row r="94" spans="1:12" x14ac:dyDescent="0.25">
      <c r="A94" s="11" t="e">
        <f>Tabela224[[#This Row],[NOME]]</f>
        <v>#VALUE!</v>
      </c>
      <c r="B94" s="11" t="e">
        <f>Tabela224[[#This Row],[CATEGORIA]]</f>
        <v>#VALUE!</v>
      </c>
      <c r="C94" s="15"/>
      <c r="D94" s="8"/>
      <c r="E94" s="7"/>
      <c r="F94" s="7"/>
      <c r="G94" s="7"/>
      <c r="H94" s="7"/>
      <c r="I94" s="8"/>
      <c r="J94" s="7">
        <f t="shared" si="3"/>
        <v>0</v>
      </c>
      <c r="K94" s="9">
        <f t="shared" si="4"/>
        <v>-29</v>
      </c>
      <c r="L94" s="27" t="str">
        <f ca="1">IF(TODAY()&gt;Tabela2241011121314151617181920101136[[#This Row],[VENCIMENTO]],"Vencido‼","Válido✔")</f>
        <v>Vencido‼</v>
      </c>
    </row>
    <row r="95" spans="1:12" x14ac:dyDescent="0.25">
      <c r="A95" s="11" t="e">
        <f>Tabela224[[#This Row],[NOME]]</f>
        <v>#VALUE!</v>
      </c>
      <c r="B95" s="11" t="e">
        <f>Tabela224[[#This Row],[CATEGORIA]]</f>
        <v>#VALUE!</v>
      </c>
      <c r="C95" s="15"/>
      <c r="D95" s="8"/>
      <c r="E95" s="7"/>
      <c r="F95" s="7"/>
      <c r="G95" s="7"/>
      <c r="H95" s="7"/>
      <c r="I95" s="8"/>
      <c r="J95" s="7">
        <f t="shared" si="3"/>
        <v>0</v>
      </c>
      <c r="K95" s="9">
        <f t="shared" si="4"/>
        <v>-29</v>
      </c>
      <c r="L95" s="27" t="str">
        <f ca="1">IF(TODAY()&gt;Tabela2241011121314151617181920101136[[#This Row],[VENCIMENTO]],"Vencido‼","Válido✔")</f>
        <v>Vencido‼</v>
      </c>
    </row>
    <row r="96" spans="1:12" x14ac:dyDescent="0.25">
      <c r="A96" s="11" t="e">
        <f>Tabela224[[#This Row],[NOME]]</f>
        <v>#VALUE!</v>
      </c>
      <c r="B96" s="11" t="e">
        <f>Tabela224[[#This Row],[CATEGORIA]]</f>
        <v>#VALUE!</v>
      </c>
      <c r="C96" s="15"/>
      <c r="D96" s="8"/>
      <c r="E96" s="7"/>
      <c r="F96" s="7"/>
      <c r="G96" s="7"/>
      <c r="H96" s="7"/>
      <c r="I96" s="8"/>
      <c r="J96" s="7">
        <f t="shared" si="3"/>
        <v>0</v>
      </c>
      <c r="K96" s="9">
        <f t="shared" si="4"/>
        <v>-29</v>
      </c>
      <c r="L96" s="27" t="str">
        <f ca="1">IF(TODAY()&gt;Tabela2241011121314151617181920101136[[#This Row],[VENCIMENTO]],"Vencido‼","Válido✔")</f>
        <v>Vencido‼</v>
      </c>
    </row>
    <row r="97" spans="1:12" x14ac:dyDescent="0.25">
      <c r="A97" s="11" t="e">
        <f>Tabela224[[#This Row],[NOME]]</f>
        <v>#VALUE!</v>
      </c>
      <c r="B97" s="11" t="e">
        <f>Tabela224[[#This Row],[CATEGORIA]]</f>
        <v>#VALUE!</v>
      </c>
      <c r="C97" s="15"/>
      <c r="D97" s="8"/>
      <c r="E97" s="7"/>
      <c r="F97" s="7"/>
      <c r="G97" s="7"/>
      <c r="H97" s="7"/>
      <c r="I97" s="8"/>
      <c r="J97" s="7">
        <f t="shared" si="3"/>
        <v>0</v>
      </c>
      <c r="K97" s="9">
        <f t="shared" si="4"/>
        <v>-29</v>
      </c>
      <c r="L97" s="27" t="str">
        <f ca="1">IF(TODAY()&gt;Tabela2241011121314151617181920101136[[#This Row],[VENCIMENTO]],"Vencido‼","Válido✔")</f>
        <v>Vencido‼</v>
      </c>
    </row>
    <row r="98" spans="1:12" x14ac:dyDescent="0.25">
      <c r="A98" s="11" t="e">
        <f>Tabela224[[#This Row],[NOME]]</f>
        <v>#VALUE!</v>
      </c>
      <c r="B98" s="11" t="e">
        <f>Tabela224[[#This Row],[CATEGORIA]]</f>
        <v>#VALUE!</v>
      </c>
      <c r="C98" s="15"/>
      <c r="D98" s="8"/>
      <c r="E98" s="7"/>
      <c r="F98" s="7"/>
      <c r="G98" s="7"/>
      <c r="H98" s="7"/>
      <c r="I98" s="8"/>
      <c r="J98" s="7">
        <f t="shared" si="3"/>
        <v>0</v>
      </c>
      <c r="K98" s="9">
        <f t="shared" si="4"/>
        <v>-29</v>
      </c>
      <c r="L98" s="27" t="str">
        <f ca="1">IF(TODAY()&gt;Tabela2241011121314151617181920101136[[#This Row],[VENCIMENTO]],"Vencido‼","Válido✔")</f>
        <v>Vencido‼</v>
      </c>
    </row>
    <row r="99" spans="1:12" x14ac:dyDescent="0.25">
      <c r="A99" s="11" t="e">
        <f>Tabela224[[#This Row],[NOME]]</f>
        <v>#VALUE!</v>
      </c>
      <c r="B99" s="11" t="e">
        <f>Tabela224[[#This Row],[CATEGORIA]]</f>
        <v>#VALUE!</v>
      </c>
      <c r="C99" s="15"/>
      <c r="D99" s="8"/>
      <c r="E99" s="7"/>
      <c r="F99" s="7"/>
      <c r="G99" s="7"/>
      <c r="H99" s="7"/>
      <c r="I99" s="8"/>
      <c r="J99" s="7">
        <f t="shared" si="3"/>
        <v>0</v>
      </c>
      <c r="K99" s="9">
        <f t="shared" si="4"/>
        <v>-29</v>
      </c>
      <c r="L99" s="27" t="str">
        <f ca="1">IF(TODAY()&gt;Tabela2241011121314151617181920101136[[#This Row],[VENCIMENTO]],"Vencido‼","Válido✔")</f>
        <v>Vencido‼</v>
      </c>
    </row>
    <row r="100" spans="1:12" x14ac:dyDescent="0.25">
      <c r="A100" s="11" t="e">
        <f>Tabela224[[#This Row],[NOME]]</f>
        <v>#VALUE!</v>
      </c>
      <c r="B100" s="11" t="e">
        <f>Tabela224[[#This Row],[CATEGORIA]]</f>
        <v>#VALUE!</v>
      </c>
      <c r="C100" s="15"/>
      <c r="D100" s="8"/>
      <c r="E100" s="7"/>
      <c r="F100" s="7"/>
      <c r="G100" s="7"/>
      <c r="H100" s="7"/>
      <c r="I100" s="8"/>
      <c r="J100" s="7">
        <f t="shared" si="3"/>
        <v>0</v>
      </c>
      <c r="K100" s="9">
        <f t="shared" si="4"/>
        <v>-29</v>
      </c>
      <c r="L100" s="27" t="str">
        <f ca="1">IF(TODAY()&gt;Tabela2241011121314151617181920101136[[#This Row],[VENCIMENTO]],"Vencido‼","Válido✔")</f>
        <v>Vencido‼</v>
      </c>
    </row>
  </sheetData>
  <mergeCells count="2">
    <mergeCell ref="A2:L2"/>
    <mergeCell ref="A3:J3"/>
  </mergeCells>
  <conditionalFormatting sqref="J1">
    <cfRule type="containsText" dxfId="781" priority="2" operator="containsText" text="VENCIMENTO PRÓXIMO">
      <formula>NOT(ISERROR(SEARCH("VENCIMENTO PRÓXIMO",J1)))</formula>
    </cfRule>
  </conditionalFormatting>
  <conditionalFormatting sqref="J4">
    <cfRule type="timePeriod" dxfId="780" priority="7" timePeriod="nextMonth">
      <formula>AND(MONTH(J4)=MONTH(EDATE(TODAY(),0+1)),YEAR(J4)=YEAR(EDATE(TODAY(),0+1)))</formula>
    </cfRule>
  </conditionalFormatting>
  <conditionalFormatting sqref="J5:J100">
    <cfRule type="cellIs" dxfId="779" priority="13" operator="equal">
      <formula>44848</formula>
    </cfRule>
    <cfRule type="cellIs" dxfId="778" priority="14" operator="lessThan">
      <formula>44848</formula>
    </cfRule>
  </conditionalFormatting>
  <conditionalFormatting sqref="J5:K1048576">
    <cfRule type="timePeriod" dxfId="777" priority="10" timePeriod="nextMonth">
      <formula>AND(MONTH(J5)=MONTH(EDATE(TODAY(),0+1)),YEAR(J5)=YEAR(EDATE(TODAY(),0+1)))</formula>
    </cfRule>
  </conditionalFormatting>
  <conditionalFormatting sqref="K1">
    <cfRule type="containsText" dxfId="776" priority="1" operator="containsText" text="VENCIMENTO PRÓXIMO">
      <formula>NOT(ISERROR(SEARCH("VENCIMENTO PRÓXIMO",K1)))</formula>
    </cfRule>
    <cfRule type="containsText" dxfId="775" priority="3" operator="containsText" text="PROGRAMAR RENOVAÇÃO">
      <formula>NOT(ISERROR(SEARCH("PROGRAMAR RENOVAÇÃO",K1)))</formula>
    </cfRule>
  </conditionalFormatting>
  <conditionalFormatting sqref="K3 K5:K1048576">
    <cfRule type="timePeriod" dxfId="774" priority="9" timePeriod="thisMonth">
      <formula>AND(MONTH(K3)=MONTH(TODAY()),YEAR(K3)=YEAR(TODAY()))</formula>
    </cfRule>
  </conditionalFormatting>
  <conditionalFormatting sqref="K3">
    <cfRule type="timePeriod" dxfId="773" priority="11" timePeriod="nextMonth">
      <formula>AND(MONTH(K3)=MONTH(EDATE(TODAY(),0+1)),YEAR(K3)=YEAR(EDATE(TODAY(),0+1)))</formula>
    </cfRule>
  </conditionalFormatting>
  <conditionalFormatting sqref="K4">
    <cfRule type="timePeriod" dxfId="772" priority="6" timePeriod="thisMonth">
      <formula>AND(MONTH(K4)=MONTH(TODAY()),YEAR(K4)=YEAR(TODAY()))</formula>
    </cfRule>
    <cfRule type="timePeriod" dxfId="771" priority="8" timePeriod="nextMonth">
      <formula>AND(MONTH(K4)=MONTH(EDATE(TODAY(),0+1)),YEAR(K4)=YEAR(EDATE(TODAY(),0+1)))</formula>
    </cfRule>
  </conditionalFormatting>
  <conditionalFormatting sqref="K5:K100">
    <cfRule type="cellIs" dxfId="770" priority="12" operator="equal">
      <formula>44809</formula>
    </cfRule>
  </conditionalFormatting>
  <conditionalFormatting sqref="L5:L44 L46:L100">
    <cfRule type="containsText" dxfId="769" priority="4" operator="containsText" text="Válido">
      <formula>NOT(ISERROR(SEARCH("Válido",L5)))</formula>
    </cfRule>
    <cfRule type="containsText" dxfId="768" priority="5" operator="containsText" text="Vencido">
      <formula>NOT(ISERROR(SEARCH("Vencido",L5)))</formula>
    </cfRule>
  </conditionalFormatting>
  <hyperlinks>
    <hyperlink ref="L3" r:id="rId1" xr:uid="{C7CEB2D2-98C2-4E81-B150-AD2100B3BE9E}"/>
  </hyperlinks>
  <pageMargins left="0.511811024" right="0.511811024" top="0.78740157499999996" bottom="0.78740157499999996" header="0.31496062000000002" footer="0.31496062000000002"/>
  <pageSetup paperSize="9" scale="48" orientation="landscape" r:id="rId2"/>
  <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BE87209-3D95-4C5F-8930-F15F28E7A199}">
          <x14:formula1>
            <xm:f>Planilha2!$A$18:$A$19</xm:f>
          </x14:formula1>
          <xm:sqref>C5:C100</xm:sqref>
        </x14:dataValidation>
        <x14:dataValidation type="list" allowBlank="1" showInputMessage="1" showErrorMessage="1" xr:uid="{8B460FC7-87EF-4957-AE74-E139E6AD2B68}">
          <x14:formula1>
            <xm:f>Planilha2!$A$4:$A$13</xm:f>
          </x14:formula1>
          <xm:sqref>D5:D100</xm:sqref>
        </x14:dataValidation>
        <x14:dataValidation type="list" allowBlank="1" showInputMessage="1" showErrorMessage="1" xr:uid="{194DA542-050D-43FB-856B-D9A5203FCC25}">
          <x14:formula1>
            <xm:f>Planilha2!$A$1:$A$2</xm:f>
          </x14:formula1>
          <xm:sqref>H5:H100</xm:sqref>
        </x14:dataValidation>
        <x14:dataValidation type="list" allowBlank="1" showInputMessage="1" showErrorMessage="1" xr:uid="{7E37FB16-5279-4309-91BE-D637813F495C}">
          <x14:formula1>
            <xm:f>Planilha2!$A$15:$A$16</xm:f>
          </x14:formula1>
          <xm:sqref>G5:G100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2E22B-222B-4004-971B-BD3C854CFB9E}">
  <sheetPr>
    <pageSetUpPr fitToPage="1"/>
  </sheetPr>
  <dimension ref="A1:L100"/>
  <sheetViews>
    <sheetView zoomScale="90" zoomScaleNormal="90" zoomScaleSheetLayoutView="100" workbookViewId="0">
      <pane xSplit="1" topLeftCell="C1" activePane="topRight" state="frozen"/>
      <selection activeCell="C12" sqref="C12"/>
      <selection pane="topRight" activeCell="E15" sqref="E15"/>
    </sheetView>
  </sheetViews>
  <sheetFormatPr defaultRowHeight="15" x14ac:dyDescent="0.25"/>
  <cols>
    <col min="1" max="1" width="43.140625" bestFit="1" customWidth="1"/>
    <col min="2" max="2" width="26.140625" style="17" bestFit="1" customWidth="1"/>
    <col min="3" max="3" width="16.140625" style="12" customWidth="1"/>
    <col min="4" max="4" width="41.5703125" style="12" bestFit="1" customWidth="1"/>
    <col min="5" max="5" width="20.7109375" bestFit="1" customWidth="1"/>
    <col min="6" max="7" width="20.7109375" customWidth="1"/>
    <col min="8" max="8" width="24.140625" bestFit="1" customWidth="1"/>
    <col min="9" max="9" width="16.140625" customWidth="1"/>
    <col min="10" max="10" width="18.140625" customWidth="1"/>
    <col min="11" max="11" width="17.28515625" bestFit="1" customWidth="1"/>
    <col min="12" max="12" width="13" bestFit="1" customWidth="1"/>
  </cols>
  <sheetData>
    <row r="1" spans="1:12" ht="77.25" customHeight="1" x14ac:dyDescent="0.25">
      <c r="I1" s="22" t="s">
        <v>85</v>
      </c>
      <c r="J1" s="23" t="s">
        <v>86</v>
      </c>
      <c r="K1" s="24" t="s">
        <v>87</v>
      </c>
    </row>
    <row r="2" spans="1:12" ht="47.1" customHeight="1" x14ac:dyDescent="0.4">
      <c r="A2" s="51" t="s">
        <v>166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3"/>
    </row>
    <row r="3" spans="1:12" ht="45" customHeight="1" x14ac:dyDescent="0.25">
      <c r="A3" s="54" t="s">
        <v>180</v>
      </c>
      <c r="B3" s="55"/>
      <c r="C3" s="55"/>
      <c r="D3" s="55"/>
      <c r="E3" s="55"/>
      <c r="F3" s="55"/>
      <c r="G3" s="55"/>
      <c r="H3" s="55"/>
      <c r="I3" s="55"/>
      <c r="J3" s="55"/>
      <c r="K3" s="13" t="s">
        <v>0</v>
      </c>
      <c r="L3" s="14" t="s">
        <v>127</v>
      </c>
    </row>
    <row r="4" spans="1:12" ht="24" x14ac:dyDescent="0.25">
      <c r="A4" s="3" t="s">
        <v>1</v>
      </c>
      <c r="B4" s="16" t="s">
        <v>67</v>
      </c>
      <c r="C4" s="3" t="s">
        <v>77</v>
      </c>
      <c r="D4" s="3" t="s">
        <v>2</v>
      </c>
      <c r="E4" s="4" t="s">
        <v>3</v>
      </c>
      <c r="F4" s="4" t="s">
        <v>8</v>
      </c>
      <c r="G4" s="4" t="s">
        <v>7</v>
      </c>
      <c r="H4" s="5" t="s">
        <v>4</v>
      </c>
      <c r="I4" s="21" t="s">
        <v>83</v>
      </c>
      <c r="J4" s="6" t="s">
        <v>5</v>
      </c>
      <c r="K4" s="6" t="s">
        <v>6</v>
      </c>
      <c r="L4" s="6" t="s">
        <v>78</v>
      </c>
    </row>
    <row r="5" spans="1:12" x14ac:dyDescent="0.25">
      <c r="A5" s="11" t="str">
        <f>Tabela224[[#This Row],[NOME]]</f>
        <v>ADENILSON ÂNGELO MACIEIRA</v>
      </c>
      <c r="B5" s="11" t="str">
        <f>Tabela224[[#This Row],[CATEGORIA]]</f>
        <v>EMPREGADO</v>
      </c>
      <c r="C5" s="15" t="str">
        <f>Tabela224[[#This Row],[SITUAÇÃO ]]</f>
        <v>ATIVO</v>
      </c>
      <c r="D5" s="15"/>
      <c r="E5" s="7"/>
      <c r="F5" s="10"/>
      <c r="G5" s="7"/>
      <c r="H5" s="7"/>
      <c r="I5" s="8"/>
      <c r="J5" s="7">
        <f t="shared" ref="J5:J68" si="0">EDATE(E5,I5)</f>
        <v>0</v>
      </c>
      <c r="K5" s="9">
        <f t="shared" ref="K5:K13" si="1">J5-29</f>
        <v>-29</v>
      </c>
      <c r="L5" s="15" t="str">
        <f ca="1">IF(TODAY()&gt;Tabela224101112131415161718192010113637[[#This Row],[VENCIMENTO]],"Vencido‼","Válido✔")</f>
        <v>Vencido‼</v>
      </c>
    </row>
    <row r="6" spans="1:12" x14ac:dyDescent="0.25">
      <c r="A6" s="11" t="str">
        <f>Tabela224[[#This Row],[NOME]]</f>
        <v>ADENILSON PEREIRA SOARES</v>
      </c>
      <c r="B6" s="11" t="str">
        <f>Tabela224[[#This Row],[CATEGORIA]]</f>
        <v>EMPREGADO</v>
      </c>
      <c r="C6" s="15" t="str">
        <f>Tabela224[[#This Row],[SITUAÇÃO ]]</f>
        <v>ATIVO</v>
      </c>
      <c r="D6" s="15"/>
      <c r="E6" s="7"/>
      <c r="F6" s="10"/>
      <c r="G6" s="7"/>
      <c r="H6" s="7"/>
      <c r="I6" s="8"/>
      <c r="J6" s="7">
        <f t="shared" si="0"/>
        <v>0</v>
      </c>
      <c r="K6" s="9">
        <f t="shared" si="1"/>
        <v>-29</v>
      </c>
      <c r="L6" s="15" t="str">
        <f ca="1">IF(TODAY()&gt;Tabela224101112131415161718192010113637[[#This Row],[VENCIMENTO]],"Vencido‼","Válido✔")</f>
        <v>Vencido‼</v>
      </c>
    </row>
    <row r="7" spans="1:12" x14ac:dyDescent="0.25">
      <c r="A7" s="11" t="str">
        <f>Tabela224[[#This Row],[NOME]]</f>
        <v>AMANDA APARECIDA DOS SANTOS</v>
      </c>
      <c r="B7" s="11" t="str">
        <f>Tabela224[[#This Row],[CATEGORIA]]</f>
        <v>EMPREGADO</v>
      </c>
      <c r="C7" s="15" t="str">
        <f>Tabela224[[#This Row],[SITUAÇÃO ]]</f>
        <v>ATIVO</v>
      </c>
      <c r="D7" s="15"/>
      <c r="E7" s="7"/>
      <c r="F7" s="10"/>
      <c r="G7" s="7"/>
      <c r="H7" s="7"/>
      <c r="I7" s="8"/>
      <c r="J7" s="7">
        <f t="shared" si="0"/>
        <v>0</v>
      </c>
      <c r="K7" s="9">
        <f t="shared" si="1"/>
        <v>-29</v>
      </c>
      <c r="L7" s="15" t="str">
        <f ca="1">IF(TODAY()&gt;Tabela224101112131415161718192010113637[[#This Row],[VENCIMENTO]],"Vencido‼","Válido✔")</f>
        <v>Vencido‼</v>
      </c>
    </row>
    <row r="8" spans="1:12" x14ac:dyDescent="0.25">
      <c r="A8" s="11" t="str">
        <f>Tabela224[[#This Row],[NOME]]</f>
        <v>ANDERSON JOSÉ NUNES REIS</v>
      </c>
      <c r="B8" s="11" t="str">
        <f>Tabela224[[#This Row],[CATEGORIA]]</f>
        <v>EMPREGADO</v>
      </c>
      <c r="C8" s="15" t="str">
        <f>Tabela224[[#This Row],[SITUAÇÃO ]]</f>
        <v>INATIVO</v>
      </c>
      <c r="D8" s="15"/>
      <c r="E8" s="7"/>
      <c r="F8" s="10"/>
      <c r="G8" s="7"/>
      <c r="H8" s="7"/>
      <c r="I8" s="8"/>
      <c r="J8" s="7">
        <f t="shared" si="0"/>
        <v>0</v>
      </c>
      <c r="K8" s="9">
        <f t="shared" si="1"/>
        <v>-29</v>
      </c>
      <c r="L8" s="15" t="str">
        <f ca="1">IF(TODAY()&gt;Tabela224101112131415161718192010113637[[#This Row],[VENCIMENTO]],"Vencido‼","Válido✔")</f>
        <v>Vencido‼</v>
      </c>
    </row>
    <row r="9" spans="1:12" x14ac:dyDescent="0.25">
      <c r="A9" s="11" t="str">
        <f>Tabela224[[#This Row],[NOME]]</f>
        <v>ARNALDO RAIMUNDO FERREIRA</v>
      </c>
      <c r="B9" s="11" t="str">
        <f>Tabela224[[#This Row],[CATEGORIA]]</f>
        <v>EMPREGADO</v>
      </c>
      <c r="C9" s="15" t="str">
        <f>Tabela224[[#This Row],[SITUAÇÃO ]]</f>
        <v>ATIVO</v>
      </c>
      <c r="D9" s="15"/>
      <c r="E9" s="7"/>
      <c r="F9" s="10"/>
      <c r="G9" s="7"/>
      <c r="H9" s="7"/>
      <c r="I9" s="8"/>
      <c r="J9" s="7">
        <f t="shared" si="0"/>
        <v>0</v>
      </c>
      <c r="K9" s="9">
        <f t="shared" si="1"/>
        <v>-29</v>
      </c>
      <c r="L9" s="15" t="str">
        <f ca="1">IF(TODAY()&gt;Tabela224101112131415161718192010113637[[#This Row],[VENCIMENTO]],"Vencido‼","Válido✔")</f>
        <v>Vencido‼</v>
      </c>
    </row>
    <row r="10" spans="1:12" x14ac:dyDescent="0.25">
      <c r="A10" s="11" t="str">
        <f>Tabela224[[#This Row],[NOME]]</f>
        <v>BRUNO DE SOUSA MARTINS</v>
      </c>
      <c r="B10" s="11" t="str">
        <f>Tabela224[[#This Row],[CATEGORIA]]</f>
        <v xml:space="preserve">EMPREGADO </v>
      </c>
      <c r="C10" s="15" t="str">
        <f>Tabela224[[#This Row],[SITUAÇÃO ]]</f>
        <v>INATIVO</v>
      </c>
      <c r="D10" s="15"/>
      <c r="E10" s="7"/>
      <c r="F10" s="10"/>
      <c r="G10" s="7"/>
      <c r="H10" s="7"/>
      <c r="I10" s="8"/>
      <c r="J10" s="7">
        <f t="shared" si="0"/>
        <v>0</v>
      </c>
      <c r="K10" s="9">
        <f t="shared" si="1"/>
        <v>-29</v>
      </c>
      <c r="L10" s="15" t="str">
        <f ca="1">IF(TODAY()&gt;Tabela224101112131415161718192010113637[[#This Row],[VENCIMENTO]],"Vencido‼","Válido✔")</f>
        <v>Vencido‼</v>
      </c>
    </row>
    <row r="11" spans="1:12" x14ac:dyDescent="0.25">
      <c r="A11" s="11" t="str">
        <f>Tabela224[[#This Row],[NOME]]</f>
        <v>CARLOS ANANIAS SOARES DOS ANJOS</v>
      </c>
      <c r="B11" s="11" t="str">
        <f>Tabela224[[#This Row],[CATEGORIA]]</f>
        <v>EMPREGADO</v>
      </c>
      <c r="C11" s="15" t="str">
        <f>Tabela224[[#This Row],[SITUAÇÃO ]]</f>
        <v>ATIVO</v>
      </c>
      <c r="D11" s="15"/>
      <c r="E11" s="7"/>
      <c r="F11" s="10"/>
      <c r="G11" s="7"/>
      <c r="H11" s="7"/>
      <c r="I11" s="8"/>
      <c r="J11" s="7">
        <f t="shared" si="0"/>
        <v>0</v>
      </c>
      <c r="K11" s="9">
        <f t="shared" si="1"/>
        <v>-29</v>
      </c>
      <c r="L11" s="15" t="str">
        <f ca="1">IF(TODAY()&gt;Tabela224101112131415161718192010113637[[#This Row],[VENCIMENTO]],"Vencido‼","Válido✔")</f>
        <v>Vencido‼</v>
      </c>
    </row>
    <row r="12" spans="1:12" x14ac:dyDescent="0.25">
      <c r="A12" s="11" t="str">
        <f>Tabela224[[#This Row],[NOME]]</f>
        <v>CARLOS ANTÔNIO DE LISBOA</v>
      </c>
      <c r="B12" s="11" t="str">
        <f>Tabela224[[#This Row],[CATEGORIA]]</f>
        <v>EMPREGADO</v>
      </c>
      <c r="C12" s="15" t="str">
        <f>Tabela224[[#This Row],[SITUAÇÃO ]]</f>
        <v>INATIVO</v>
      </c>
      <c r="D12" s="15"/>
      <c r="E12" s="7"/>
      <c r="F12" s="10"/>
      <c r="G12" s="7"/>
      <c r="H12" s="7"/>
      <c r="I12" s="8"/>
      <c r="J12" s="7">
        <f t="shared" si="0"/>
        <v>0</v>
      </c>
      <c r="K12" s="9">
        <f t="shared" si="1"/>
        <v>-29</v>
      </c>
      <c r="L12" s="15" t="str">
        <f ca="1">IF(TODAY()&gt;Tabela224101112131415161718192010113637[[#This Row],[VENCIMENTO]],"Vencido‼","Válido✔")</f>
        <v>Vencido‼</v>
      </c>
    </row>
    <row r="13" spans="1:12" x14ac:dyDescent="0.25">
      <c r="A13" s="11" t="str">
        <f>Tabela224[[#This Row],[NOME]]</f>
        <v>CLESIANO ANTÔNIO DIAS PINHEIRO</v>
      </c>
      <c r="B13" s="11" t="str">
        <f>Tabela224[[#This Row],[CATEGORIA]]</f>
        <v xml:space="preserve">EMPREGADO </v>
      </c>
      <c r="C13" s="15" t="str">
        <f>Tabela224[[#This Row],[SITUAÇÃO ]]</f>
        <v>ATIVO</v>
      </c>
      <c r="D13" s="15"/>
      <c r="E13" s="7"/>
      <c r="F13" s="10"/>
      <c r="G13" s="7"/>
      <c r="H13" s="7"/>
      <c r="I13" s="8"/>
      <c r="J13" s="7">
        <f t="shared" si="0"/>
        <v>0</v>
      </c>
      <c r="K13" s="9">
        <f t="shared" si="1"/>
        <v>-29</v>
      </c>
      <c r="L13" s="15" t="str">
        <f ca="1">IF(TODAY()&gt;Tabela224101112131415161718192010113637[[#This Row],[VENCIMENTO]],"Vencido‼","Válido✔")</f>
        <v>Vencido‼</v>
      </c>
    </row>
    <row r="14" spans="1:12" x14ac:dyDescent="0.25">
      <c r="A14" s="11" t="str">
        <f>Tabela224[[#This Row],[NOME]]</f>
        <v>DAMIÃO VICENTE SARAIVA</v>
      </c>
      <c r="B14" s="11" t="str">
        <f>Tabela224[[#This Row],[CATEGORIA]]</f>
        <v>EMPREGADO</v>
      </c>
      <c r="C14" s="15" t="str">
        <f>Tabela224[[#This Row],[SITUAÇÃO ]]</f>
        <v>ATIVO</v>
      </c>
      <c r="D14" s="15"/>
      <c r="E14" s="7"/>
      <c r="F14" s="10"/>
      <c r="G14" s="7"/>
      <c r="H14" s="7"/>
      <c r="I14" s="8"/>
      <c r="J14" s="7">
        <f t="shared" si="0"/>
        <v>0</v>
      </c>
      <c r="K14" s="9">
        <f>J14-29</f>
        <v>-29</v>
      </c>
      <c r="L14" s="15" t="str">
        <f ca="1">IF(TODAY()&gt;Tabela224101112131415161718192010113637[[#This Row],[VENCIMENTO]],"Vencido‼","Válido✔")</f>
        <v>Vencido‼</v>
      </c>
    </row>
    <row r="15" spans="1:12" x14ac:dyDescent="0.25">
      <c r="A15" s="11" t="str">
        <f>Tabela224[[#This Row],[NOME]]</f>
        <v>DANIEL ALVES DA CUNHA</v>
      </c>
      <c r="B15" s="11" t="str">
        <f>Tabela224[[#This Row],[CATEGORIA]]</f>
        <v>EMPREGADO</v>
      </c>
      <c r="C15" s="15" t="str">
        <f>Tabela224[[#This Row],[SITUAÇÃO ]]</f>
        <v>ATIVO</v>
      </c>
      <c r="D15" s="15"/>
      <c r="E15" s="7"/>
      <c r="F15" s="10"/>
      <c r="G15" s="7"/>
      <c r="H15" s="7"/>
      <c r="I15" s="8"/>
      <c r="J15" s="7">
        <f t="shared" si="0"/>
        <v>0</v>
      </c>
      <c r="K15" s="9">
        <f t="shared" ref="K15:K78" si="2">J15-29</f>
        <v>-29</v>
      </c>
      <c r="L15" s="15" t="str">
        <f ca="1">IF(TODAY()&gt;Tabela224101112131415161718192010113637[[#This Row],[VENCIMENTO]],"Vencido‼","Válido✔")</f>
        <v>Vencido‼</v>
      </c>
    </row>
    <row r="16" spans="1:12" x14ac:dyDescent="0.25">
      <c r="A16" s="11" t="str">
        <f>Tabela224[[#This Row],[NOME]]</f>
        <v>DIEGO GALDINO REZENDE</v>
      </c>
      <c r="B16" s="11" t="str">
        <f>Tabela224[[#This Row],[CATEGORIA]]</f>
        <v>INTERMITENTE (GEOSCAN)</v>
      </c>
      <c r="C16" s="15" t="str">
        <f>Tabela224[[#This Row],[SITUAÇÃO ]]</f>
        <v>ATIVO</v>
      </c>
      <c r="D16" s="15"/>
      <c r="E16" s="7"/>
      <c r="F16" s="10"/>
      <c r="G16" s="7"/>
      <c r="H16" s="7"/>
      <c r="I16" s="8"/>
      <c r="J16" s="7">
        <f t="shared" si="0"/>
        <v>0</v>
      </c>
      <c r="K16" s="9">
        <f t="shared" si="2"/>
        <v>-29</v>
      </c>
      <c r="L16" s="15" t="str">
        <f ca="1">IF(TODAY()&gt;Tabela224101112131415161718192010113637[[#This Row],[VENCIMENTO]],"Vencido‼","Válido✔")</f>
        <v>Vencido‼</v>
      </c>
    </row>
    <row r="17" spans="1:12" x14ac:dyDescent="0.25">
      <c r="A17" s="11" t="str">
        <f>Tabela224[[#This Row],[NOME]]</f>
        <v>DOGIVAL GONÇALVES DOS SANTOS</v>
      </c>
      <c r="B17" s="11" t="str">
        <f>Tabela224[[#This Row],[CATEGORIA]]</f>
        <v>INTERMITENTE (ELISVÂNIO)</v>
      </c>
      <c r="C17" s="15" t="str">
        <f>Tabela224[[#This Row],[SITUAÇÃO ]]</f>
        <v>ATIVO</v>
      </c>
      <c r="D17" s="15"/>
      <c r="E17" s="7"/>
      <c r="F17" s="10"/>
      <c r="G17" s="7"/>
      <c r="H17" s="7"/>
      <c r="I17" s="8"/>
      <c r="J17" s="7">
        <f t="shared" si="0"/>
        <v>0</v>
      </c>
      <c r="K17" s="9">
        <f t="shared" si="2"/>
        <v>-29</v>
      </c>
      <c r="L17" s="15" t="str">
        <f ca="1">IF(TODAY()&gt;Tabela224101112131415161718192010113637[[#This Row],[VENCIMENTO]],"Vencido‼","Válido✔")</f>
        <v>Vencido‼</v>
      </c>
    </row>
    <row r="18" spans="1:12" x14ac:dyDescent="0.25">
      <c r="A18" s="11" t="str">
        <f>Tabela224[[#This Row],[NOME]]</f>
        <v>ELISVÂNIO DE SOUZA OLIVEIRA</v>
      </c>
      <c r="B18" s="11" t="str">
        <f>Tabela224[[#This Row],[CATEGORIA]]</f>
        <v>INTERMITENTE (ELISVÂNIO)</v>
      </c>
      <c r="C18" s="15" t="str">
        <f>Tabela224[[#This Row],[SITUAÇÃO ]]</f>
        <v>ATIVO</v>
      </c>
      <c r="D18" s="15"/>
      <c r="E18" s="7"/>
      <c r="F18" s="10"/>
      <c r="G18" s="7"/>
      <c r="H18" s="7"/>
      <c r="I18" s="8"/>
      <c r="J18" s="7">
        <f t="shared" si="0"/>
        <v>0</v>
      </c>
      <c r="K18" s="9">
        <f t="shared" si="2"/>
        <v>-29</v>
      </c>
      <c r="L18" s="15" t="str">
        <f ca="1">IF(TODAY()&gt;Tabela224101112131415161718192010113637[[#This Row],[VENCIMENTO]],"Vencido‼","Válido✔")</f>
        <v>Vencido‼</v>
      </c>
    </row>
    <row r="19" spans="1:12" x14ac:dyDescent="0.25">
      <c r="A19" s="11" t="str">
        <f>Tabela224[[#This Row],[NOME]]</f>
        <v>EVARISTO CHAVES DA SILVA</v>
      </c>
      <c r="B19" s="11" t="str">
        <f>Tabela224[[#This Row],[CATEGORIA]]</f>
        <v>EMPREGADO</v>
      </c>
      <c r="C19" s="15" t="str">
        <f>Tabela224[[#This Row],[SITUAÇÃO ]]</f>
        <v>ATIVO</v>
      </c>
      <c r="D19" s="15"/>
      <c r="E19" s="7"/>
      <c r="F19" s="10"/>
      <c r="G19" s="7"/>
      <c r="H19" s="7"/>
      <c r="I19" s="8"/>
      <c r="J19" s="7">
        <f t="shared" si="0"/>
        <v>0</v>
      </c>
      <c r="K19" s="9">
        <f t="shared" si="2"/>
        <v>-29</v>
      </c>
      <c r="L19" s="15" t="str">
        <f ca="1">IF(TODAY()&gt;Tabela224101112131415161718192010113637[[#This Row],[VENCIMENTO]],"Vencido‼","Válido✔")</f>
        <v>Vencido‼</v>
      </c>
    </row>
    <row r="20" spans="1:12" x14ac:dyDescent="0.25">
      <c r="A20" s="11" t="str">
        <f>Tabela224[[#This Row],[NOME]]</f>
        <v>FELIPE OLIVEIRA BARBOSA</v>
      </c>
      <c r="B20" s="11" t="str">
        <f>Tabela224[[#This Row],[CATEGORIA]]</f>
        <v>EMPREGADO</v>
      </c>
      <c r="C20" s="15" t="str">
        <f>Tabela224[[#This Row],[SITUAÇÃO ]]</f>
        <v>ATIVO</v>
      </c>
      <c r="D20" s="15"/>
      <c r="E20" s="7"/>
      <c r="F20" s="10"/>
      <c r="G20" s="7"/>
      <c r="H20" s="7"/>
      <c r="I20" s="8"/>
      <c r="J20" s="7">
        <f t="shared" si="0"/>
        <v>0</v>
      </c>
      <c r="K20" s="9">
        <f t="shared" si="2"/>
        <v>-29</v>
      </c>
      <c r="L20" s="15" t="str">
        <f ca="1">IF(TODAY()&gt;Tabela224101112131415161718192010113637[[#This Row],[VENCIMENTO]],"Vencido‼","Válido✔")</f>
        <v>Vencido‼</v>
      </c>
    </row>
    <row r="21" spans="1:12" x14ac:dyDescent="0.25">
      <c r="A21" s="11" t="str">
        <f>Tabela224[[#This Row],[NOME]]</f>
        <v>FERNANDO OLIVEIRA DOS SANTOS</v>
      </c>
      <c r="B21" s="11" t="str">
        <f>Tabela224[[#This Row],[CATEGORIA]]</f>
        <v>EMPREGADO</v>
      </c>
      <c r="C21" s="15" t="str">
        <f>Tabela224[[#This Row],[SITUAÇÃO ]]</f>
        <v>ATIVO</v>
      </c>
      <c r="D21" s="15"/>
      <c r="E21" s="7"/>
      <c r="F21" s="10"/>
      <c r="G21" s="7"/>
      <c r="H21" s="7"/>
      <c r="I21" s="8"/>
      <c r="J21" s="7">
        <f t="shared" si="0"/>
        <v>0</v>
      </c>
      <c r="K21" s="9">
        <f t="shared" si="2"/>
        <v>-29</v>
      </c>
      <c r="L21" s="15" t="str">
        <f ca="1">IF(TODAY()&gt;Tabela224101112131415161718192010113637[[#This Row],[VENCIMENTO]],"Vencido‼","Válido✔")</f>
        <v>Vencido‼</v>
      </c>
    </row>
    <row r="22" spans="1:12" x14ac:dyDescent="0.25">
      <c r="A22" s="11" t="str">
        <f>Tabela224[[#This Row],[NOME]]</f>
        <v>FILIPI GODINHO VEIGA</v>
      </c>
      <c r="B22" s="11" t="str">
        <f>Tabela224[[#This Row],[CATEGORIA]]</f>
        <v>INTERMITENTE (GEOSCAN)</v>
      </c>
      <c r="C22" s="15" t="str">
        <f>Tabela224[[#This Row],[SITUAÇÃO ]]</f>
        <v>ATIVO</v>
      </c>
      <c r="D22" s="15"/>
      <c r="E22" s="7"/>
      <c r="F22" s="10"/>
      <c r="G22" s="7"/>
      <c r="H22" s="7"/>
      <c r="I22" s="8"/>
      <c r="J22" s="7">
        <f t="shared" si="0"/>
        <v>0</v>
      </c>
      <c r="K22" s="9">
        <f t="shared" si="2"/>
        <v>-29</v>
      </c>
      <c r="L22" s="15" t="str">
        <f ca="1">IF(TODAY()&gt;Tabela224101112131415161718192010113637[[#This Row],[VENCIMENTO]],"Vencido‼","Válido✔")</f>
        <v>Vencido‼</v>
      </c>
    </row>
    <row r="23" spans="1:12" x14ac:dyDescent="0.25">
      <c r="A23" s="11" t="str">
        <f>Tabela224[[#This Row],[NOME]]</f>
        <v>GERSON DAMIÃO DA SILVA PRADO</v>
      </c>
      <c r="B23" s="11" t="str">
        <f>Tabela224[[#This Row],[CATEGORIA]]</f>
        <v>EMPREGADO</v>
      </c>
      <c r="C23" s="15" t="str">
        <f>Tabela224[[#This Row],[SITUAÇÃO ]]</f>
        <v>ATIVO</v>
      </c>
      <c r="D23" s="15"/>
      <c r="E23" s="7"/>
      <c r="F23" s="10"/>
      <c r="G23" s="7"/>
      <c r="H23" s="7"/>
      <c r="I23" s="8"/>
      <c r="J23" s="7">
        <f t="shared" si="0"/>
        <v>0</v>
      </c>
      <c r="K23" s="9">
        <f t="shared" si="2"/>
        <v>-29</v>
      </c>
      <c r="L23" s="15" t="str">
        <f ca="1">IF(TODAY()&gt;Tabela224101112131415161718192010113637[[#This Row],[VENCIMENTO]],"Vencido‼","Válido✔")</f>
        <v>Vencido‼</v>
      </c>
    </row>
    <row r="24" spans="1:12" x14ac:dyDescent="0.25">
      <c r="A24" s="11" t="str">
        <f>Tabela224[[#This Row],[NOME]]</f>
        <v>GIVALDO JOSE DOS SANTOS</v>
      </c>
      <c r="B24" s="11" t="str">
        <f>Tabela224[[#This Row],[CATEGORIA]]</f>
        <v>INTERMITENTE (ELISVÂNIO)</v>
      </c>
      <c r="C24" s="15" t="str">
        <f>Tabela224[[#This Row],[SITUAÇÃO ]]</f>
        <v>ATIVO</v>
      </c>
      <c r="D24" s="15"/>
      <c r="E24" s="7"/>
      <c r="F24" s="10"/>
      <c r="G24" s="7"/>
      <c r="H24" s="7"/>
      <c r="I24" s="8"/>
      <c r="J24" s="7">
        <f t="shared" si="0"/>
        <v>0</v>
      </c>
      <c r="K24" s="9">
        <f t="shared" si="2"/>
        <v>-29</v>
      </c>
      <c r="L24" s="15" t="str">
        <f ca="1">IF(TODAY()&gt;Tabela224101112131415161718192010113637[[#This Row],[VENCIMENTO]],"Vencido‼","Válido✔")</f>
        <v>Vencido‼</v>
      </c>
    </row>
    <row r="25" spans="1:12" x14ac:dyDescent="0.25">
      <c r="A25" s="11" t="str">
        <f>Tabela224[[#This Row],[NOME]]</f>
        <v>GUSTAVO HENRIQUE ABREU ROCHA</v>
      </c>
      <c r="B25" s="11" t="str">
        <f>Tabela224[[#This Row],[CATEGORIA]]</f>
        <v>EMPREGADO</v>
      </c>
      <c r="C25" s="15" t="str">
        <f>Tabela224[[#This Row],[SITUAÇÃO ]]</f>
        <v>ATIVO</v>
      </c>
      <c r="D25" s="15"/>
      <c r="E25" s="7"/>
      <c r="F25" s="10"/>
      <c r="G25" s="7"/>
      <c r="H25" s="7"/>
      <c r="I25" s="8"/>
      <c r="J25" s="7">
        <f t="shared" si="0"/>
        <v>0</v>
      </c>
      <c r="K25" s="9">
        <f t="shared" si="2"/>
        <v>-29</v>
      </c>
      <c r="L25" s="15" t="str">
        <f ca="1">IF(TODAY()&gt;Tabela224101112131415161718192010113637[[#This Row],[VENCIMENTO]],"Vencido‼","Válido✔")</f>
        <v>Vencido‼</v>
      </c>
    </row>
    <row r="26" spans="1:12" x14ac:dyDescent="0.25">
      <c r="A26" s="11" t="str">
        <f>Tabela224[[#This Row],[NOME]]</f>
        <v>HIGOR PAULO DIAS OLIVEIRA</v>
      </c>
      <c r="B26" s="11" t="str">
        <f>Tabela224[[#This Row],[CATEGORIA]]</f>
        <v>EMPREGADO</v>
      </c>
      <c r="C26" s="15" t="str">
        <f>Tabela224[[#This Row],[SITUAÇÃO ]]</f>
        <v>ATIVO</v>
      </c>
      <c r="D26" s="15"/>
      <c r="E26" s="7"/>
      <c r="F26" s="10"/>
      <c r="G26" s="7"/>
      <c r="H26" s="7"/>
      <c r="I26" s="8"/>
      <c r="J26" s="7">
        <f t="shared" si="0"/>
        <v>0</v>
      </c>
      <c r="K26" s="9">
        <f t="shared" si="2"/>
        <v>-29</v>
      </c>
      <c r="L26" s="15" t="str">
        <f ca="1">IF(TODAY()&gt;Tabela224101112131415161718192010113637[[#This Row],[VENCIMENTO]],"Vencido‼","Válido✔")</f>
        <v>Vencido‼</v>
      </c>
    </row>
    <row r="27" spans="1:12" x14ac:dyDescent="0.25">
      <c r="A27" s="11" t="str">
        <f>Tabela224[[#This Row],[NOME]]</f>
        <v>JANDILSON VIRGENS COSTA</v>
      </c>
      <c r="B27" s="11" t="str">
        <f>Tabela224[[#This Row],[CATEGORIA]]</f>
        <v>INTERMITENTE (ELISVÂNIO)</v>
      </c>
      <c r="C27" s="15" t="str">
        <f>Tabela224[[#This Row],[SITUAÇÃO ]]</f>
        <v>ATIVO</v>
      </c>
      <c r="D27" s="15"/>
      <c r="E27" s="7"/>
      <c r="F27" s="10"/>
      <c r="G27" s="7"/>
      <c r="H27" s="7"/>
      <c r="I27" s="8"/>
      <c r="J27" s="7">
        <f t="shared" si="0"/>
        <v>0</v>
      </c>
      <c r="K27" s="9">
        <f t="shared" si="2"/>
        <v>-29</v>
      </c>
      <c r="L27" s="15" t="str">
        <f ca="1">IF(TODAY()&gt;Tabela224101112131415161718192010113637[[#This Row],[VENCIMENTO]],"Vencido‼","Válido✔")</f>
        <v>Vencido‼</v>
      </c>
    </row>
    <row r="28" spans="1:12" x14ac:dyDescent="0.25">
      <c r="A28" s="11" t="str">
        <f>Tabela224[[#This Row],[NOME]]</f>
        <v>JHONATA HENRIQUE AMORIM ALVES</v>
      </c>
      <c r="B28" s="11" t="str">
        <f>Tabela224[[#This Row],[CATEGORIA]]</f>
        <v>EMPREGADO</v>
      </c>
      <c r="C28" s="15" t="str">
        <f>Tabela224[[#This Row],[SITUAÇÃO ]]</f>
        <v>ATIVO</v>
      </c>
      <c r="D28" s="15"/>
      <c r="E28" s="7"/>
      <c r="F28" s="10"/>
      <c r="G28" s="7"/>
      <c r="H28" s="7"/>
      <c r="I28" s="8"/>
      <c r="J28" s="7">
        <f t="shared" si="0"/>
        <v>0</v>
      </c>
      <c r="K28" s="9">
        <f t="shared" si="2"/>
        <v>-29</v>
      </c>
      <c r="L28" s="15" t="str">
        <f ca="1">IF(TODAY()&gt;Tabela224101112131415161718192010113637[[#This Row],[VENCIMENTO]],"Vencido‼","Válido✔")</f>
        <v>Vencido‼</v>
      </c>
    </row>
    <row r="29" spans="1:12" x14ac:dyDescent="0.25">
      <c r="A29" s="11" t="str">
        <f>Tabela224[[#This Row],[NOME]]</f>
        <v>JOÃO PAULO GUIMARÃES</v>
      </c>
      <c r="B29" s="11" t="str">
        <f>Tabela224[[#This Row],[CATEGORIA]]</f>
        <v>EMPREGADO</v>
      </c>
      <c r="C29" s="15" t="str">
        <f>Tabela224[[#This Row],[SITUAÇÃO ]]</f>
        <v>INATIVO</v>
      </c>
      <c r="D29" s="15"/>
      <c r="E29" s="7"/>
      <c r="F29" s="10"/>
      <c r="G29" s="7"/>
      <c r="H29" s="7"/>
      <c r="I29" s="8"/>
      <c r="J29" s="7">
        <f t="shared" si="0"/>
        <v>0</v>
      </c>
      <c r="K29" s="9">
        <f t="shared" si="2"/>
        <v>-29</v>
      </c>
      <c r="L29" s="15" t="str">
        <f ca="1">IF(TODAY()&gt;Tabela224101112131415161718192010113637[[#This Row],[VENCIMENTO]],"Vencido‼","Válido✔")</f>
        <v>Vencido‼</v>
      </c>
    </row>
    <row r="30" spans="1:12" x14ac:dyDescent="0.25">
      <c r="A30" s="11" t="str">
        <f>Tabela224[[#This Row],[NOME]]</f>
        <v>JONATHAS KELLYSON MARTINS DE OLIVEIRA</v>
      </c>
      <c r="B30" s="11" t="str">
        <f>Tabela224[[#This Row],[CATEGORIA]]</f>
        <v>INTERMITENTE</v>
      </c>
      <c r="C30" s="15" t="str">
        <f>Tabela224[[#This Row],[SITUAÇÃO ]]</f>
        <v>INATIVO</v>
      </c>
      <c r="D30" s="15"/>
      <c r="E30" s="7"/>
      <c r="F30" s="10"/>
      <c r="G30" s="7"/>
      <c r="H30" s="7"/>
      <c r="I30" s="8"/>
      <c r="J30" s="7">
        <f t="shared" si="0"/>
        <v>0</v>
      </c>
      <c r="K30" s="9">
        <f t="shared" si="2"/>
        <v>-29</v>
      </c>
      <c r="L30" s="15" t="str">
        <f ca="1">IF(TODAY()&gt;Tabela224101112131415161718192010113637[[#This Row],[VENCIMENTO]],"Vencido‼","Válido✔")</f>
        <v>Vencido‼</v>
      </c>
    </row>
    <row r="31" spans="1:12" x14ac:dyDescent="0.25">
      <c r="A31" s="11" t="str">
        <f>Tabela224[[#This Row],[NOME]]</f>
        <v>JOSÉ ANTÔNIO DIAS</v>
      </c>
      <c r="B31" s="11" t="str">
        <f>Tabela224[[#This Row],[CATEGORIA]]</f>
        <v xml:space="preserve">EMPREGADO </v>
      </c>
      <c r="C31" s="15" t="str">
        <f>Tabela224[[#This Row],[SITUAÇÃO ]]</f>
        <v>ATIVO</v>
      </c>
      <c r="D31" s="15"/>
      <c r="E31" s="7"/>
      <c r="F31" s="10"/>
      <c r="G31" s="7"/>
      <c r="H31" s="7"/>
      <c r="I31" s="8"/>
      <c r="J31" s="7">
        <f t="shared" si="0"/>
        <v>0</v>
      </c>
      <c r="K31" s="9">
        <f t="shared" si="2"/>
        <v>-29</v>
      </c>
      <c r="L31" s="15" t="str">
        <f ca="1">IF(TODAY()&gt;Tabela224101112131415161718192010113637[[#This Row],[VENCIMENTO]],"Vencido‼","Válido✔")</f>
        <v>Vencido‼</v>
      </c>
    </row>
    <row r="32" spans="1:12" x14ac:dyDescent="0.25">
      <c r="A32" s="11" t="str">
        <f>Tabela224[[#This Row],[NOME]]</f>
        <v>KENNEDY ALMEIDA MOTA</v>
      </c>
      <c r="B32" s="11" t="str">
        <f>Tabela224[[#This Row],[CATEGORIA]]</f>
        <v>EMPREGADO</v>
      </c>
      <c r="C32" s="15" t="str">
        <f>Tabela224[[#This Row],[SITUAÇÃO ]]</f>
        <v>ATIVO</v>
      </c>
      <c r="D32" s="15"/>
      <c r="E32" s="7"/>
      <c r="F32" s="10"/>
      <c r="G32" s="7"/>
      <c r="H32" s="7"/>
      <c r="I32" s="8"/>
      <c r="J32" s="7">
        <f t="shared" si="0"/>
        <v>0</v>
      </c>
      <c r="K32" s="9">
        <f t="shared" si="2"/>
        <v>-29</v>
      </c>
      <c r="L32" s="15" t="str">
        <f ca="1">IF(TODAY()&gt;Tabela224101112131415161718192010113637[[#This Row],[VENCIMENTO]],"Vencido‼","Válido✔")</f>
        <v>Vencido‼</v>
      </c>
    </row>
    <row r="33" spans="1:12" x14ac:dyDescent="0.25">
      <c r="A33" s="11" t="str">
        <f>Tabela224[[#This Row],[NOME]]</f>
        <v>KEVIN AQUINO ARNEZ</v>
      </c>
      <c r="B33" s="11" t="str">
        <f>Tabela224[[#This Row],[CATEGORIA]]</f>
        <v>EMPREGADO</v>
      </c>
      <c r="C33" s="15" t="str">
        <f>Tabela224[[#This Row],[SITUAÇÃO ]]</f>
        <v>ATIVO</v>
      </c>
      <c r="D33" s="15"/>
      <c r="E33" s="7"/>
      <c r="F33" s="10"/>
      <c r="G33" s="7"/>
      <c r="H33" s="7"/>
      <c r="I33" s="8"/>
      <c r="J33" s="7">
        <f t="shared" si="0"/>
        <v>0</v>
      </c>
      <c r="K33" s="9">
        <f t="shared" si="2"/>
        <v>-29</v>
      </c>
      <c r="L33" s="15" t="str">
        <f ca="1">IF(TODAY()&gt;Tabela224101112131415161718192010113637[[#This Row],[VENCIMENTO]],"Vencido‼","Válido✔")</f>
        <v>Vencido‼</v>
      </c>
    </row>
    <row r="34" spans="1:12" x14ac:dyDescent="0.25">
      <c r="A34" s="11" t="str">
        <f>Tabela224[[#This Row],[NOME]]</f>
        <v>LEANDRO ARCANJO DOS SANTOS</v>
      </c>
      <c r="B34" s="11" t="str">
        <f>Tabela224[[#This Row],[CATEGORIA]]</f>
        <v>EMPREGADO</v>
      </c>
      <c r="C34" s="15" t="str">
        <f>Tabela224[[#This Row],[SITUAÇÃO ]]</f>
        <v>ATIVO</v>
      </c>
      <c r="D34" s="15"/>
      <c r="E34" s="7"/>
      <c r="F34" s="10"/>
      <c r="G34" s="7"/>
      <c r="H34" s="7"/>
      <c r="I34" s="8"/>
      <c r="J34" s="7">
        <f t="shared" si="0"/>
        <v>0</v>
      </c>
      <c r="K34" s="9">
        <f t="shared" si="2"/>
        <v>-29</v>
      </c>
      <c r="L34" s="15" t="str">
        <f ca="1">IF(TODAY()&gt;Tabela224101112131415161718192010113637[[#This Row],[VENCIMENTO]],"Vencido‼","Válido✔")</f>
        <v>Vencido‼</v>
      </c>
    </row>
    <row r="35" spans="1:12" x14ac:dyDescent="0.25">
      <c r="A35" s="11" t="str">
        <f>Tabela224[[#This Row],[NOME]]</f>
        <v>LUCIANO ALVES DE PAIVA</v>
      </c>
      <c r="B35" s="11" t="str">
        <f>Tabela224[[#This Row],[CATEGORIA]]</f>
        <v>EMPREGADO</v>
      </c>
      <c r="C35" s="15" t="str">
        <f>Tabela224[[#This Row],[SITUAÇÃO ]]</f>
        <v>INATIVO</v>
      </c>
      <c r="D35" s="15"/>
      <c r="E35" s="7"/>
      <c r="F35" s="10"/>
      <c r="G35" s="7"/>
      <c r="H35" s="7"/>
      <c r="I35" s="8"/>
      <c r="J35" s="7">
        <f t="shared" si="0"/>
        <v>0</v>
      </c>
      <c r="K35" s="9">
        <f t="shared" si="2"/>
        <v>-29</v>
      </c>
      <c r="L35" s="15" t="str">
        <f ca="1">IF(TODAY()&gt;Tabela224101112131415161718192010113637[[#This Row],[VENCIMENTO]],"Vencido‼","Válido✔")</f>
        <v>Vencido‼</v>
      </c>
    </row>
    <row r="36" spans="1:12" x14ac:dyDescent="0.25">
      <c r="A36" s="11" t="str">
        <f>Tabela224[[#This Row],[NOME]]</f>
        <v>LUIZ CARLOS CORRÊA</v>
      </c>
      <c r="B36" s="11" t="str">
        <f>Tabela224[[#This Row],[CATEGORIA]]</f>
        <v>EMPREGADO</v>
      </c>
      <c r="C36" s="15" t="str">
        <f>Tabela224[[#This Row],[SITUAÇÃO ]]</f>
        <v>ATIVO</v>
      </c>
      <c r="D36" s="15"/>
      <c r="E36" s="7"/>
      <c r="F36" s="10"/>
      <c r="G36" s="7"/>
      <c r="H36" s="7"/>
      <c r="I36" s="8"/>
      <c r="J36" s="7">
        <f t="shared" si="0"/>
        <v>0</v>
      </c>
      <c r="K36" s="9">
        <f t="shared" si="2"/>
        <v>-29</v>
      </c>
      <c r="L36" s="15" t="str">
        <f ca="1">IF(TODAY()&gt;Tabela224101112131415161718192010113637[[#This Row],[VENCIMENTO]],"Vencido‼","Válido✔")</f>
        <v>Vencido‼</v>
      </c>
    </row>
    <row r="37" spans="1:12" x14ac:dyDescent="0.25">
      <c r="A37" s="11" t="str">
        <f>Tabela224[[#This Row],[NOME]]</f>
        <v>MÁRCIO PEREIRA DO NASCIMENTO</v>
      </c>
      <c r="B37" s="11" t="str">
        <f>Tabela224[[#This Row],[CATEGORIA]]</f>
        <v>EMPREGADO</v>
      </c>
      <c r="C37" s="15" t="str">
        <f>Tabela224[[#This Row],[SITUAÇÃO ]]</f>
        <v>ATIVO</v>
      </c>
      <c r="D37" s="15"/>
      <c r="E37" s="7"/>
      <c r="F37" s="10"/>
      <c r="G37" s="7"/>
      <c r="H37" s="7"/>
      <c r="I37" s="8"/>
      <c r="J37" s="7">
        <f t="shared" si="0"/>
        <v>0</v>
      </c>
      <c r="K37" s="9">
        <f t="shared" si="2"/>
        <v>-29</v>
      </c>
      <c r="L37" s="15" t="str">
        <f ca="1">IF(TODAY()&gt;Tabela224101112131415161718192010113637[[#This Row],[VENCIMENTO]],"Vencido‼","Válido✔")</f>
        <v>Vencido‼</v>
      </c>
    </row>
    <row r="38" spans="1:12" x14ac:dyDescent="0.25">
      <c r="A38" s="11" t="str">
        <f>Tabela224[[#This Row],[NOME]]</f>
        <v>MATEUS DOS SANTOS DE BRITO</v>
      </c>
      <c r="B38" s="11" t="str">
        <f>Tabela224[[#This Row],[CATEGORIA]]</f>
        <v>INTERMITENTE (ELISVÂNIO)</v>
      </c>
      <c r="C38" s="15" t="str">
        <f>Tabela224[[#This Row],[SITUAÇÃO ]]</f>
        <v>ATIVO</v>
      </c>
      <c r="D38" s="15"/>
      <c r="E38" s="7"/>
      <c r="F38" s="10"/>
      <c r="G38" s="7"/>
      <c r="H38" s="7"/>
      <c r="I38" s="8"/>
      <c r="J38" s="7">
        <f t="shared" si="0"/>
        <v>0</v>
      </c>
      <c r="K38" s="9">
        <f t="shared" si="2"/>
        <v>-29</v>
      </c>
      <c r="L38" s="15" t="str">
        <f ca="1">IF(TODAY()&gt;Tabela224101112131415161718192010113637[[#This Row],[VENCIMENTO]],"Vencido‼","Válido✔")</f>
        <v>Vencido‼</v>
      </c>
    </row>
    <row r="39" spans="1:12" x14ac:dyDescent="0.25">
      <c r="A39" s="11" t="str">
        <f>Tabela224[[#This Row],[NOME]]</f>
        <v>MOACIR ROMÁRIO SIQUEIRA DOS REIS</v>
      </c>
      <c r="B39" s="11" t="str">
        <f>Tabela224[[#This Row],[CATEGORIA]]</f>
        <v>EMPREGADO</v>
      </c>
      <c r="C39" s="15" t="str">
        <f>Tabela224[[#This Row],[SITUAÇÃO ]]</f>
        <v>ATIVO</v>
      </c>
      <c r="D39" s="15"/>
      <c r="E39" s="7"/>
      <c r="F39" s="10"/>
      <c r="G39" s="7"/>
      <c r="H39" s="7"/>
      <c r="I39" s="8"/>
      <c r="J39" s="7">
        <f t="shared" si="0"/>
        <v>0</v>
      </c>
      <c r="K39" s="9">
        <f t="shared" si="2"/>
        <v>-29</v>
      </c>
      <c r="L39" s="15" t="str">
        <f ca="1">IF(TODAY()&gt;Tabela224101112131415161718192010113637[[#This Row],[VENCIMENTO]],"Vencido‼","Válido✔")</f>
        <v>Vencido‼</v>
      </c>
    </row>
    <row r="40" spans="1:12" x14ac:dyDescent="0.25">
      <c r="A40" s="11" t="str">
        <f>Tabela224[[#This Row],[NOME]]</f>
        <v>NATHÁLIA ROSY SOUZA OLIVEIRA</v>
      </c>
      <c r="B40" s="11" t="str">
        <f>Tabela224[[#This Row],[CATEGORIA]]</f>
        <v>EMPREGADO</v>
      </c>
      <c r="C40" s="15" t="str">
        <f>Tabela224[[#This Row],[SITUAÇÃO ]]</f>
        <v>ATIVO</v>
      </c>
      <c r="D40" s="15"/>
      <c r="E40" s="7"/>
      <c r="F40" s="10"/>
      <c r="G40" s="7"/>
      <c r="H40" s="7"/>
      <c r="I40" s="8"/>
      <c r="J40" s="7">
        <f t="shared" si="0"/>
        <v>0</v>
      </c>
      <c r="K40" s="9">
        <f t="shared" si="2"/>
        <v>-29</v>
      </c>
      <c r="L40" s="15" t="str">
        <f ca="1">IF(TODAY()&gt;Tabela224101112131415161718192010113637[[#This Row],[VENCIMENTO]],"Vencido‼","Válido✔")</f>
        <v>Vencido‼</v>
      </c>
    </row>
    <row r="41" spans="1:12" x14ac:dyDescent="0.25">
      <c r="A41" s="11" t="str">
        <f>Tabela224[[#This Row],[NOME]]</f>
        <v>NAYARA THAÍS LOURENÇO OLIVEIRA</v>
      </c>
      <c r="B41" s="11" t="str">
        <f>Tabela224[[#This Row],[CATEGORIA]]</f>
        <v>EMPREGADO</v>
      </c>
      <c r="C41" s="15" t="str">
        <f>Tabela224[[#This Row],[SITUAÇÃO ]]</f>
        <v>ATIVO</v>
      </c>
      <c r="D41" s="15"/>
      <c r="E41" s="7"/>
      <c r="F41" s="10"/>
      <c r="G41" s="7"/>
      <c r="H41" s="7"/>
      <c r="I41" s="8"/>
      <c r="J41" s="7">
        <f t="shared" si="0"/>
        <v>0</v>
      </c>
      <c r="K41" s="9">
        <f t="shared" si="2"/>
        <v>-29</v>
      </c>
      <c r="L41" s="15" t="str">
        <f ca="1">IF(TODAY()&gt;Tabela224101112131415161718192010113637[[#This Row],[VENCIMENTO]],"Vencido‼","Válido✔")</f>
        <v>Vencido‼</v>
      </c>
    </row>
    <row r="42" spans="1:12" x14ac:dyDescent="0.25">
      <c r="A42" s="11" t="str">
        <f>Tabela224[[#This Row],[NOME]]</f>
        <v>NIELTON OLIVEIRA DAMASCENO</v>
      </c>
      <c r="B42" s="11" t="str">
        <f>Tabela224[[#This Row],[CATEGORIA]]</f>
        <v>EMPREGADO</v>
      </c>
      <c r="C42" s="15" t="str">
        <f>Tabela224[[#This Row],[SITUAÇÃO ]]</f>
        <v>ATIVO</v>
      </c>
      <c r="D42" s="15"/>
      <c r="E42" s="7"/>
      <c r="F42" s="10"/>
      <c r="G42" s="7"/>
      <c r="H42" s="7"/>
      <c r="I42" s="8"/>
      <c r="J42" s="7">
        <f t="shared" si="0"/>
        <v>0</v>
      </c>
      <c r="K42" s="9">
        <f t="shared" si="2"/>
        <v>-29</v>
      </c>
      <c r="L42" s="15" t="str">
        <f ca="1">IF(TODAY()&gt;Tabela224101112131415161718192010113637[[#This Row],[VENCIMENTO]],"Vencido‼","Válido✔")</f>
        <v>Vencido‼</v>
      </c>
    </row>
    <row r="43" spans="1:12" x14ac:dyDescent="0.25">
      <c r="A43" s="11" t="str">
        <f>Tabela224[[#This Row],[NOME]]</f>
        <v>PAULO CÉLIO DA SILVA</v>
      </c>
      <c r="B43" s="11" t="str">
        <f>Tabela224[[#This Row],[CATEGORIA]]</f>
        <v>EMPREGADO</v>
      </c>
      <c r="C43" s="15" t="str">
        <f>Tabela224[[#This Row],[SITUAÇÃO ]]</f>
        <v>ATIVO</v>
      </c>
      <c r="D43" s="15"/>
      <c r="E43" s="7"/>
      <c r="F43" s="10"/>
      <c r="G43" s="7"/>
      <c r="H43" s="7"/>
      <c r="I43" s="8"/>
      <c r="J43" s="7">
        <f t="shared" si="0"/>
        <v>0</v>
      </c>
      <c r="K43" s="9">
        <f t="shared" si="2"/>
        <v>-29</v>
      </c>
      <c r="L43" s="15" t="str">
        <f ca="1">IF(TODAY()&gt;Tabela224101112131415161718192010113637[[#This Row],[VENCIMENTO]],"Vencido‼","Válido✔")</f>
        <v>Vencido‼</v>
      </c>
    </row>
    <row r="44" spans="1:12" x14ac:dyDescent="0.25">
      <c r="A44" s="11" t="str">
        <f>Tabela224[[#This Row],[NOME]]</f>
        <v>RAFAEL FAUSTINO MAPA COELHO</v>
      </c>
      <c r="B44" s="11" t="str">
        <f>Tabela224[[#This Row],[CATEGORIA]]</f>
        <v>EMPREGADO</v>
      </c>
      <c r="C44" s="15" t="str">
        <f>Tabela224[[#This Row],[SITUAÇÃO ]]</f>
        <v>INATIVO</v>
      </c>
      <c r="D44" s="15"/>
      <c r="E44" s="7"/>
      <c r="F44" s="10"/>
      <c r="G44" s="7"/>
      <c r="H44" s="7"/>
      <c r="I44" s="8"/>
      <c r="J44" s="7">
        <f t="shared" si="0"/>
        <v>0</v>
      </c>
      <c r="K44" s="9">
        <f t="shared" si="2"/>
        <v>-29</v>
      </c>
      <c r="L44" s="15" t="str">
        <f ca="1">IF(TODAY()&gt;Tabela224101112131415161718192010113637[[#This Row],[VENCIMENTO]],"Vencido‼","Válido✔")</f>
        <v>Vencido‼</v>
      </c>
    </row>
    <row r="45" spans="1:12" x14ac:dyDescent="0.25">
      <c r="A45" s="11" t="str">
        <f>Tabela224[[#This Row],[NOME]]</f>
        <v>RAFAEL ROBERTO CAMPIDELLI</v>
      </c>
      <c r="B45" s="11" t="str">
        <f>Tabela224[[#This Row],[CATEGORIA]]</f>
        <v>EMPREGADO</v>
      </c>
      <c r="C45" s="15" t="s">
        <v>120</v>
      </c>
      <c r="D45" s="15"/>
      <c r="E45" s="7"/>
      <c r="F45" s="10"/>
      <c r="G45" s="7"/>
      <c r="H45" s="7"/>
      <c r="I45" s="8"/>
      <c r="J45" s="7">
        <f>EDATE(E45,I45)</f>
        <v>0</v>
      </c>
      <c r="K45" s="9">
        <f>J45-29</f>
        <v>-29</v>
      </c>
      <c r="L45" s="15" t="str">
        <f ca="1">IF(TODAY()&gt;Tabela224101112131415161718192010113637[[#This Row],[VENCIMENTO]],"Vencido‼","Válido✔")</f>
        <v>Vencido‼</v>
      </c>
    </row>
    <row r="46" spans="1:12" x14ac:dyDescent="0.25">
      <c r="A46" s="11" t="str">
        <f>Tabela224[[#This Row],[NOME]]</f>
        <v>ROBERT AUGUSTO SANTOS SILVA</v>
      </c>
      <c r="B46" s="11" t="str">
        <f>Tabela224[[#This Row],[CATEGORIA]]</f>
        <v>EMPREGADO</v>
      </c>
      <c r="C46" s="15" t="str">
        <f>Tabela224[[#This Row],[SITUAÇÃO ]]</f>
        <v>ATIVO</v>
      </c>
      <c r="D46" s="15"/>
      <c r="E46" s="7"/>
      <c r="F46" s="10"/>
      <c r="G46" s="7"/>
      <c r="H46" s="7"/>
      <c r="I46" s="8"/>
      <c r="J46" s="7">
        <f t="shared" si="0"/>
        <v>0</v>
      </c>
      <c r="K46" s="9">
        <f t="shared" si="2"/>
        <v>-29</v>
      </c>
      <c r="L46" s="15" t="str">
        <f ca="1">IF(TODAY()&gt;Tabela224101112131415161718192010113637[[#This Row],[VENCIMENTO]],"Vencido‼","Válido✔")</f>
        <v>Vencido‼</v>
      </c>
    </row>
    <row r="47" spans="1:12" x14ac:dyDescent="0.25">
      <c r="A47" s="11" t="str">
        <f>Tabela224[[#This Row],[NOME]]</f>
        <v>TALISON TIAGO DIAS OLIVEIRA</v>
      </c>
      <c r="B47" s="11" t="str">
        <f>Tabela224[[#This Row],[CATEGORIA]]</f>
        <v>EMPREGADO</v>
      </c>
      <c r="C47" s="15" t="str">
        <f>Tabela224[[#This Row],[SITUAÇÃO ]]</f>
        <v>ATIVO</v>
      </c>
      <c r="D47" s="15"/>
      <c r="E47" s="7"/>
      <c r="F47" s="10"/>
      <c r="G47" s="7"/>
      <c r="H47" s="7"/>
      <c r="I47" s="8"/>
      <c r="J47" s="7">
        <f t="shared" si="0"/>
        <v>0</v>
      </c>
      <c r="K47" s="9">
        <f t="shared" si="2"/>
        <v>-29</v>
      </c>
      <c r="L47" s="15" t="str">
        <f ca="1">IF(TODAY()&gt;Tabela224101112131415161718192010113637[[#This Row],[VENCIMENTO]],"Vencido‼","Válido✔")</f>
        <v>Vencido‼</v>
      </c>
    </row>
    <row r="48" spans="1:12" x14ac:dyDescent="0.25">
      <c r="A48" s="11" t="str">
        <f>Tabela224[[#This Row],[NOME]]</f>
        <v>THAÍS LORRAINE DA SILVA SANTOS</v>
      </c>
      <c r="B48" s="11" t="str">
        <f>Tabela224[[#This Row],[CATEGORIA]]</f>
        <v>EMPREGADO</v>
      </c>
      <c r="C48" s="15" t="str">
        <f>Tabela224[[#This Row],[SITUAÇÃO ]]</f>
        <v>ATIVO</v>
      </c>
      <c r="D48" s="15"/>
      <c r="E48" s="7"/>
      <c r="F48" s="10"/>
      <c r="G48" s="7"/>
      <c r="H48" s="7"/>
      <c r="I48" s="8"/>
      <c r="J48" s="7">
        <f t="shared" si="0"/>
        <v>0</v>
      </c>
      <c r="K48" s="9">
        <f t="shared" si="2"/>
        <v>-29</v>
      </c>
      <c r="L48" s="15" t="str">
        <f ca="1">IF(TODAY()&gt;Tabela224101112131415161718192010113637[[#This Row],[VENCIMENTO]],"Vencido‼","Válido✔")</f>
        <v>Vencido‼</v>
      </c>
    </row>
    <row r="49" spans="1:12" x14ac:dyDescent="0.25">
      <c r="A49" s="11" t="str">
        <f>Tabela224[[#This Row],[NOME]]</f>
        <v>WAGNER APARECIDO DE SOUSA JÚNIOR</v>
      </c>
      <c r="B49" s="11" t="str">
        <f>Tabela224[[#This Row],[CATEGORIA]]</f>
        <v>EMPREGADO</v>
      </c>
      <c r="C49" s="15" t="str">
        <f>Tabela224[[#This Row],[SITUAÇÃO ]]</f>
        <v>INATIVO</v>
      </c>
      <c r="D49" s="15"/>
      <c r="E49" s="7"/>
      <c r="F49" s="10"/>
      <c r="G49" s="7"/>
      <c r="H49" s="7"/>
      <c r="I49" s="8"/>
      <c r="J49" s="7">
        <f t="shared" si="0"/>
        <v>0</v>
      </c>
      <c r="K49" s="9">
        <f t="shared" si="2"/>
        <v>-29</v>
      </c>
      <c r="L49" s="15" t="str">
        <f ca="1">IF(TODAY()&gt;Tabela224101112131415161718192010113637[[#This Row],[VENCIMENTO]],"Vencido‼","Válido✔")</f>
        <v>Vencido‼</v>
      </c>
    </row>
    <row r="50" spans="1:12" x14ac:dyDescent="0.25">
      <c r="A50" s="11" t="str">
        <f>Tabela224[[#This Row],[NOME]]</f>
        <v>WESLEY DE ALMEIDA E SOUZA</v>
      </c>
      <c r="B50" s="11" t="str">
        <f>Tabela224[[#This Row],[CATEGORIA]]</f>
        <v>EMPREGADO</v>
      </c>
      <c r="C50" s="15" t="str">
        <f>Tabela224[[#This Row],[SITUAÇÃO ]]</f>
        <v>ATIVO</v>
      </c>
      <c r="D50" s="15"/>
      <c r="E50" s="7"/>
      <c r="F50" s="10"/>
      <c r="G50" s="7"/>
      <c r="H50" s="7"/>
      <c r="I50" s="8"/>
      <c r="J50" s="19">
        <f t="shared" si="0"/>
        <v>0</v>
      </c>
      <c r="K50" s="20">
        <f t="shared" si="2"/>
        <v>-29</v>
      </c>
      <c r="L50" s="15" t="str">
        <f ca="1">IF(TODAY()&gt;Tabela224101112131415161718192010113637[[#This Row],[VENCIMENTO]],"Vencido‼","Válido✔")</f>
        <v>Vencido‼</v>
      </c>
    </row>
    <row r="51" spans="1:12" x14ac:dyDescent="0.25">
      <c r="A51" s="11" t="str">
        <f>Tabela224[[#This Row],[NOME]]</f>
        <v>MARCELO CHRISTIAN LELIS DE OLIVEIRA</v>
      </c>
      <c r="B51" s="11" t="str">
        <f>Tabela224[[#This Row],[CATEGORIA]]</f>
        <v>EMPREGADO</v>
      </c>
      <c r="C51" s="15" t="str">
        <f>Tabela224[[#This Row],[SITUAÇÃO ]]</f>
        <v>ATIVO</v>
      </c>
      <c r="D51" s="15"/>
      <c r="E51" s="7"/>
      <c r="F51" s="10"/>
      <c r="G51" s="7"/>
      <c r="H51" s="7"/>
      <c r="I51" s="8"/>
      <c r="J51" s="7">
        <f t="shared" si="0"/>
        <v>0</v>
      </c>
      <c r="K51" s="9">
        <f t="shared" si="2"/>
        <v>-29</v>
      </c>
      <c r="L51" s="27" t="str">
        <f ca="1">IF(TODAY()&gt;Tabela224101112131415161718192010113637[[#This Row],[VENCIMENTO]],"Vencido‼","Válido✔")</f>
        <v>Vencido‼</v>
      </c>
    </row>
    <row r="52" spans="1:12" x14ac:dyDescent="0.25">
      <c r="A52" s="11" t="str">
        <f>Tabela224[[#This Row],[NOME]]</f>
        <v>PABLO VINICIUS SEVERINO FERNANDES</v>
      </c>
      <c r="B52" s="11" t="str">
        <f>Tabela224[[#This Row],[CATEGORIA]]</f>
        <v xml:space="preserve">EMPREGADO </v>
      </c>
      <c r="C52" s="15" t="str">
        <f>Tabela224[[#This Row],[SITUAÇÃO ]]</f>
        <v>ATIVO</v>
      </c>
      <c r="D52" s="15"/>
      <c r="E52" s="7"/>
      <c r="F52" s="10"/>
      <c r="G52" s="7"/>
      <c r="H52" s="7"/>
      <c r="I52" s="8"/>
      <c r="J52" s="7">
        <f t="shared" si="0"/>
        <v>0</v>
      </c>
      <c r="K52" s="9">
        <f t="shared" si="2"/>
        <v>-29</v>
      </c>
      <c r="L52" s="27" t="str">
        <f ca="1">IF(TODAY()&gt;Tabela224101112131415161718192010113637[[#This Row],[VENCIMENTO]],"Vencido‼","Válido✔")</f>
        <v>Vencido‼</v>
      </c>
    </row>
    <row r="53" spans="1:12" x14ac:dyDescent="0.25">
      <c r="A53" s="11" t="str">
        <f>Tabela224[[#This Row],[NOME]]</f>
        <v>FRANCISCO PEDRO DE SOUZA SANTOS</v>
      </c>
      <c r="B53" s="11" t="str">
        <f>Tabela224[[#This Row],[CATEGORIA]]</f>
        <v>EMPREGADO</v>
      </c>
      <c r="C53" s="15" t="s">
        <v>120</v>
      </c>
      <c r="D53" s="15"/>
      <c r="E53" s="7"/>
      <c r="F53" s="10"/>
      <c r="G53" s="7"/>
      <c r="H53" s="7"/>
      <c r="I53" s="8"/>
      <c r="J53" s="7">
        <f t="shared" si="0"/>
        <v>0</v>
      </c>
      <c r="K53" s="9">
        <f t="shared" si="2"/>
        <v>-29</v>
      </c>
      <c r="L53" s="27" t="str">
        <f ca="1">IF(TODAY()&gt;Tabela224101112131415161718192010113637[[#This Row],[VENCIMENTO]],"Vencido‼","Válido✔")</f>
        <v>Vencido‼</v>
      </c>
    </row>
    <row r="54" spans="1:12" x14ac:dyDescent="0.25">
      <c r="A54" s="11" t="str">
        <f>Tabela224[[#This Row],[NOME]]</f>
        <v>ÍTALO GABRIEL DA SILVA RODRIGUES SANTOS</v>
      </c>
      <c r="B54" s="11" t="str">
        <f>Tabela224[[#This Row],[CATEGORIA]]</f>
        <v>EMPREGADO</v>
      </c>
      <c r="C54" s="15" t="str">
        <f>Tabela224[[#This Row],[SITUAÇÃO ]]</f>
        <v>ATIVO</v>
      </c>
      <c r="D54" s="15"/>
      <c r="E54" s="7"/>
      <c r="F54" s="10"/>
      <c r="G54" s="7"/>
      <c r="H54" s="7"/>
      <c r="I54" s="8"/>
      <c r="J54" s="7">
        <f t="shared" si="0"/>
        <v>0</v>
      </c>
      <c r="K54" s="9">
        <f t="shared" si="2"/>
        <v>-29</v>
      </c>
      <c r="L54" s="27" t="str">
        <f ca="1">IF(TODAY()&gt;Tabela224101112131415161718192010113637[[#This Row],[VENCIMENTO]],"Vencido‼","Válido✔")</f>
        <v>Vencido‼</v>
      </c>
    </row>
    <row r="55" spans="1:12" x14ac:dyDescent="0.25">
      <c r="A55" s="11" t="str">
        <f>Tabela224[[#This Row],[NOME]]</f>
        <v>IVANILDO AMARAL SANTOS</v>
      </c>
      <c r="B55" s="11" t="str">
        <f>Tabela224[[#This Row],[CATEGORIA]]</f>
        <v>EMPREGADO</v>
      </c>
      <c r="C55" s="15" t="str">
        <f>Tabela224[[#This Row],[SITUAÇÃO ]]</f>
        <v>ATIVO</v>
      </c>
      <c r="D55" s="15"/>
      <c r="E55" s="7"/>
      <c r="F55" s="10"/>
      <c r="G55" s="7"/>
      <c r="H55" s="7"/>
      <c r="I55" s="8"/>
      <c r="J55" s="7">
        <f t="shared" si="0"/>
        <v>0</v>
      </c>
      <c r="K55" s="9">
        <f t="shared" si="2"/>
        <v>-29</v>
      </c>
      <c r="L55" s="27" t="str">
        <f ca="1">IF(TODAY()&gt;Tabela224101112131415161718192010113637[[#This Row],[VENCIMENTO]],"Vencido‼","Válido✔")</f>
        <v>Vencido‼</v>
      </c>
    </row>
    <row r="56" spans="1:12" x14ac:dyDescent="0.25">
      <c r="A56" s="11" t="str">
        <f>Tabela224[[#This Row],[NOME]]</f>
        <v>JONATHAN FERNANDES PEREIRA</v>
      </c>
      <c r="B56" s="11" t="str">
        <f>Tabela224[[#This Row],[CATEGORIA]]</f>
        <v>EMPREGADO</v>
      </c>
      <c r="C56" s="15" t="str">
        <f>Tabela224[[#This Row],[SITUAÇÃO ]]</f>
        <v>ATIVO</v>
      </c>
      <c r="D56" s="15"/>
      <c r="E56" s="7"/>
      <c r="F56" s="10"/>
      <c r="G56" s="7"/>
      <c r="H56" s="7"/>
      <c r="I56" s="8"/>
      <c r="J56" s="7">
        <f t="shared" si="0"/>
        <v>0</v>
      </c>
      <c r="K56" s="9">
        <f t="shared" si="2"/>
        <v>-29</v>
      </c>
      <c r="L56" s="27" t="str">
        <f ca="1">IF(TODAY()&gt;Tabela224101112131415161718192010113637[[#This Row],[VENCIMENTO]],"Vencido‼","Válido✔")</f>
        <v>Vencido‼</v>
      </c>
    </row>
    <row r="57" spans="1:12" x14ac:dyDescent="0.25">
      <c r="A57" s="11" t="str">
        <f>Tabela224[[#This Row],[NOME]]</f>
        <v>FERNANDO AQUINO FERNANDES</v>
      </c>
      <c r="B57" s="11" t="str">
        <f>Tabela224[[#This Row],[CATEGORIA]]</f>
        <v>INTERMITENTE (FERNANDO)</v>
      </c>
      <c r="C57" s="15" t="str">
        <f>Tabela224[[#This Row],[SITUAÇÃO ]]</f>
        <v>ATIVO</v>
      </c>
      <c r="D57" s="15"/>
      <c r="E57" s="7"/>
      <c r="F57" s="10"/>
      <c r="G57" s="7"/>
      <c r="H57" s="7"/>
      <c r="I57" s="8"/>
      <c r="J57" s="7">
        <f t="shared" si="0"/>
        <v>0</v>
      </c>
      <c r="K57" s="9">
        <f t="shared" si="2"/>
        <v>-29</v>
      </c>
      <c r="L57" s="27" t="str">
        <f ca="1">IF(TODAY()&gt;Tabela224101112131415161718192010113637[[#This Row],[VENCIMENTO]],"Vencido‼","Válido✔")</f>
        <v>Vencido‼</v>
      </c>
    </row>
    <row r="58" spans="1:12" x14ac:dyDescent="0.25">
      <c r="A58" s="11" t="str">
        <f>Tabela224[[#This Row],[NOME]]</f>
        <v>WANDESON COSTA LIMA</v>
      </c>
      <c r="B58" s="11" t="str">
        <f>Tabela224[[#This Row],[CATEGORIA]]</f>
        <v>INTERMITENTE (FERNANDO)</v>
      </c>
      <c r="C58" s="15" t="str">
        <f>Tabela224[[#This Row],[SITUAÇÃO ]]</f>
        <v>ATIVO</v>
      </c>
      <c r="D58" s="15"/>
      <c r="E58" s="7"/>
      <c r="F58" s="10"/>
      <c r="G58" s="7"/>
      <c r="H58" s="7"/>
      <c r="I58" s="8"/>
      <c r="J58" s="7">
        <f t="shared" si="0"/>
        <v>0</v>
      </c>
      <c r="K58" s="9">
        <f t="shared" si="2"/>
        <v>-29</v>
      </c>
      <c r="L58" s="27" t="str">
        <f ca="1">IF(TODAY()&gt;Tabela224101112131415161718192010113637[[#This Row],[VENCIMENTO]],"Vencido‼","Válido✔")</f>
        <v>Vencido‼</v>
      </c>
    </row>
    <row r="59" spans="1:12" x14ac:dyDescent="0.25">
      <c r="A59" s="11" t="str">
        <f>Tabela224[[#This Row],[NOME]]</f>
        <v>WILLIAN JORGE CAETANO PINTO</v>
      </c>
      <c r="B59" s="11" t="str">
        <f>Tabela224[[#This Row],[CATEGORIA]]</f>
        <v>INTERMITENTE (FERNANDO)</v>
      </c>
      <c r="C59" s="15" t="str">
        <f>Tabela224[[#This Row],[SITUAÇÃO ]]</f>
        <v>ATIVO</v>
      </c>
      <c r="D59" s="15"/>
      <c r="E59" s="7"/>
      <c r="F59" s="10"/>
      <c r="G59" s="7"/>
      <c r="H59" s="7"/>
      <c r="I59" s="8"/>
      <c r="J59" s="7">
        <f t="shared" si="0"/>
        <v>0</v>
      </c>
      <c r="K59" s="9">
        <f t="shared" si="2"/>
        <v>-29</v>
      </c>
      <c r="L59" s="27" t="str">
        <f ca="1">IF(TODAY()&gt;Tabela224101112131415161718192010113637[[#This Row],[VENCIMENTO]],"Vencido‼","Válido✔")</f>
        <v>Vencido‼</v>
      </c>
    </row>
    <row r="60" spans="1:12" x14ac:dyDescent="0.25">
      <c r="A60" s="11" t="str">
        <f>Tabela224[[#This Row],[NOME]]</f>
        <v>GRASIANE DA COSTA SOBRINHO</v>
      </c>
      <c r="B60" s="11" t="str">
        <f>Tabela224[[#This Row],[CATEGORIA]]</f>
        <v>EMPREGADO</v>
      </c>
      <c r="C60" s="15" t="str">
        <f>Tabela224[[#This Row],[SITUAÇÃO ]]</f>
        <v>ATIVO</v>
      </c>
      <c r="D60" s="15"/>
      <c r="E60" s="7"/>
      <c r="F60" s="10"/>
      <c r="G60" s="7"/>
      <c r="H60" s="7"/>
      <c r="I60" s="8"/>
      <c r="J60" s="7">
        <f t="shared" si="0"/>
        <v>0</v>
      </c>
      <c r="K60" s="9">
        <f t="shared" si="2"/>
        <v>-29</v>
      </c>
      <c r="L60" s="27" t="str">
        <f ca="1">IF(TODAY()&gt;Tabela224101112131415161718192010113637[[#This Row],[VENCIMENTO]],"Vencido‼","Válido✔")</f>
        <v>Vencido‼</v>
      </c>
    </row>
    <row r="61" spans="1:12" x14ac:dyDescent="0.25">
      <c r="A61" s="11" t="str">
        <f>Tabela224[[#This Row],[NOME]]</f>
        <v>BRUNO GUIMARÃES MARTINS</v>
      </c>
      <c r="B61" s="11" t="str">
        <f>Tabela224[[#This Row],[CATEGORIA]]</f>
        <v>EMPREGADO</v>
      </c>
      <c r="C61" s="15" t="str">
        <f>Tabela224[[#This Row],[SITUAÇÃO ]]</f>
        <v>ATIVO</v>
      </c>
      <c r="D61" s="15"/>
      <c r="E61" s="7"/>
      <c r="F61" s="10"/>
      <c r="G61" s="7"/>
      <c r="H61" s="7"/>
      <c r="I61" s="8"/>
      <c r="J61" s="7">
        <f t="shared" si="0"/>
        <v>0</v>
      </c>
      <c r="K61" s="9">
        <f t="shared" si="2"/>
        <v>-29</v>
      </c>
      <c r="L61" s="27" t="str">
        <f ca="1">IF(TODAY()&gt;Tabela224101112131415161718192010113637[[#This Row],[VENCIMENTO]],"Vencido‼","Válido✔")</f>
        <v>Vencido‼</v>
      </c>
    </row>
    <row r="62" spans="1:12" x14ac:dyDescent="0.25">
      <c r="A62" s="11" t="str">
        <f>Tabela224[[#This Row],[NOME]]</f>
        <v>LEANDRO GUIMARÃES MARTINS</v>
      </c>
      <c r="B62" s="11" t="str">
        <f>Tabela224[[#This Row],[CATEGORIA]]</f>
        <v>EMPREGADO</v>
      </c>
      <c r="C62" s="15" t="str">
        <f>Tabela224[[#This Row],[SITUAÇÃO ]]</f>
        <v>ATIVO</v>
      </c>
      <c r="D62" s="15"/>
      <c r="E62" s="7"/>
      <c r="F62" s="10"/>
      <c r="G62" s="7"/>
      <c r="H62" s="7"/>
      <c r="I62" s="8"/>
      <c r="J62" s="7">
        <f t="shared" si="0"/>
        <v>0</v>
      </c>
      <c r="K62" s="9">
        <f t="shared" si="2"/>
        <v>-29</v>
      </c>
      <c r="L62" s="27" t="str">
        <f ca="1">IF(TODAY()&gt;Tabela224101112131415161718192010113637[[#This Row],[VENCIMENTO]],"Vencido‼","Válido✔")</f>
        <v>Vencido‼</v>
      </c>
    </row>
    <row r="63" spans="1:12" x14ac:dyDescent="0.25">
      <c r="A63" s="11" t="str">
        <f>Tabela224[[#This Row],[NOME]]</f>
        <v>ALESSANDRO IORANY DOS SANTOS</v>
      </c>
      <c r="B63" s="11" t="str">
        <f>Tabela224[[#This Row],[CATEGORIA]]</f>
        <v>EMPREGADO</v>
      </c>
      <c r="C63" s="15" t="str">
        <f>Tabela224[[#This Row],[SITUAÇÃO ]]</f>
        <v>INATIVO</v>
      </c>
      <c r="D63" s="15"/>
      <c r="E63" s="7"/>
      <c r="F63" s="10"/>
      <c r="G63" s="7"/>
      <c r="H63" s="7"/>
      <c r="I63" s="8"/>
      <c r="J63" s="7">
        <f t="shared" si="0"/>
        <v>0</v>
      </c>
      <c r="K63" s="9">
        <f t="shared" si="2"/>
        <v>-29</v>
      </c>
      <c r="L63" s="27" t="str">
        <f ca="1">IF(TODAY()&gt;Tabela224101112131415161718192010113637[[#This Row],[VENCIMENTO]],"Vencido‼","Válido✔")</f>
        <v>Vencido‼</v>
      </c>
    </row>
    <row r="64" spans="1:12" x14ac:dyDescent="0.25">
      <c r="A64" s="11" t="str">
        <f>Tabela224[[#This Row],[NOME]]</f>
        <v>MATHEUS BINI SEVERINO FERNANDES</v>
      </c>
      <c r="B64" s="11" t="str">
        <f>Tabela224[[#This Row],[CATEGORIA]]</f>
        <v>EMPREGADO</v>
      </c>
      <c r="C64" s="15" t="str">
        <f>Tabela224[[#This Row],[SITUAÇÃO ]]</f>
        <v>ATIVO</v>
      </c>
      <c r="D64" s="15"/>
      <c r="E64" s="7"/>
      <c r="F64" s="10"/>
      <c r="G64" s="7"/>
      <c r="H64" s="7"/>
      <c r="I64" s="8"/>
      <c r="J64" s="7">
        <f t="shared" si="0"/>
        <v>0</v>
      </c>
      <c r="K64" s="9">
        <f t="shared" si="2"/>
        <v>-29</v>
      </c>
      <c r="L64" s="27" t="str">
        <f ca="1">IF(TODAY()&gt;Tabela224101112131415161718192010113637[[#This Row],[VENCIMENTO]],"Vencido‼","Válido✔")</f>
        <v>Vencido‼</v>
      </c>
    </row>
    <row r="65" spans="1:12" x14ac:dyDescent="0.25">
      <c r="A65" s="11" t="str">
        <f>Tabela224[[#This Row],[NOME]]</f>
        <v>NILTON ALVES DA CUNHA FILHO</v>
      </c>
      <c r="B65" s="11" t="str">
        <f>Tabela224[[#This Row],[CATEGORIA]]</f>
        <v>EMPREGADO</v>
      </c>
      <c r="C65" s="15" t="str">
        <f>Tabela224[[#This Row],[SITUAÇÃO ]]</f>
        <v>ATIVO</v>
      </c>
      <c r="D65" s="15"/>
      <c r="E65" s="7"/>
      <c r="F65" s="10"/>
      <c r="G65" s="7"/>
      <c r="H65" s="7"/>
      <c r="I65" s="8"/>
      <c r="J65" s="7">
        <f t="shared" si="0"/>
        <v>0</v>
      </c>
      <c r="K65" s="9">
        <f t="shared" si="2"/>
        <v>-29</v>
      </c>
      <c r="L65" s="27" t="str">
        <f ca="1">IF(TODAY()&gt;Tabela224101112131415161718192010113637[[#This Row],[VENCIMENTO]],"Vencido‼","Válido✔")</f>
        <v>Vencido‼</v>
      </c>
    </row>
    <row r="66" spans="1:12" x14ac:dyDescent="0.25">
      <c r="A66" s="11" t="str">
        <f>Tabela224[[#This Row],[NOME]]</f>
        <v>FRANCISCO PEDRO DE SOUZA SANTOS</v>
      </c>
      <c r="B66" s="11" t="str">
        <f>Tabela224[[#This Row],[CATEGORIA]]</f>
        <v>EMPREGADO</v>
      </c>
      <c r="C66" s="15" t="str">
        <f>Tabela224[[#This Row],[SITUAÇÃO ]]</f>
        <v>ATIVO</v>
      </c>
      <c r="D66" s="8"/>
      <c r="E66" s="7"/>
      <c r="F66" s="7"/>
      <c r="G66" s="7"/>
      <c r="H66" s="7"/>
      <c r="I66" s="8"/>
      <c r="J66" s="7">
        <f t="shared" si="0"/>
        <v>0</v>
      </c>
      <c r="K66" s="9">
        <f t="shared" si="2"/>
        <v>-29</v>
      </c>
      <c r="L66" s="27" t="str">
        <f ca="1">IF(TODAY()&gt;Tabela224101112131415161718192010113637[[#This Row],[VENCIMENTO]],"Vencido‼","Válido✔")</f>
        <v>Vencido‼</v>
      </c>
    </row>
    <row r="67" spans="1:12" x14ac:dyDescent="0.25">
      <c r="A67" s="11" t="str">
        <f>Tabela224[[#This Row],[NOME]]</f>
        <v>CARLOS EDUARDO ALVES JULIÃO</v>
      </c>
      <c r="B67" s="11" t="str">
        <f>Tabela224[[#This Row],[CATEGORIA]]</f>
        <v>EMPREGADO</v>
      </c>
      <c r="C67" s="15" t="str">
        <f>Tabela224[[#This Row],[SITUAÇÃO ]]</f>
        <v>ATIVO</v>
      </c>
      <c r="D67" s="8"/>
      <c r="E67" s="7"/>
      <c r="F67" s="7"/>
      <c r="G67" s="7"/>
      <c r="H67" s="7"/>
      <c r="I67" s="8"/>
      <c r="J67" s="7">
        <f t="shared" si="0"/>
        <v>0</v>
      </c>
      <c r="K67" s="9">
        <f t="shared" si="2"/>
        <v>-29</v>
      </c>
      <c r="L67" s="27" t="str">
        <f ca="1">IF(TODAY()&gt;Tabela224101112131415161718192010113637[[#This Row],[VENCIMENTO]],"Vencido‼","Válido✔")</f>
        <v>Vencido‼</v>
      </c>
    </row>
    <row r="68" spans="1:12" x14ac:dyDescent="0.25">
      <c r="A68" s="11" t="str">
        <f>Tabela224[[#This Row],[NOME]]</f>
        <v>JHONATAS ALVES COSTA</v>
      </c>
      <c r="B68" s="11" t="str">
        <f>Tabela224[[#This Row],[CATEGORIA]]</f>
        <v>EMPREGADO</v>
      </c>
      <c r="C68" s="15" t="str">
        <f>Tabela224[[#This Row],[SITUAÇÃO ]]</f>
        <v>ATIVO</v>
      </c>
      <c r="D68" s="8"/>
      <c r="E68" s="7"/>
      <c r="F68" s="7"/>
      <c r="G68" s="7"/>
      <c r="H68" s="7"/>
      <c r="I68" s="8"/>
      <c r="J68" s="7">
        <f t="shared" si="0"/>
        <v>0</v>
      </c>
      <c r="K68" s="9">
        <f t="shared" si="2"/>
        <v>-29</v>
      </c>
      <c r="L68" s="27" t="str">
        <f ca="1">IF(TODAY()&gt;Tabela224101112131415161718192010113637[[#This Row],[VENCIMENTO]],"Vencido‼","Válido✔")</f>
        <v>Vencido‼</v>
      </c>
    </row>
    <row r="69" spans="1:12" x14ac:dyDescent="0.25">
      <c r="A69" s="11" t="str">
        <f>Tabela224[[#This Row],[NOME]]</f>
        <v>KELLEN CARLA PEREIRA SILVA</v>
      </c>
      <c r="B69" s="11" t="str">
        <f>Tabela224[[#This Row],[CATEGORIA]]</f>
        <v>EMPREGADO</v>
      </c>
      <c r="C69" s="15" t="str">
        <f>Tabela224[[#This Row],[SITUAÇÃO ]]</f>
        <v>ATIVO</v>
      </c>
      <c r="D69" s="8"/>
      <c r="E69" s="7"/>
      <c r="F69" s="7"/>
      <c r="G69" s="7"/>
      <c r="H69" s="7"/>
      <c r="I69" s="8"/>
      <c r="J69" s="7">
        <f t="shared" ref="J69:J100" si="3">EDATE(E69,I69)</f>
        <v>0</v>
      </c>
      <c r="K69" s="9">
        <f t="shared" si="2"/>
        <v>-29</v>
      </c>
      <c r="L69" s="27" t="str">
        <f ca="1">IF(TODAY()&gt;Tabela224101112131415161718192010113637[[#This Row],[VENCIMENTO]],"Vencido‼","Válido✔")</f>
        <v>Vencido‼</v>
      </c>
    </row>
    <row r="70" spans="1:12" x14ac:dyDescent="0.25">
      <c r="A70" s="11" t="str">
        <f>Tabela224[[#This Row],[NOME]]</f>
        <v>LEONARDO JOSÉ DA SILVA</v>
      </c>
      <c r="B70" s="11" t="str">
        <f>Tabela224[[#This Row],[CATEGORIA]]</f>
        <v>EMPREGADO</v>
      </c>
      <c r="C70" s="15" t="str">
        <f>Tabela224[[#This Row],[SITUAÇÃO ]]</f>
        <v>ATIVO</v>
      </c>
      <c r="D70" s="8"/>
      <c r="E70" s="7"/>
      <c r="F70" s="7"/>
      <c r="G70" s="7"/>
      <c r="H70" s="7"/>
      <c r="I70" s="8"/>
      <c r="J70" s="7">
        <f t="shared" si="3"/>
        <v>0</v>
      </c>
      <c r="K70" s="9">
        <f t="shared" si="2"/>
        <v>-29</v>
      </c>
      <c r="L70" s="27" t="str">
        <f ca="1">IF(TODAY()&gt;Tabela224101112131415161718192010113637[[#This Row],[VENCIMENTO]],"Vencido‼","Válido✔")</f>
        <v>Vencido‼</v>
      </c>
    </row>
    <row r="71" spans="1:12" x14ac:dyDescent="0.25">
      <c r="A71" s="11" t="str">
        <f>Tabela224[[#This Row],[NOME]]</f>
        <v>LUSIMAR DE SOUZA SANTOS</v>
      </c>
      <c r="B71" s="11" t="str">
        <f>Tabela224[[#This Row],[CATEGORIA]]</f>
        <v>EMPREGADO</v>
      </c>
      <c r="C71" s="15" t="str">
        <f>Tabela224[[#This Row],[SITUAÇÃO ]]</f>
        <v>ATIVO</v>
      </c>
      <c r="D71" s="8"/>
      <c r="E71" s="7"/>
      <c r="F71" s="7"/>
      <c r="G71" s="7"/>
      <c r="H71" s="7"/>
      <c r="I71" s="8"/>
      <c r="J71" s="7">
        <f t="shared" si="3"/>
        <v>0</v>
      </c>
      <c r="K71" s="9">
        <f t="shared" si="2"/>
        <v>-29</v>
      </c>
      <c r="L71" s="27" t="str">
        <f ca="1">IF(TODAY()&gt;Tabela224101112131415161718192010113637[[#This Row],[VENCIMENTO]],"Vencido‼","Válido✔")</f>
        <v>Vencido‼</v>
      </c>
    </row>
    <row r="72" spans="1:12" x14ac:dyDescent="0.25">
      <c r="A72" s="11" t="str">
        <f>Tabela224[[#This Row],[NOME]]</f>
        <v>SANDY CRISTINA VENCESLAU FERREIRA</v>
      </c>
      <c r="B72" s="11" t="str">
        <f>Tabela224[[#This Row],[CATEGORIA]]</f>
        <v>EMPREGADO</v>
      </c>
      <c r="C72" s="15" t="str">
        <f>Tabela224[[#This Row],[SITUAÇÃO ]]</f>
        <v>ATIVO</v>
      </c>
      <c r="D72" s="8"/>
      <c r="E72" s="7"/>
      <c r="F72" s="7"/>
      <c r="G72" s="7"/>
      <c r="H72" s="7"/>
      <c r="I72" s="8"/>
      <c r="J72" s="7">
        <f t="shared" si="3"/>
        <v>0</v>
      </c>
      <c r="K72" s="9">
        <f t="shared" si="2"/>
        <v>-29</v>
      </c>
      <c r="L72" s="27" t="str">
        <f ca="1">IF(TODAY()&gt;Tabela224101112131415161718192010113637[[#This Row],[VENCIMENTO]],"Vencido‼","Válido✔")</f>
        <v>Vencido‼</v>
      </c>
    </row>
    <row r="73" spans="1:12" x14ac:dyDescent="0.25">
      <c r="A73" s="11" t="e">
        <f>Tabela224[[#This Row],[NOME]]</f>
        <v>#VALUE!</v>
      </c>
      <c r="B73" s="11" t="e">
        <f>Tabela224[[#This Row],[CATEGORIA]]</f>
        <v>#VALUE!</v>
      </c>
      <c r="C73" s="15" t="e">
        <f>Tabela224[[#This Row],[SITUAÇÃO ]]</f>
        <v>#VALUE!</v>
      </c>
      <c r="D73" s="8"/>
      <c r="E73" s="7"/>
      <c r="F73" s="7"/>
      <c r="G73" s="7"/>
      <c r="H73" s="7"/>
      <c r="I73" s="8"/>
      <c r="J73" s="7">
        <f t="shared" si="3"/>
        <v>0</v>
      </c>
      <c r="K73" s="9">
        <f t="shared" si="2"/>
        <v>-29</v>
      </c>
      <c r="L73" s="27" t="str">
        <f ca="1">IF(TODAY()&gt;Tabela224101112131415161718192010113637[[#This Row],[VENCIMENTO]],"Vencido‼","Válido✔")</f>
        <v>Vencido‼</v>
      </c>
    </row>
    <row r="74" spans="1:12" x14ac:dyDescent="0.25">
      <c r="A74" s="11" t="e">
        <f>Tabela224[[#This Row],[NOME]]</f>
        <v>#VALUE!</v>
      </c>
      <c r="B74" s="11" t="e">
        <f>Tabela224[[#This Row],[CATEGORIA]]</f>
        <v>#VALUE!</v>
      </c>
      <c r="C74" s="15" t="e">
        <f>Tabela224[[#This Row],[SITUAÇÃO ]]</f>
        <v>#VALUE!</v>
      </c>
      <c r="D74" s="8"/>
      <c r="E74" s="7"/>
      <c r="F74" s="7"/>
      <c r="G74" s="7"/>
      <c r="H74" s="7"/>
      <c r="I74" s="8"/>
      <c r="J74" s="7">
        <f t="shared" si="3"/>
        <v>0</v>
      </c>
      <c r="K74" s="9">
        <f t="shared" si="2"/>
        <v>-29</v>
      </c>
      <c r="L74" s="27" t="str">
        <f ca="1">IF(TODAY()&gt;Tabela224101112131415161718192010113637[[#This Row],[VENCIMENTO]],"Vencido‼","Válido✔")</f>
        <v>Vencido‼</v>
      </c>
    </row>
    <row r="75" spans="1:12" x14ac:dyDescent="0.25">
      <c r="A75" s="11" t="e">
        <f>Tabela224[[#This Row],[NOME]]</f>
        <v>#VALUE!</v>
      </c>
      <c r="B75" s="11" t="e">
        <f>Tabela224[[#This Row],[CATEGORIA]]</f>
        <v>#VALUE!</v>
      </c>
      <c r="C75" s="15" t="e">
        <f>Tabela224[[#This Row],[SITUAÇÃO ]]</f>
        <v>#VALUE!</v>
      </c>
      <c r="D75" s="8"/>
      <c r="E75" s="7"/>
      <c r="F75" s="7"/>
      <c r="G75" s="7"/>
      <c r="H75" s="7"/>
      <c r="I75" s="8"/>
      <c r="J75" s="7">
        <f t="shared" si="3"/>
        <v>0</v>
      </c>
      <c r="K75" s="9">
        <f t="shared" si="2"/>
        <v>-29</v>
      </c>
      <c r="L75" s="27" t="str">
        <f ca="1">IF(TODAY()&gt;Tabela224101112131415161718192010113637[[#This Row],[VENCIMENTO]],"Vencido‼","Válido✔")</f>
        <v>Vencido‼</v>
      </c>
    </row>
    <row r="76" spans="1:12" x14ac:dyDescent="0.25">
      <c r="A76" s="11" t="e">
        <f>Tabela224[[#This Row],[NOME]]</f>
        <v>#VALUE!</v>
      </c>
      <c r="B76" s="11" t="e">
        <f>Tabela224[[#This Row],[CATEGORIA]]</f>
        <v>#VALUE!</v>
      </c>
      <c r="C76" s="15" t="e">
        <f>Tabela224[[#This Row],[SITUAÇÃO ]]</f>
        <v>#VALUE!</v>
      </c>
      <c r="D76" s="8"/>
      <c r="E76" s="7"/>
      <c r="F76" s="7"/>
      <c r="G76" s="7"/>
      <c r="H76" s="7"/>
      <c r="I76" s="8"/>
      <c r="J76" s="7">
        <f t="shared" si="3"/>
        <v>0</v>
      </c>
      <c r="K76" s="9">
        <f t="shared" si="2"/>
        <v>-29</v>
      </c>
      <c r="L76" s="27" t="str">
        <f ca="1">IF(TODAY()&gt;Tabela224101112131415161718192010113637[[#This Row],[VENCIMENTO]],"Vencido‼","Válido✔")</f>
        <v>Vencido‼</v>
      </c>
    </row>
    <row r="77" spans="1:12" x14ac:dyDescent="0.25">
      <c r="A77" s="11" t="e">
        <f>Tabela224[[#This Row],[NOME]]</f>
        <v>#VALUE!</v>
      </c>
      <c r="B77" s="11" t="e">
        <f>Tabela224[[#This Row],[CATEGORIA]]</f>
        <v>#VALUE!</v>
      </c>
      <c r="C77" s="15" t="e">
        <f>Tabela224[[#This Row],[SITUAÇÃO ]]</f>
        <v>#VALUE!</v>
      </c>
      <c r="D77" s="8"/>
      <c r="E77" s="7"/>
      <c r="F77" s="7"/>
      <c r="G77" s="7"/>
      <c r="H77" s="7"/>
      <c r="I77" s="8"/>
      <c r="J77" s="7">
        <f t="shared" si="3"/>
        <v>0</v>
      </c>
      <c r="K77" s="9">
        <f t="shared" si="2"/>
        <v>-29</v>
      </c>
      <c r="L77" s="27" t="str">
        <f ca="1">IF(TODAY()&gt;Tabela224101112131415161718192010113637[[#This Row],[VENCIMENTO]],"Vencido‼","Válido✔")</f>
        <v>Vencido‼</v>
      </c>
    </row>
    <row r="78" spans="1:12" x14ac:dyDescent="0.25">
      <c r="A78" s="11" t="e">
        <f>Tabela224[[#This Row],[NOME]]</f>
        <v>#VALUE!</v>
      </c>
      <c r="B78" s="11" t="e">
        <f>Tabela224[[#This Row],[CATEGORIA]]</f>
        <v>#VALUE!</v>
      </c>
      <c r="C78" s="15" t="e">
        <f>Tabela224[[#This Row],[SITUAÇÃO ]]</f>
        <v>#VALUE!</v>
      </c>
      <c r="D78" s="8"/>
      <c r="E78" s="7"/>
      <c r="F78" s="7"/>
      <c r="G78" s="7"/>
      <c r="H78" s="7"/>
      <c r="I78" s="8"/>
      <c r="J78" s="7">
        <f t="shared" si="3"/>
        <v>0</v>
      </c>
      <c r="K78" s="9">
        <f t="shared" si="2"/>
        <v>-29</v>
      </c>
      <c r="L78" s="27" t="str">
        <f ca="1">IF(TODAY()&gt;Tabela224101112131415161718192010113637[[#This Row],[VENCIMENTO]],"Vencido‼","Válido✔")</f>
        <v>Vencido‼</v>
      </c>
    </row>
    <row r="79" spans="1:12" x14ac:dyDescent="0.25">
      <c r="A79" s="11" t="e">
        <f>Tabela224[[#This Row],[NOME]]</f>
        <v>#VALUE!</v>
      </c>
      <c r="B79" s="11" t="e">
        <f>Tabela224[[#This Row],[CATEGORIA]]</f>
        <v>#VALUE!</v>
      </c>
      <c r="C79" s="15" t="e">
        <f>Tabela224[[#This Row],[SITUAÇÃO ]]</f>
        <v>#VALUE!</v>
      </c>
      <c r="D79" s="8"/>
      <c r="E79" s="7"/>
      <c r="F79" s="7"/>
      <c r="G79" s="7"/>
      <c r="H79" s="7"/>
      <c r="I79" s="8"/>
      <c r="J79" s="7">
        <f t="shared" si="3"/>
        <v>0</v>
      </c>
      <c r="K79" s="9">
        <f t="shared" ref="K79:K100" si="4">J79-29</f>
        <v>-29</v>
      </c>
      <c r="L79" s="27" t="str">
        <f ca="1">IF(TODAY()&gt;Tabela224101112131415161718192010113637[[#This Row],[VENCIMENTO]],"Vencido‼","Válido✔")</f>
        <v>Vencido‼</v>
      </c>
    </row>
    <row r="80" spans="1:12" x14ac:dyDescent="0.25">
      <c r="A80" s="11" t="e">
        <f>Tabela224[[#This Row],[NOME]]</f>
        <v>#VALUE!</v>
      </c>
      <c r="B80" s="11" t="e">
        <f>Tabela224[[#This Row],[CATEGORIA]]</f>
        <v>#VALUE!</v>
      </c>
      <c r="C80" s="15" t="e">
        <f>Tabela224[[#This Row],[SITUAÇÃO ]]</f>
        <v>#VALUE!</v>
      </c>
      <c r="D80" s="8"/>
      <c r="E80" s="7"/>
      <c r="F80" s="7"/>
      <c r="G80" s="7"/>
      <c r="H80" s="7"/>
      <c r="I80" s="8"/>
      <c r="J80" s="7">
        <f t="shared" si="3"/>
        <v>0</v>
      </c>
      <c r="K80" s="9">
        <f t="shared" si="4"/>
        <v>-29</v>
      </c>
      <c r="L80" s="27" t="str">
        <f ca="1">IF(TODAY()&gt;Tabela224101112131415161718192010113637[[#This Row],[VENCIMENTO]],"Vencido‼","Válido✔")</f>
        <v>Vencido‼</v>
      </c>
    </row>
    <row r="81" spans="1:12" x14ac:dyDescent="0.25">
      <c r="A81" s="11" t="e">
        <f>Tabela224[[#This Row],[NOME]]</f>
        <v>#VALUE!</v>
      </c>
      <c r="B81" s="11" t="e">
        <f>Tabela224[[#This Row],[CATEGORIA]]</f>
        <v>#VALUE!</v>
      </c>
      <c r="C81" s="15"/>
      <c r="D81" s="8"/>
      <c r="E81" s="7"/>
      <c r="F81" s="7"/>
      <c r="G81" s="7"/>
      <c r="H81" s="7"/>
      <c r="I81" s="8"/>
      <c r="J81" s="7">
        <f t="shared" si="3"/>
        <v>0</v>
      </c>
      <c r="K81" s="9">
        <f t="shared" si="4"/>
        <v>-29</v>
      </c>
      <c r="L81" s="27" t="str">
        <f ca="1">IF(TODAY()&gt;Tabela224101112131415161718192010113637[[#This Row],[VENCIMENTO]],"Vencido‼","Válido✔")</f>
        <v>Vencido‼</v>
      </c>
    </row>
    <row r="82" spans="1:12" x14ac:dyDescent="0.25">
      <c r="A82" s="11" t="e">
        <f>Tabela224[[#This Row],[NOME]]</f>
        <v>#VALUE!</v>
      </c>
      <c r="B82" s="11" t="e">
        <f>Tabela224[[#This Row],[CATEGORIA]]</f>
        <v>#VALUE!</v>
      </c>
      <c r="C82" s="15"/>
      <c r="D82" s="8"/>
      <c r="E82" s="7"/>
      <c r="F82" s="7"/>
      <c r="G82" s="7"/>
      <c r="H82" s="7"/>
      <c r="I82" s="8"/>
      <c r="J82" s="7">
        <f t="shared" si="3"/>
        <v>0</v>
      </c>
      <c r="K82" s="9">
        <f t="shared" si="4"/>
        <v>-29</v>
      </c>
      <c r="L82" s="27" t="str">
        <f ca="1">IF(TODAY()&gt;Tabela224101112131415161718192010113637[[#This Row],[VENCIMENTO]],"Vencido‼","Válido✔")</f>
        <v>Vencido‼</v>
      </c>
    </row>
    <row r="83" spans="1:12" x14ac:dyDescent="0.25">
      <c r="A83" s="11" t="e">
        <f>Tabela224[[#This Row],[NOME]]</f>
        <v>#VALUE!</v>
      </c>
      <c r="B83" s="11" t="e">
        <f>Tabela224[[#This Row],[CATEGORIA]]</f>
        <v>#VALUE!</v>
      </c>
      <c r="C83" s="15"/>
      <c r="D83" s="8"/>
      <c r="E83" s="7"/>
      <c r="F83" s="7"/>
      <c r="G83" s="7"/>
      <c r="H83" s="7"/>
      <c r="I83" s="8"/>
      <c r="J83" s="7">
        <f t="shared" si="3"/>
        <v>0</v>
      </c>
      <c r="K83" s="9">
        <f t="shared" si="4"/>
        <v>-29</v>
      </c>
      <c r="L83" s="27" t="str">
        <f ca="1">IF(TODAY()&gt;Tabela224101112131415161718192010113637[[#This Row],[VENCIMENTO]],"Vencido‼","Válido✔")</f>
        <v>Vencido‼</v>
      </c>
    </row>
    <row r="84" spans="1:12" x14ac:dyDescent="0.25">
      <c r="A84" s="11" t="e">
        <f>Tabela224[[#This Row],[NOME]]</f>
        <v>#VALUE!</v>
      </c>
      <c r="B84" s="11" t="e">
        <f>Tabela224[[#This Row],[CATEGORIA]]</f>
        <v>#VALUE!</v>
      </c>
      <c r="C84" s="15"/>
      <c r="D84" s="8"/>
      <c r="E84" s="7"/>
      <c r="F84" s="7"/>
      <c r="G84" s="7"/>
      <c r="H84" s="7"/>
      <c r="I84" s="8"/>
      <c r="J84" s="7">
        <f t="shared" si="3"/>
        <v>0</v>
      </c>
      <c r="K84" s="9">
        <f t="shared" si="4"/>
        <v>-29</v>
      </c>
      <c r="L84" s="27" t="str">
        <f ca="1">IF(TODAY()&gt;Tabela224101112131415161718192010113637[[#This Row],[VENCIMENTO]],"Vencido‼","Válido✔")</f>
        <v>Vencido‼</v>
      </c>
    </row>
    <row r="85" spans="1:12" x14ac:dyDescent="0.25">
      <c r="A85" s="11" t="e">
        <f>Tabela224[[#This Row],[NOME]]</f>
        <v>#VALUE!</v>
      </c>
      <c r="B85" s="11" t="e">
        <f>Tabela224[[#This Row],[CATEGORIA]]</f>
        <v>#VALUE!</v>
      </c>
      <c r="C85" s="15"/>
      <c r="D85" s="8"/>
      <c r="E85" s="7"/>
      <c r="F85" s="7"/>
      <c r="G85" s="7"/>
      <c r="H85" s="7"/>
      <c r="I85" s="8"/>
      <c r="J85" s="7">
        <f t="shared" si="3"/>
        <v>0</v>
      </c>
      <c r="K85" s="9">
        <f t="shared" si="4"/>
        <v>-29</v>
      </c>
      <c r="L85" s="27" t="str">
        <f ca="1">IF(TODAY()&gt;Tabela224101112131415161718192010113637[[#This Row],[VENCIMENTO]],"Vencido‼","Válido✔")</f>
        <v>Vencido‼</v>
      </c>
    </row>
    <row r="86" spans="1:12" x14ac:dyDescent="0.25">
      <c r="A86" s="11" t="e">
        <f>Tabela224[[#This Row],[NOME]]</f>
        <v>#VALUE!</v>
      </c>
      <c r="B86" s="11" t="e">
        <f>Tabela224[[#This Row],[CATEGORIA]]</f>
        <v>#VALUE!</v>
      </c>
      <c r="C86" s="15"/>
      <c r="D86" s="8"/>
      <c r="E86" s="7"/>
      <c r="F86" s="7"/>
      <c r="G86" s="7"/>
      <c r="H86" s="7"/>
      <c r="I86" s="8"/>
      <c r="J86" s="7">
        <f t="shared" si="3"/>
        <v>0</v>
      </c>
      <c r="K86" s="9">
        <f t="shared" si="4"/>
        <v>-29</v>
      </c>
      <c r="L86" s="27" t="str">
        <f ca="1">IF(TODAY()&gt;Tabela224101112131415161718192010113637[[#This Row],[VENCIMENTO]],"Vencido‼","Válido✔")</f>
        <v>Vencido‼</v>
      </c>
    </row>
    <row r="87" spans="1:12" x14ac:dyDescent="0.25">
      <c r="A87" s="11" t="e">
        <f>Tabela224[[#This Row],[NOME]]</f>
        <v>#VALUE!</v>
      </c>
      <c r="B87" s="11" t="e">
        <f>Tabela224[[#This Row],[CATEGORIA]]</f>
        <v>#VALUE!</v>
      </c>
      <c r="C87" s="15"/>
      <c r="D87" s="8"/>
      <c r="E87" s="7"/>
      <c r="F87" s="7"/>
      <c r="G87" s="7"/>
      <c r="H87" s="7"/>
      <c r="I87" s="8"/>
      <c r="J87" s="7">
        <f t="shared" si="3"/>
        <v>0</v>
      </c>
      <c r="K87" s="9">
        <f t="shared" si="4"/>
        <v>-29</v>
      </c>
      <c r="L87" s="27" t="str">
        <f ca="1">IF(TODAY()&gt;Tabela224101112131415161718192010113637[[#This Row],[VENCIMENTO]],"Vencido‼","Válido✔")</f>
        <v>Vencido‼</v>
      </c>
    </row>
    <row r="88" spans="1:12" x14ac:dyDescent="0.25">
      <c r="A88" s="11" t="e">
        <f>Tabela224[[#This Row],[NOME]]</f>
        <v>#VALUE!</v>
      </c>
      <c r="B88" s="11" t="e">
        <f>Tabela224[[#This Row],[CATEGORIA]]</f>
        <v>#VALUE!</v>
      </c>
      <c r="C88" s="15"/>
      <c r="D88" s="8"/>
      <c r="E88" s="7"/>
      <c r="F88" s="7"/>
      <c r="G88" s="7"/>
      <c r="H88" s="7"/>
      <c r="I88" s="8"/>
      <c r="J88" s="7">
        <f t="shared" si="3"/>
        <v>0</v>
      </c>
      <c r="K88" s="9">
        <f t="shared" si="4"/>
        <v>-29</v>
      </c>
      <c r="L88" s="27" t="str">
        <f ca="1">IF(TODAY()&gt;Tabela224101112131415161718192010113637[[#This Row],[VENCIMENTO]],"Vencido‼","Válido✔")</f>
        <v>Vencido‼</v>
      </c>
    </row>
    <row r="89" spans="1:12" x14ac:dyDescent="0.25">
      <c r="A89" s="11" t="e">
        <f>Tabela224[[#This Row],[NOME]]</f>
        <v>#VALUE!</v>
      </c>
      <c r="B89" s="11" t="e">
        <f>Tabela224[[#This Row],[CATEGORIA]]</f>
        <v>#VALUE!</v>
      </c>
      <c r="C89" s="15"/>
      <c r="D89" s="8"/>
      <c r="E89" s="7"/>
      <c r="F89" s="7"/>
      <c r="G89" s="7"/>
      <c r="H89" s="7"/>
      <c r="I89" s="8"/>
      <c r="J89" s="7">
        <f t="shared" si="3"/>
        <v>0</v>
      </c>
      <c r="K89" s="9">
        <f t="shared" si="4"/>
        <v>-29</v>
      </c>
      <c r="L89" s="27" t="str">
        <f ca="1">IF(TODAY()&gt;Tabela224101112131415161718192010113637[[#This Row],[VENCIMENTO]],"Vencido‼","Válido✔")</f>
        <v>Vencido‼</v>
      </c>
    </row>
    <row r="90" spans="1:12" x14ac:dyDescent="0.25">
      <c r="A90" s="11" t="e">
        <f>Tabela224[[#This Row],[NOME]]</f>
        <v>#VALUE!</v>
      </c>
      <c r="B90" s="11" t="e">
        <f>Tabela224[[#This Row],[CATEGORIA]]</f>
        <v>#VALUE!</v>
      </c>
      <c r="C90" s="15"/>
      <c r="D90" s="8"/>
      <c r="E90" s="7"/>
      <c r="F90" s="7"/>
      <c r="G90" s="7"/>
      <c r="H90" s="7"/>
      <c r="I90" s="8"/>
      <c r="J90" s="7">
        <f t="shared" si="3"/>
        <v>0</v>
      </c>
      <c r="K90" s="9">
        <f t="shared" si="4"/>
        <v>-29</v>
      </c>
      <c r="L90" s="27" t="str">
        <f ca="1">IF(TODAY()&gt;Tabela224101112131415161718192010113637[[#This Row],[VENCIMENTO]],"Vencido‼","Válido✔")</f>
        <v>Vencido‼</v>
      </c>
    </row>
    <row r="91" spans="1:12" x14ac:dyDescent="0.25">
      <c r="A91" s="11" t="e">
        <f>Tabela224[[#This Row],[NOME]]</f>
        <v>#VALUE!</v>
      </c>
      <c r="B91" s="11" t="e">
        <f>Tabela224[[#This Row],[CATEGORIA]]</f>
        <v>#VALUE!</v>
      </c>
      <c r="C91" s="15"/>
      <c r="D91" s="8"/>
      <c r="E91" s="7"/>
      <c r="F91" s="7"/>
      <c r="G91" s="7"/>
      <c r="H91" s="7"/>
      <c r="I91" s="8"/>
      <c r="J91" s="7">
        <f t="shared" si="3"/>
        <v>0</v>
      </c>
      <c r="K91" s="9">
        <f t="shared" si="4"/>
        <v>-29</v>
      </c>
      <c r="L91" s="27" t="str">
        <f ca="1">IF(TODAY()&gt;Tabela224101112131415161718192010113637[[#This Row],[VENCIMENTO]],"Vencido‼","Válido✔")</f>
        <v>Vencido‼</v>
      </c>
    </row>
    <row r="92" spans="1:12" x14ac:dyDescent="0.25">
      <c r="A92" s="11" t="e">
        <f>Tabela224[[#This Row],[NOME]]</f>
        <v>#VALUE!</v>
      </c>
      <c r="B92" s="11" t="e">
        <f>Tabela224[[#This Row],[CATEGORIA]]</f>
        <v>#VALUE!</v>
      </c>
      <c r="C92" s="15"/>
      <c r="D92" s="8"/>
      <c r="E92" s="7"/>
      <c r="F92" s="7"/>
      <c r="G92" s="7"/>
      <c r="H92" s="7"/>
      <c r="I92" s="8"/>
      <c r="J92" s="7">
        <f t="shared" si="3"/>
        <v>0</v>
      </c>
      <c r="K92" s="9">
        <f t="shared" si="4"/>
        <v>-29</v>
      </c>
      <c r="L92" s="27" t="str">
        <f ca="1">IF(TODAY()&gt;Tabela224101112131415161718192010113637[[#This Row],[VENCIMENTO]],"Vencido‼","Válido✔")</f>
        <v>Vencido‼</v>
      </c>
    </row>
    <row r="93" spans="1:12" x14ac:dyDescent="0.25">
      <c r="A93" s="11" t="e">
        <f>Tabela224[[#This Row],[NOME]]</f>
        <v>#VALUE!</v>
      </c>
      <c r="B93" s="11" t="e">
        <f>Tabela224[[#This Row],[CATEGORIA]]</f>
        <v>#VALUE!</v>
      </c>
      <c r="C93" s="15"/>
      <c r="D93" s="8"/>
      <c r="E93" s="7"/>
      <c r="F93" s="7"/>
      <c r="G93" s="7"/>
      <c r="H93" s="7"/>
      <c r="I93" s="8"/>
      <c r="J93" s="7">
        <f t="shared" si="3"/>
        <v>0</v>
      </c>
      <c r="K93" s="9">
        <f t="shared" si="4"/>
        <v>-29</v>
      </c>
      <c r="L93" s="27" t="str">
        <f ca="1">IF(TODAY()&gt;Tabela224101112131415161718192010113637[[#This Row],[VENCIMENTO]],"Vencido‼","Válido✔")</f>
        <v>Vencido‼</v>
      </c>
    </row>
    <row r="94" spans="1:12" x14ac:dyDescent="0.25">
      <c r="A94" s="11" t="e">
        <f>Tabela224[[#This Row],[NOME]]</f>
        <v>#VALUE!</v>
      </c>
      <c r="B94" s="11" t="e">
        <f>Tabela224[[#This Row],[CATEGORIA]]</f>
        <v>#VALUE!</v>
      </c>
      <c r="C94" s="15"/>
      <c r="D94" s="8"/>
      <c r="E94" s="7"/>
      <c r="F94" s="7"/>
      <c r="G94" s="7"/>
      <c r="H94" s="7"/>
      <c r="I94" s="8"/>
      <c r="J94" s="7">
        <f t="shared" si="3"/>
        <v>0</v>
      </c>
      <c r="K94" s="9">
        <f t="shared" si="4"/>
        <v>-29</v>
      </c>
      <c r="L94" s="27" t="str">
        <f ca="1">IF(TODAY()&gt;Tabela224101112131415161718192010113637[[#This Row],[VENCIMENTO]],"Vencido‼","Válido✔")</f>
        <v>Vencido‼</v>
      </c>
    </row>
    <row r="95" spans="1:12" x14ac:dyDescent="0.25">
      <c r="A95" s="11" t="e">
        <f>Tabela224[[#This Row],[NOME]]</f>
        <v>#VALUE!</v>
      </c>
      <c r="B95" s="11" t="e">
        <f>Tabela224[[#This Row],[CATEGORIA]]</f>
        <v>#VALUE!</v>
      </c>
      <c r="C95" s="15"/>
      <c r="D95" s="8"/>
      <c r="E95" s="7"/>
      <c r="F95" s="7"/>
      <c r="G95" s="7"/>
      <c r="H95" s="7"/>
      <c r="I95" s="8"/>
      <c r="J95" s="7">
        <f t="shared" si="3"/>
        <v>0</v>
      </c>
      <c r="K95" s="9">
        <f t="shared" si="4"/>
        <v>-29</v>
      </c>
      <c r="L95" s="27" t="str">
        <f ca="1">IF(TODAY()&gt;Tabela224101112131415161718192010113637[[#This Row],[VENCIMENTO]],"Vencido‼","Válido✔")</f>
        <v>Vencido‼</v>
      </c>
    </row>
    <row r="96" spans="1:12" x14ac:dyDescent="0.25">
      <c r="A96" s="11" t="e">
        <f>Tabela224[[#This Row],[NOME]]</f>
        <v>#VALUE!</v>
      </c>
      <c r="B96" s="11" t="e">
        <f>Tabela224[[#This Row],[CATEGORIA]]</f>
        <v>#VALUE!</v>
      </c>
      <c r="C96" s="15"/>
      <c r="D96" s="8"/>
      <c r="E96" s="7"/>
      <c r="F96" s="7"/>
      <c r="G96" s="7"/>
      <c r="H96" s="7"/>
      <c r="I96" s="8"/>
      <c r="J96" s="7">
        <f t="shared" si="3"/>
        <v>0</v>
      </c>
      <c r="K96" s="9">
        <f t="shared" si="4"/>
        <v>-29</v>
      </c>
      <c r="L96" s="27" t="str">
        <f ca="1">IF(TODAY()&gt;Tabela224101112131415161718192010113637[[#This Row],[VENCIMENTO]],"Vencido‼","Válido✔")</f>
        <v>Vencido‼</v>
      </c>
    </row>
    <row r="97" spans="1:12" x14ac:dyDescent="0.25">
      <c r="A97" s="11" t="e">
        <f>Tabela224[[#This Row],[NOME]]</f>
        <v>#VALUE!</v>
      </c>
      <c r="B97" s="11" t="e">
        <f>Tabela224[[#This Row],[CATEGORIA]]</f>
        <v>#VALUE!</v>
      </c>
      <c r="C97" s="15"/>
      <c r="D97" s="8"/>
      <c r="E97" s="7"/>
      <c r="F97" s="7"/>
      <c r="G97" s="7"/>
      <c r="H97" s="7"/>
      <c r="I97" s="8"/>
      <c r="J97" s="7">
        <f t="shared" si="3"/>
        <v>0</v>
      </c>
      <c r="K97" s="9">
        <f t="shared" si="4"/>
        <v>-29</v>
      </c>
      <c r="L97" s="27" t="str">
        <f ca="1">IF(TODAY()&gt;Tabela224101112131415161718192010113637[[#This Row],[VENCIMENTO]],"Vencido‼","Válido✔")</f>
        <v>Vencido‼</v>
      </c>
    </row>
    <row r="98" spans="1:12" x14ac:dyDescent="0.25">
      <c r="A98" s="11" t="e">
        <f>Tabela224[[#This Row],[NOME]]</f>
        <v>#VALUE!</v>
      </c>
      <c r="B98" s="11" t="e">
        <f>Tabela224[[#This Row],[CATEGORIA]]</f>
        <v>#VALUE!</v>
      </c>
      <c r="C98" s="15"/>
      <c r="D98" s="8"/>
      <c r="E98" s="7"/>
      <c r="F98" s="7"/>
      <c r="G98" s="7"/>
      <c r="H98" s="7"/>
      <c r="I98" s="8"/>
      <c r="J98" s="7">
        <f t="shared" si="3"/>
        <v>0</v>
      </c>
      <c r="K98" s="9">
        <f t="shared" si="4"/>
        <v>-29</v>
      </c>
      <c r="L98" s="27" t="str">
        <f ca="1">IF(TODAY()&gt;Tabela224101112131415161718192010113637[[#This Row],[VENCIMENTO]],"Vencido‼","Válido✔")</f>
        <v>Vencido‼</v>
      </c>
    </row>
    <row r="99" spans="1:12" x14ac:dyDescent="0.25">
      <c r="A99" s="11" t="e">
        <f>Tabela224[[#This Row],[NOME]]</f>
        <v>#VALUE!</v>
      </c>
      <c r="B99" s="11" t="e">
        <f>Tabela224[[#This Row],[CATEGORIA]]</f>
        <v>#VALUE!</v>
      </c>
      <c r="C99" s="15"/>
      <c r="D99" s="8"/>
      <c r="E99" s="7"/>
      <c r="F99" s="7"/>
      <c r="G99" s="7"/>
      <c r="H99" s="7"/>
      <c r="I99" s="8"/>
      <c r="J99" s="7">
        <f t="shared" si="3"/>
        <v>0</v>
      </c>
      <c r="K99" s="9">
        <f t="shared" si="4"/>
        <v>-29</v>
      </c>
      <c r="L99" s="27" t="str">
        <f ca="1">IF(TODAY()&gt;Tabela224101112131415161718192010113637[[#This Row],[VENCIMENTO]],"Vencido‼","Válido✔")</f>
        <v>Vencido‼</v>
      </c>
    </row>
    <row r="100" spans="1:12" x14ac:dyDescent="0.25">
      <c r="A100" s="11" t="e">
        <f>Tabela224[[#This Row],[NOME]]</f>
        <v>#VALUE!</v>
      </c>
      <c r="B100" s="11" t="e">
        <f>Tabela224[[#This Row],[CATEGORIA]]</f>
        <v>#VALUE!</v>
      </c>
      <c r="C100" s="15"/>
      <c r="D100" s="8"/>
      <c r="E100" s="7"/>
      <c r="F100" s="7"/>
      <c r="G100" s="7"/>
      <c r="H100" s="7"/>
      <c r="I100" s="8"/>
      <c r="J100" s="7">
        <f t="shared" si="3"/>
        <v>0</v>
      </c>
      <c r="K100" s="9">
        <f t="shared" si="4"/>
        <v>-29</v>
      </c>
      <c r="L100" s="27" t="str">
        <f ca="1">IF(TODAY()&gt;Tabela224101112131415161718192010113637[[#This Row],[VENCIMENTO]],"Vencido‼","Válido✔")</f>
        <v>Vencido‼</v>
      </c>
    </row>
  </sheetData>
  <mergeCells count="2">
    <mergeCell ref="A2:L2"/>
    <mergeCell ref="A3:J3"/>
  </mergeCells>
  <conditionalFormatting sqref="J1">
    <cfRule type="containsText" dxfId="767" priority="2" operator="containsText" text="VENCIMENTO PRÓXIMO">
      <formula>NOT(ISERROR(SEARCH("VENCIMENTO PRÓXIMO",J1)))</formula>
    </cfRule>
  </conditionalFormatting>
  <conditionalFormatting sqref="J4">
    <cfRule type="timePeriod" dxfId="766" priority="7" timePeriod="nextMonth">
      <formula>AND(MONTH(J4)=MONTH(EDATE(TODAY(),0+1)),YEAR(J4)=YEAR(EDATE(TODAY(),0+1)))</formula>
    </cfRule>
  </conditionalFormatting>
  <conditionalFormatting sqref="J5:J100">
    <cfRule type="cellIs" dxfId="765" priority="13" operator="equal">
      <formula>44848</formula>
    </cfRule>
    <cfRule type="cellIs" dxfId="764" priority="14" operator="lessThan">
      <formula>44848</formula>
    </cfRule>
  </conditionalFormatting>
  <conditionalFormatting sqref="J5:K1048576">
    <cfRule type="timePeriod" dxfId="763" priority="10" timePeriod="nextMonth">
      <formula>AND(MONTH(J5)=MONTH(EDATE(TODAY(),0+1)),YEAR(J5)=YEAR(EDATE(TODAY(),0+1)))</formula>
    </cfRule>
  </conditionalFormatting>
  <conditionalFormatting sqref="K1">
    <cfRule type="containsText" dxfId="762" priority="1" operator="containsText" text="VENCIMENTO PRÓXIMO">
      <formula>NOT(ISERROR(SEARCH("VENCIMENTO PRÓXIMO",K1)))</formula>
    </cfRule>
    <cfRule type="containsText" dxfId="761" priority="3" operator="containsText" text="PROGRAMAR RENOVAÇÃO">
      <formula>NOT(ISERROR(SEARCH("PROGRAMAR RENOVAÇÃO",K1)))</formula>
    </cfRule>
  </conditionalFormatting>
  <conditionalFormatting sqref="K3 K5:K1048576">
    <cfRule type="timePeriod" dxfId="760" priority="9" timePeriod="thisMonth">
      <formula>AND(MONTH(K3)=MONTH(TODAY()),YEAR(K3)=YEAR(TODAY()))</formula>
    </cfRule>
  </conditionalFormatting>
  <conditionalFormatting sqref="K3">
    <cfRule type="timePeriod" dxfId="759" priority="11" timePeriod="nextMonth">
      <formula>AND(MONTH(K3)=MONTH(EDATE(TODAY(),0+1)),YEAR(K3)=YEAR(EDATE(TODAY(),0+1)))</formula>
    </cfRule>
  </conditionalFormatting>
  <conditionalFormatting sqref="K4">
    <cfRule type="timePeriod" dxfId="758" priority="6" timePeriod="thisMonth">
      <formula>AND(MONTH(K4)=MONTH(TODAY()),YEAR(K4)=YEAR(TODAY()))</formula>
    </cfRule>
    <cfRule type="timePeriod" dxfId="757" priority="8" timePeriod="nextMonth">
      <formula>AND(MONTH(K4)=MONTH(EDATE(TODAY(),0+1)),YEAR(K4)=YEAR(EDATE(TODAY(),0+1)))</formula>
    </cfRule>
  </conditionalFormatting>
  <conditionalFormatting sqref="K5:K100">
    <cfRule type="cellIs" dxfId="756" priority="12" operator="equal">
      <formula>44809</formula>
    </cfRule>
  </conditionalFormatting>
  <conditionalFormatting sqref="L5:L44 L46:L100">
    <cfRule type="containsText" dxfId="755" priority="4" operator="containsText" text="Válido">
      <formula>NOT(ISERROR(SEARCH("Válido",L5)))</formula>
    </cfRule>
    <cfRule type="containsText" dxfId="754" priority="5" operator="containsText" text="Vencido">
      <formula>NOT(ISERROR(SEARCH("Vencido",L5)))</formula>
    </cfRule>
  </conditionalFormatting>
  <hyperlinks>
    <hyperlink ref="L3" r:id="rId1" xr:uid="{A90B0E61-E9F4-4282-BC0F-FD0CAC35BFD1}"/>
  </hyperlinks>
  <pageMargins left="0.511811024" right="0.511811024" top="0.78740157499999996" bottom="0.78740157499999996" header="0.31496062000000002" footer="0.31496062000000002"/>
  <pageSetup paperSize="9" scale="48" orientation="landscape" r:id="rId2"/>
  <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A5BA7A3-643D-40D1-BE15-366680A645FE}">
          <x14:formula1>
            <xm:f>Planilha2!$A$15:$A$16</xm:f>
          </x14:formula1>
          <xm:sqref>G5:G100</xm:sqref>
        </x14:dataValidation>
        <x14:dataValidation type="list" allowBlank="1" showInputMessage="1" showErrorMessage="1" xr:uid="{6BBA3BAD-E7B8-4674-979F-74ACF57C7E23}">
          <x14:formula1>
            <xm:f>Planilha2!$A$1:$A$2</xm:f>
          </x14:formula1>
          <xm:sqref>H5:H100</xm:sqref>
        </x14:dataValidation>
        <x14:dataValidation type="list" allowBlank="1" showInputMessage="1" showErrorMessage="1" xr:uid="{5D4B7FDE-693F-4796-BCCB-69B805C19A96}">
          <x14:formula1>
            <xm:f>Planilha2!$A$4:$A$13</xm:f>
          </x14:formula1>
          <xm:sqref>D5:D100</xm:sqref>
        </x14:dataValidation>
        <x14:dataValidation type="list" allowBlank="1" showInputMessage="1" showErrorMessage="1" xr:uid="{11E230D8-9DA0-406A-87F6-ADA583E14AC7}">
          <x14:formula1>
            <xm:f>Planilha2!$A$18:$A$19</xm:f>
          </x14:formula1>
          <xm:sqref>C5:C100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6998-55B4-4E77-910E-3FDA318CBE3F}">
  <sheetPr>
    <pageSetUpPr fitToPage="1"/>
  </sheetPr>
  <dimension ref="A1:L100"/>
  <sheetViews>
    <sheetView zoomScale="90" zoomScaleNormal="90" zoomScaleSheetLayoutView="100" workbookViewId="0">
      <pane xSplit="1" topLeftCell="B1" activePane="topRight" state="frozen"/>
      <selection activeCell="C12" sqref="C12"/>
      <selection pane="topRight" activeCell="E11" sqref="E11"/>
    </sheetView>
  </sheetViews>
  <sheetFormatPr defaultRowHeight="15" x14ac:dyDescent="0.25"/>
  <cols>
    <col min="1" max="1" width="43.140625" bestFit="1" customWidth="1"/>
    <col min="2" max="2" width="26.140625" style="17" bestFit="1" customWidth="1"/>
    <col min="3" max="3" width="16.140625" style="12" customWidth="1"/>
    <col min="4" max="4" width="41.5703125" style="12" bestFit="1" customWidth="1"/>
    <col min="5" max="5" width="20.7109375" bestFit="1" customWidth="1"/>
    <col min="6" max="7" width="20.7109375" customWidth="1"/>
    <col min="8" max="8" width="24.140625" bestFit="1" customWidth="1"/>
    <col min="9" max="9" width="16.140625" customWidth="1"/>
    <col min="10" max="10" width="18.140625" customWidth="1"/>
    <col min="11" max="11" width="17.28515625" bestFit="1" customWidth="1"/>
    <col min="12" max="12" width="13" bestFit="1" customWidth="1"/>
  </cols>
  <sheetData>
    <row r="1" spans="1:12" ht="77.25" customHeight="1" x14ac:dyDescent="0.25">
      <c r="I1" s="22" t="s">
        <v>85</v>
      </c>
      <c r="J1" s="23" t="s">
        <v>86</v>
      </c>
      <c r="K1" s="24" t="s">
        <v>87</v>
      </c>
    </row>
    <row r="2" spans="1:12" ht="47.1" customHeight="1" x14ac:dyDescent="0.4">
      <c r="A2" s="51" t="s">
        <v>167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3"/>
    </row>
    <row r="3" spans="1:12" ht="45" customHeight="1" x14ac:dyDescent="0.25">
      <c r="A3" s="54" t="s">
        <v>181</v>
      </c>
      <c r="B3" s="55"/>
      <c r="C3" s="55"/>
      <c r="D3" s="55"/>
      <c r="E3" s="55"/>
      <c r="F3" s="55"/>
      <c r="G3" s="55"/>
      <c r="H3" s="55"/>
      <c r="I3" s="55"/>
      <c r="J3" s="55"/>
      <c r="K3" s="13" t="s">
        <v>0</v>
      </c>
      <c r="L3" s="14" t="s">
        <v>127</v>
      </c>
    </row>
    <row r="4" spans="1:12" ht="24" x14ac:dyDescent="0.25">
      <c r="A4" s="3" t="s">
        <v>1</v>
      </c>
      <c r="B4" s="16" t="s">
        <v>67</v>
      </c>
      <c r="C4" s="3" t="s">
        <v>77</v>
      </c>
      <c r="D4" s="3" t="s">
        <v>2</v>
      </c>
      <c r="E4" s="4" t="s">
        <v>3</v>
      </c>
      <c r="F4" s="4" t="s">
        <v>8</v>
      </c>
      <c r="G4" s="4" t="s">
        <v>7</v>
      </c>
      <c r="H4" s="5" t="s">
        <v>4</v>
      </c>
      <c r="I4" s="21" t="s">
        <v>83</v>
      </c>
      <c r="J4" s="6" t="s">
        <v>5</v>
      </c>
      <c r="K4" s="6" t="s">
        <v>6</v>
      </c>
      <c r="L4" s="6" t="s">
        <v>78</v>
      </c>
    </row>
    <row r="5" spans="1:12" x14ac:dyDescent="0.25">
      <c r="A5" s="11" t="str">
        <f>Tabela224[[#This Row],[NOME]]</f>
        <v>ADENILSON ÂNGELO MACIEIRA</v>
      </c>
      <c r="B5" s="11" t="str">
        <f>Tabela224[[#This Row],[CATEGORIA]]</f>
        <v>EMPREGADO</v>
      </c>
      <c r="C5" s="15" t="str">
        <f>Tabela224[[#This Row],[SITUAÇÃO ]]</f>
        <v>ATIVO</v>
      </c>
      <c r="D5" s="15"/>
      <c r="E5" s="7"/>
      <c r="F5" s="10"/>
      <c r="G5" s="7"/>
      <c r="H5" s="7"/>
      <c r="I5" s="8"/>
      <c r="J5" s="7">
        <f t="shared" ref="J5:J68" si="0">EDATE(E5,I5)</f>
        <v>0</v>
      </c>
      <c r="K5" s="9">
        <f t="shared" ref="K5:K13" si="1">J5-29</f>
        <v>-29</v>
      </c>
      <c r="L5" s="15" t="str">
        <f ca="1">IF(TODAY()&gt;Tabela22410111213141516171819201011363738[[#This Row],[VENCIMENTO]],"Vencido‼","Válido✔")</f>
        <v>Vencido‼</v>
      </c>
    </row>
    <row r="6" spans="1:12" x14ac:dyDescent="0.25">
      <c r="A6" s="11" t="str">
        <f>Tabela224[[#This Row],[NOME]]</f>
        <v>ADENILSON PEREIRA SOARES</v>
      </c>
      <c r="B6" s="11" t="str">
        <f>Tabela224[[#This Row],[CATEGORIA]]</f>
        <v>EMPREGADO</v>
      </c>
      <c r="C6" s="15" t="str">
        <f>Tabela224[[#This Row],[SITUAÇÃO ]]</f>
        <v>ATIVO</v>
      </c>
      <c r="D6" s="15"/>
      <c r="E6" s="7"/>
      <c r="F6" s="10"/>
      <c r="G6" s="7"/>
      <c r="H6" s="7"/>
      <c r="I6" s="8"/>
      <c r="J6" s="7">
        <f t="shared" si="0"/>
        <v>0</v>
      </c>
      <c r="K6" s="9">
        <f t="shared" si="1"/>
        <v>-29</v>
      </c>
      <c r="L6" s="15" t="str">
        <f ca="1">IF(TODAY()&gt;Tabela22410111213141516171819201011363738[[#This Row],[VENCIMENTO]],"Vencido‼","Válido✔")</f>
        <v>Vencido‼</v>
      </c>
    </row>
    <row r="7" spans="1:12" x14ac:dyDescent="0.25">
      <c r="A7" s="11" t="str">
        <f>Tabela224[[#This Row],[NOME]]</f>
        <v>AMANDA APARECIDA DOS SANTOS</v>
      </c>
      <c r="B7" s="11" t="str">
        <f>Tabela224[[#This Row],[CATEGORIA]]</f>
        <v>EMPREGADO</v>
      </c>
      <c r="C7" s="15" t="str">
        <f>Tabela224[[#This Row],[SITUAÇÃO ]]</f>
        <v>ATIVO</v>
      </c>
      <c r="D7" s="15"/>
      <c r="E7" s="7"/>
      <c r="F7" s="10"/>
      <c r="G7" s="7"/>
      <c r="H7" s="7"/>
      <c r="I7" s="8"/>
      <c r="J7" s="7">
        <f t="shared" si="0"/>
        <v>0</v>
      </c>
      <c r="K7" s="9">
        <f t="shared" si="1"/>
        <v>-29</v>
      </c>
      <c r="L7" s="15" t="str">
        <f ca="1">IF(TODAY()&gt;Tabela22410111213141516171819201011363738[[#This Row],[VENCIMENTO]],"Vencido‼","Válido✔")</f>
        <v>Vencido‼</v>
      </c>
    </row>
    <row r="8" spans="1:12" x14ac:dyDescent="0.25">
      <c r="A8" s="11" t="str">
        <f>Tabela224[[#This Row],[NOME]]</f>
        <v>ANDERSON JOSÉ NUNES REIS</v>
      </c>
      <c r="B8" s="11" t="str">
        <f>Tabela224[[#This Row],[CATEGORIA]]</f>
        <v>EMPREGADO</v>
      </c>
      <c r="C8" s="15" t="str">
        <f>Tabela224[[#This Row],[SITUAÇÃO ]]</f>
        <v>INATIVO</v>
      </c>
      <c r="D8" s="15"/>
      <c r="E8" s="7"/>
      <c r="F8" s="10"/>
      <c r="G8" s="7"/>
      <c r="H8" s="7"/>
      <c r="I8" s="8"/>
      <c r="J8" s="7">
        <f t="shared" si="0"/>
        <v>0</v>
      </c>
      <c r="K8" s="9">
        <f t="shared" si="1"/>
        <v>-29</v>
      </c>
      <c r="L8" s="15" t="str">
        <f ca="1">IF(TODAY()&gt;Tabela22410111213141516171819201011363738[[#This Row],[VENCIMENTO]],"Vencido‼","Válido✔")</f>
        <v>Vencido‼</v>
      </c>
    </row>
    <row r="9" spans="1:12" x14ac:dyDescent="0.25">
      <c r="A9" s="11" t="str">
        <f>Tabela224[[#This Row],[NOME]]</f>
        <v>ARNALDO RAIMUNDO FERREIRA</v>
      </c>
      <c r="B9" s="11" t="str">
        <f>Tabela224[[#This Row],[CATEGORIA]]</f>
        <v>EMPREGADO</v>
      </c>
      <c r="C9" s="15" t="str">
        <f>Tabela224[[#This Row],[SITUAÇÃO ]]</f>
        <v>ATIVO</v>
      </c>
      <c r="D9" s="15"/>
      <c r="E9" s="7"/>
      <c r="F9" s="10"/>
      <c r="G9" s="7"/>
      <c r="H9" s="7"/>
      <c r="I9" s="8"/>
      <c r="J9" s="7">
        <f t="shared" si="0"/>
        <v>0</v>
      </c>
      <c r="K9" s="9">
        <f t="shared" si="1"/>
        <v>-29</v>
      </c>
      <c r="L9" s="15" t="str">
        <f ca="1">IF(TODAY()&gt;Tabela22410111213141516171819201011363738[[#This Row],[VENCIMENTO]],"Vencido‼","Válido✔")</f>
        <v>Vencido‼</v>
      </c>
    </row>
    <row r="10" spans="1:12" x14ac:dyDescent="0.25">
      <c r="A10" s="11" t="str">
        <f>Tabela224[[#This Row],[NOME]]</f>
        <v>BRUNO DE SOUSA MARTINS</v>
      </c>
      <c r="B10" s="11" t="str">
        <f>Tabela224[[#This Row],[CATEGORIA]]</f>
        <v xml:space="preserve">EMPREGADO </v>
      </c>
      <c r="C10" s="15" t="str">
        <f>Tabela224[[#This Row],[SITUAÇÃO ]]</f>
        <v>INATIVO</v>
      </c>
      <c r="D10" s="15"/>
      <c r="E10" s="7"/>
      <c r="F10" s="10"/>
      <c r="G10" s="7"/>
      <c r="H10" s="7"/>
      <c r="I10" s="8"/>
      <c r="J10" s="7">
        <f t="shared" si="0"/>
        <v>0</v>
      </c>
      <c r="K10" s="9">
        <f t="shared" si="1"/>
        <v>-29</v>
      </c>
      <c r="L10" s="15" t="str">
        <f ca="1">IF(TODAY()&gt;Tabela22410111213141516171819201011363738[[#This Row],[VENCIMENTO]],"Vencido‼","Válido✔")</f>
        <v>Vencido‼</v>
      </c>
    </row>
    <row r="11" spans="1:12" x14ac:dyDescent="0.25">
      <c r="A11" s="11" t="str">
        <f>Tabela224[[#This Row],[NOME]]</f>
        <v>CARLOS ANANIAS SOARES DOS ANJOS</v>
      </c>
      <c r="B11" s="11" t="str">
        <f>Tabela224[[#This Row],[CATEGORIA]]</f>
        <v>EMPREGADO</v>
      </c>
      <c r="C11" s="15" t="str">
        <f>Tabela224[[#This Row],[SITUAÇÃO ]]</f>
        <v>ATIVO</v>
      </c>
      <c r="D11" s="15"/>
      <c r="E11" s="7"/>
      <c r="F11" s="10"/>
      <c r="G11" s="7"/>
      <c r="H11" s="7"/>
      <c r="I11" s="8"/>
      <c r="J11" s="7">
        <f t="shared" si="0"/>
        <v>0</v>
      </c>
      <c r="K11" s="9">
        <f t="shared" si="1"/>
        <v>-29</v>
      </c>
      <c r="L11" s="15" t="str">
        <f ca="1">IF(TODAY()&gt;Tabela22410111213141516171819201011363738[[#This Row],[VENCIMENTO]],"Vencido‼","Válido✔")</f>
        <v>Vencido‼</v>
      </c>
    </row>
    <row r="12" spans="1:12" x14ac:dyDescent="0.25">
      <c r="A12" s="11" t="str">
        <f>Tabela224[[#This Row],[NOME]]</f>
        <v>CARLOS ANTÔNIO DE LISBOA</v>
      </c>
      <c r="B12" s="11" t="str">
        <f>Tabela224[[#This Row],[CATEGORIA]]</f>
        <v>EMPREGADO</v>
      </c>
      <c r="C12" s="15" t="str">
        <f>Tabela224[[#This Row],[SITUAÇÃO ]]</f>
        <v>INATIVO</v>
      </c>
      <c r="D12" s="15"/>
      <c r="E12" s="7"/>
      <c r="F12" s="10"/>
      <c r="G12" s="7"/>
      <c r="H12" s="7"/>
      <c r="I12" s="8"/>
      <c r="J12" s="7">
        <f t="shared" si="0"/>
        <v>0</v>
      </c>
      <c r="K12" s="9">
        <f t="shared" si="1"/>
        <v>-29</v>
      </c>
      <c r="L12" s="15" t="str">
        <f ca="1">IF(TODAY()&gt;Tabela22410111213141516171819201011363738[[#This Row],[VENCIMENTO]],"Vencido‼","Válido✔")</f>
        <v>Vencido‼</v>
      </c>
    </row>
    <row r="13" spans="1:12" x14ac:dyDescent="0.25">
      <c r="A13" s="11" t="str">
        <f>Tabela224[[#This Row],[NOME]]</f>
        <v>CLESIANO ANTÔNIO DIAS PINHEIRO</v>
      </c>
      <c r="B13" s="11" t="str">
        <f>Tabela224[[#This Row],[CATEGORIA]]</f>
        <v xml:space="preserve">EMPREGADO </v>
      </c>
      <c r="C13" s="15" t="str">
        <f>Tabela224[[#This Row],[SITUAÇÃO ]]</f>
        <v>ATIVO</v>
      </c>
      <c r="D13" s="15"/>
      <c r="E13" s="7"/>
      <c r="F13" s="10"/>
      <c r="G13" s="7"/>
      <c r="H13" s="7"/>
      <c r="I13" s="8"/>
      <c r="J13" s="7">
        <f t="shared" si="0"/>
        <v>0</v>
      </c>
      <c r="K13" s="9">
        <f t="shared" si="1"/>
        <v>-29</v>
      </c>
      <c r="L13" s="15" t="str">
        <f ca="1">IF(TODAY()&gt;Tabela22410111213141516171819201011363738[[#This Row],[VENCIMENTO]],"Vencido‼","Válido✔")</f>
        <v>Vencido‼</v>
      </c>
    </row>
    <row r="14" spans="1:12" x14ac:dyDescent="0.25">
      <c r="A14" s="11" t="str">
        <f>Tabela224[[#This Row],[NOME]]</f>
        <v>DAMIÃO VICENTE SARAIVA</v>
      </c>
      <c r="B14" s="11" t="str">
        <f>Tabela224[[#This Row],[CATEGORIA]]</f>
        <v>EMPREGADO</v>
      </c>
      <c r="C14" s="15" t="str">
        <f>Tabela224[[#This Row],[SITUAÇÃO ]]</f>
        <v>ATIVO</v>
      </c>
      <c r="D14" s="15"/>
      <c r="E14" s="7"/>
      <c r="F14" s="10"/>
      <c r="G14" s="7"/>
      <c r="H14" s="7"/>
      <c r="I14" s="8"/>
      <c r="J14" s="7">
        <f t="shared" si="0"/>
        <v>0</v>
      </c>
      <c r="K14" s="9">
        <f>J14-29</f>
        <v>-29</v>
      </c>
      <c r="L14" s="15" t="str">
        <f ca="1">IF(TODAY()&gt;Tabela22410111213141516171819201011363738[[#This Row],[VENCIMENTO]],"Vencido‼","Válido✔")</f>
        <v>Vencido‼</v>
      </c>
    </row>
    <row r="15" spans="1:12" x14ac:dyDescent="0.25">
      <c r="A15" s="11" t="str">
        <f>Tabela224[[#This Row],[NOME]]</f>
        <v>DANIEL ALVES DA CUNHA</v>
      </c>
      <c r="B15" s="11" t="str">
        <f>Tabela224[[#This Row],[CATEGORIA]]</f>
        <v>EMPREGADO</v>
      </c>
      <c r="C15" s="15" t="str">
        <f>Tabela224[[#This Row],[SITUAÇÃO ]]</f>
        <v>ATIVO</v>
      </c>
      <c r="D15" s="15"/>
      <c r="E15" s="7"/>
      <c r="F15" s="10"/>
      <c r="G15" s="7"/>
      <c r="H15" s="7"/>
      <c r="I15" s="8"/>
      <c r="J15" s="7">
        <f t="shared" si="0"/>
        <v>0</v>
      </c>
      <c r="K15" s="9">
        <f t="shared" ref="K15:K78" si="2">J15-29</f>
        <v>-29</v>
      </c>
      <c r="L15" s="15" t="str">
        <f ca="1">IF(TODAY()&gt;Tabela22410111213141516171819201011363738[[#This Row],[VENCIMENTO]],"Vencido‼","Válido✔")</f>
        <v>Vencido‼</v>
      </c>
    </row>
    <row r="16" spans="1:12" x14ac:dyDescent="0.25">
      <c r="A16" s="11" t="str">
        <f>Tabela224[[#This Row],[NOME]]</f>
        <v>DIEGO GALDINO REZENDE</v>
      </c>
      <c r="B16" s="11" t="str">
        <f>Tabela224[[#This Row],[CATEGORIA]]</f>
        <v>INTERMITENTE (GEOSCAN)</v>
      </c>
      <c r="C16" s="15" t="str">
        <f>Tabela224[[#This Row],[SITUAÇÃO ]]</f>
        <v>ATIVO</v>
      </c>
      <c r="D16" s="15"/>
      <c r="E16" s="7"/>
      <c r="F16" s="10"/>
      <c r="G16" s="7"/>
      <c r="H16" s="7"/>
      <c r="I16" s="8"/>
      <c r="J16" s="7">
        <f t="shared" si="0"/>
        <v>0</v>
      </c>
      <c r="K16" s="9">
        <f t="shared" si="2"/>
        <v>-29</v>
      </c>
      <c r="L16" s="15" t="str">
        <f ca="1">IF(TODAY()&gt;Tabela22410111213141516171819201011363738[[#This Row],[VENCIMENTO]],"Vencido‼","Válido✔")</f>
        <v>Vencido‼</v>
      </c>
    </row>
    <row r="17" spans="1:12" x14ac:dyDescent="0.25">
      <c r="A17" s="11" t="str">
        <f>Tabela224[[#This Row],[NOME]]</f>
        <v>DOGIVAL GONÇALVES DOS SANTOS</v>
      </c>
      <c r="B17" s="11" t="str">
        <f>Tabela224[[#This Row],[CATEGORIA]]</f>
        <v>INTERMITENTE (ELISVÂNIO)</v>
      </c>
      <c r="C17" s="15" t="str">
        <f>Tabela224[[#This Row],[SITUAÇÃO ]]</f>
        <v>ATIVO</v>
      </c>
      <c r="D17" s="15"/>
      <c r="E17" s="7"/>
      <c r="F17" s="10"/>
      <c r="G17" s="7"/>
      <c r="H17" s="7"/>
      <c r="I17" s="8"/>
      <c r="J17" s="7">
        <f t="shared" si="0"/>
        <v>0</v>
      </c>
      <c r="K17" s="9">
        <f t="shared" si="2"/>
        <v>-29</v>
      </c>
      <c r="L17" s="15" t="str">
        <f ca="1">IF(TODAY()&gt;Tabela22410111213141516171819201011363738[[#This Row],[VENCIMENTO]],"Vencido‼","Válido✔")</f>
        <v>Vencido‼</v>
      </c>
    </row>
    <row r="18" spans="1:12" x14ac:dyDescent="0.25">
      <c r="A18" s="11" t="str">
        <f>Tabela224[[#This Row],[NOME]]</f>
        <v>ELISVÂNIO DE SOUZA OLIVEIRA</v>
      </c>
      <c r="B18" s="11" t="str">
        <f>Tabela224[[#This Row],[CATEGORIA]]</f>
        <v>INTERMITENTE (ELISVÂNIO)</v>
      </c>
      <c r="C18" s="15" t="str">
        <f>Tabela224[[#This Row],[SITUAÇÃO ]]</f>
        <v>ATIVO</v>
      </c>
      <c r="D18" s="15"/>
      <c r="E18" s="7"/>
      <c r="F18" s="10"/>
      <c r="G18" s="7"/>
      <c r="H18" s="7"/>
      <c r="I18" s="8"/>
      <c r="J18" s="7">
        <f t="shared" si="0"/>
        <v>0</v>
      </c>
      <c r="K18" s="9">
        <f t="shared" si="2"/>
        <v>-29</v>
      </c>
      <c r="L18" s="15" t="str">
        <f ca="1">IF(TODAY()&gt;Tabela22410111213141516171819201011363738[[#This Row],[VENCIMENTO]],"Vencido‼","Válido✔")</f>
        <v>Vencido‼</v>
      </c>
    </row>
    <row r="19" spans="1:12" x14ac:dyDescent="0.25">
      <c r="A19" s="11" t="str">
        <f>Tabela224[[#This Row],[NOME]]</f>
        <v>EVARISTO CHAVES DA SILVA</v>
      </c>
      <c r="B19" s="11" t="str">
        <f>Tabela224[[#This Row],[CATEGORIA]]</f>
        <v>EMPREGADO</v>
      </c>
      <c r="C19" s="15" t="str">
        <f>Tabela224[[#This Row],[SITUAÇÃO ]]</f>
        <v>ATIVO</v>
      </c>
      <c r="D19" s="15"/>
      <c r="E19" s="7"/>
      <c r="F19" s="10"/>
      <c r="G19" s="7"/>
      <c r="H19" s="7"/>
      <c r="I19" s="8"/>
      <c r="J19" s="7">
        <f t="shared" si="0"/>
        <v>0</v>
      </c>
      <c r="K19" s="9">
        <f t="shared" si="2"/>
        <v>-29</v>
      </c>
      <c r="L19" s="15" t="str">
        <f ca="1">IF(TODAY()&gt;Tabela22410111213141516171819201011363738[[#This Row],[VENCIMENTO]],"Vencido‼","Válido✔")</f>
        <v>Vencido‼</v>
      </c>
    </row>
    <row r="20" spans="1:12" x14ac:dyDescent="0.25">
      <c r="A20" s="11" t="str">
        <f>Tabela224[[#This Row],[NOME]]</f>
        <v>FELIPE OLIVEIRA BARBOSA</v>
      </c>
      <c r="B20" s="11" t="str">
        <f>Tabela224[[#This Row],[CATEGORIA]]</f>
        <v>EMPREGADO</v>
      </c>
      <c r="C20" s="15" t="str">
        <f>Tabela224[[#This Row],[SITUAÇÃO ]]</f>
        <v>ATIVO</v>
      </c>
      <c r="D20" s="15"/>
      <c r="E20" s="7"/>
      <c r="F20" s="10"/>
      <c r="G20" s="7"/>
      <c r="H20" s="7"/>
      <c r="I20" s="8"/>
      <c r="J20" s="7">
        <f t="shared" si="0"/>
        <v>0</v>
      </c>
      <c r="K20" s="9">
        <f t="shared" si="2"/>
        <v>-29</v>
      </c>
      <c r="L20" s="15" t="str">
        <f ca="1">IF(TODAY()&gt;Tabela22410111213141516171819201011363738[[#This Row],[VENCIMENTO]],"Vencido‼","Válido✔")</f>
        <v>Vencido‼</v>
      </c>
    </row>
    <row r="21" spans="1:12" x14ac:dyDescent="0.25">
      <c r="A21" s="11" t="str">
        <f>Tabela224[[#This Row],[NOME]]</f>
        <v>FERNANDO OLIVEIRA DOS SANTOS</v>
      </c>
      <c r="B21" s="11" t="str">
        <f>Tabela224[[#This Row],[CATEGORIA]]</f>
        <v>EMPREGADO</v>
      </c>
      <c r="C21" s="15" t="str">
        <f>Tabela224[[#This Row],[SITUAÇÃO ]]</f>
        <v>ATIVO</v>
      </c>
      <c r="D21" s="15"/>
      <c r="E21" s="7"/>
      <c r="F21" s="10"/>
      <c r="G21" s="7"/>
      <c r="H21" s="7"/>
      <c r="I21" s="8"/>
      <c r="J21" s="7">
        <f t="shared" si="0"/>
        <v>0</v>
      </c>
      <c r="K21" s="9">
        <f t="shared" si="2"/>
        <v>-29</v>
      </c>
      <c r="L21" s="15" t="str">
        <f ca="1">IF(TODAY()&gt;Tabela22410111213141516171819201011363738[[#This Row],[VENCIMENTO]],"Vencido‼","Válido✔")</f>
        <v>Vencido‼</v>
      </c>
    </row>
    <row r="22" spans="1:12" x14ac:dyDescent="0.25">
      <c r="A22" s="11" t="str">
        <f>Tabela224[[#This Row],[NOME]]</f>
        <v>FILIPI GODINHO VEIGA</v>
      </c>
      <c r="B22" s="11" t="str">
        <f>Tabela224[[#This Row],[CATEGORIA]]</f>
        <v>INTERMITENTE (GEOSCAN)</v>
      </c>
      <c r="C22" s="15" t="str">
        <f>Tabela224[[#This Row],[SITUAÇÃO ]]</f>
        <v>ATIVO</v>
      </c>
      <c r="D22" s="15"/>
      <c r="E22" s="7"/>
      <c r="F22" s="10"/>
      <c r="G22" s="7"/>
      <c r="H22" s="7"/>
      <c r="I22" s="8"/>
      <c r="J22" s="7">
        <f t="shared" si="0"/>
        <v>0</v>
      </c>
      <c r="K22" s="9">
        <f t="shared" si="2"/>
        <v>-29</v>
      </c>
      <c r="L22" s="15" t="str">
        <f ca="1">IF(TODAY()&gt;Tabela22410111213141516171819201011363738[[#This Row],[VENCIMENTO]],"Vencido‼","Válido✔")</f>
        <v>Vencido‼</v>
      </c>
    </row>
    <row r="23" spans="1:12" x14ac:dyDescent="0.25">
      <c r="A23" s="11" t="str">
        <f>Tabela224[[#This Row],[NOME]]</f>
        <v>GERSON DAMIÃO DA SILVA PRADO</v>
      </c>
      <c r="B23" s="11" t="str">
        <f>Tabela224[[#This Row],[CATEGORIA]]</f>
        <v>EMPREGADO</v>
      </c>
      <c r="C23" s="15" t="str">
        <f>Tabela224[[#This Row],[SITUAÇÃO ]]</f>
        <v>ATIVO</v>
      </c>
      <c r="D23" s="15"/>
      <c r="E23" s="7"/>
      <c r="F23" s="10"/>
      <c r="G23" s="7"/>
      <c r="H23" s="7"/>
      <c r="I23" s="8"/>
      <c r="J23" s="7">
        <f t="shared" si="0"/>
        <v>0</v>
      </c>
      <c r="K23" s="9">
        <f t="shared" si="2"/>
        <v>-29</v>
      </c>
      <c r="L23" s="15" t="str">
        <f ca="1">IF(TODAY()&gt;Tabela22410111213141516171819201011363738[[#This Row],[VENCIMENTO]],"Vencido‼","Válido✔")</f>
        <v>Vencido‼</v>
      </c>
    </row>
    <row r="24" spans="1:12" x14ac:dyDescent="0.25">
      <c r="A24" s="11" t="str">
        <f>Tabela224[[#This Row],[NOME]]</f>
        <v>GIVALDO JOSE DOS SANTOS</v>
      </c>
      <c r="B24" s="11" t="str">
        <f>Tabela224[[#This Row],[CATEGORIA]]</f>
        <v>INTERMITENTE (ELISVÂNIO)</v>
      </c>
      <c r="C24" s="15" t="str">
        <f>Tabela224[[#This Row],[SITUAÇÃO ]]</f>
        <v>ATIVO</v>
      </c>
      <c r="D24" s="15"/>
      <c r="E24" s="7"/>
      <c r="F24" s="10"/>
      <c r="G24" s="7"/>
      <c r="H24" s="7"/>
      <c r="I24" s="8"/>
      <c r="J24" s="7">
        <f t="shared" si="0"/>
        <v>0</v>
      </c>
      <c r="K24" s="9">
        <f t="shared" si="2"/>
        <v>-29</v>
      </c>
      <c r="L24" s="15" t="str">
        <f ca="1">IF(TODAY()&gt;Tabela22410111213141516171819201011363738[[#This Row],[VENCIMENTO]],"Vencido‼","Válido✔")</f>
        <v>Vencido‼</v>
      </c>
    </row>
    <row r="25" spans="1:12" x14ac:dyDescent="0.25">
      <c r="A25" s="11" t="str">
        <f>Tabela224[[#This Row],[NOME]]</f>
        <v>GUSTAVO HENRIQUE ABREU ROCHA</v>
      </c>
      <c r="B25" s="11" t="str">
        <f>Tabela224[[#This Row],[CATEGORIA]]</f>
        <v>EMPREGADO</v>
      </c>
      <c r="C25" s="15" t="str">
        <f>Tabela224[[#This Row],[SITUAÇÃO ]]</f>
        <v>ATIVO</v>
      </c>
      <c r="D25" s="15"/>
      <c r="E25" s="7"/>
      <c r="F25" s="10"/>
      <c r="G25" s="7"/>
      <c r="H25" s="7"/>
      <c r="I25" s="8"/>
      <c r="J25" s="7">
        <f t="shared" si="0"/>
        <v>0</v>
      </c>
      <c r="K25" s="9">
        <f t="shared" si="2"/>
        <v>-29</v>
      </c>
      <c r="L25" s="15" t="str">
        <f ca="1">IF(TODAY()&gt;Tabela22410111213141516171819201011363738[[#This Row],[VENCIMENTO]],"Vencido‼","Válido✔")</f>
        <v>Vencido‼</v>
      </c>
    </row>
    <row r="26" spans="1:12" x14ac:dyDescent="0.25">
      <c r="A26" s="11" t="str">
        <f>Tabela224[[#This Row],[NOME]]</f>
        <v>HIGOR PAULO DIAS OLIVEIRA</v>
      </c>
      <c r="B26" s="11" t="str">
        <f>Tabela224[[#This Row],[CATEGORIA]]</f>
        <v>EMPREGADO</v>
      </c>
      <c r="C26" s="15" t="str">
        <f>Tabela224[[#This Row],[SITUAÇÃO ]]</f>
        <v>ATIVO</v>
      </c>
      <c r="D26" s="15"/>
      <c r="E26" s="7"/>
      <c r="F26" s="10"/>
      <c r="G26" s="7"/>
      <c r="H26" s="7"/>
      <c r="I26" s="8"/>
      <c r="J26" s="7">
        <f t="shared" si="0"/>
        <v>0</v>
      </c>
      <c r="K26" s="9">
        <f t="shared" si="2"/>
        <v>-29</v>
      </c>
      <c r="L26" s="15" t="str">
        <f ca="1">IF(TODAY()&gt;Tabela22410111213141516171819201011363738[[#This Row],[VENCIMENTO]],"Vencido‼","Válido✔")</f>
        <v>Vencido‼</v>
      </c>
    </row>
    <row r="27" spans="1:12" x14ac:dyDescent="0.25">
      <c r="A27" s="11" t="str">
        <f>Tabela224[[#This Row],[NOME]]</f>
        <v>JANDILSON VIRGENS COSTA</v>
      </c>
      <c r="B27" s="11" t="str">
        <f>Tabela224[[#This Row],[CATEGORIA]]</f>
        <v>INTERMITENTE (ELISVÂNIO)</v>
      </c>
      <c r="C27" s="15" t="str">
        <f>Tabela224[[#This Row],[SITUAÇÃO ]]</f>
        <v>ATIVO</v>
      </c>
      <c r="D27" s="15"/>
      <c r="E27" s="7"/>
      <c r="F27" s="10"/>
      <c r="G27" s="7"/>
      <c r="H27" s="7"/>
      <c r="I27" s="8"/>
      <c r="J27" s="7">
        <f t="shared" si="0"/>
        <v>0</v>
      </c>
      <c r="K27" s="9">
        <f t="shared" si="2"/>
        <v>-29</v>
      </c>
      <c r="L27" s="15" t="str">
        <f ca="1">IF(TODAY()&gt;Tabela22410111213141516171819201011363738[[#This Row],[VENCIMENTO]],"Vencido‼","Válido✔")</f>
        <v>Vencido‼</v>
      </c>
    </row>
    <row r="28" spans="1:12" x14ac:dyDescent="0.25">
      <c r="A28" s="11" t="str">
        <f>Tabela224[[#This Row],[NOME]]</f>
        <v>JHONATA HENRIQUE AMORIM ALVES</v>
      </c>
      <c r="B28" s="11" t="str">
        <f>Tabela224[[#This Row],[CATEGORIA]]</f>
        <v>EMPREGADO</v>
      </c>
      <c r="C28" s="15" t="str">
        <f>Tabela224[[#This Row],[SITUAÇÃO ]]</f>
        <v>ATIVO</v>
      </c>
      <c r="D28" s="15"/>
      <c r="E28" s="7"/>
      <c r="F28" s="10"/>
      <c r="G28" s="7"/>
      <c r="H28" s="7"/>
      <c r="I28" s="8"/>
      <c r="J28" s="7">
        <f t="shared" si="0"/>
        <v>0</v>
      </c>
      <c r="K28" s="9">
        <f t="shared" si="2"/>
        <v>-29</v>
      </c>
      <c r="L28" s="15" t="str">
        <f ca="1">IF(TODAY()&gt;Tabela22410111213141516171819201011363738[[#This Row],[VENCIMENTO]],"Vencido‼","Válido✔")</f>
        <v>Vencido‼</v>
      </c>
    </row>
    <row r="29" spans="1:12" x14ac:dyDescent="0.25">
      <c r="A29" s="11" t="str">
        <f>Tabela224[[#This Row],[NOME]]</f>
        <v>JOÃO PAULO GUIMARÃES</v>
      </c>
      <c r="B29" s="11" t="str">
        <f>Tabela224[[#This Row],[CATEGORIA]]</f>
        <v>EMPREGADO</v>
      </c>
      <c r="C29" s="15" t="str">
        <f>Tabela224[[#This Row],[SITUAÇÃO ]]</f>
        <v>INATIVO</v>
      </c>
      <c r="D29" s="15"/>
      <c r="E29" s="7"/>
      <c r="F29" s="10"/>
      <c r="G29" s="7"/>
      <c r="H29" s="7"/>
      <c r="I29" s="8"/>
      <c r="J29" s="7">
        <f t="shared" si="0"/>
        <v>0</v>
      </c>
      <c r="K29" s="9">
        <f t="shared" si="2"/>
        <v>-29</v>
      </c>
      <c r="L29" s="15" t="str">
        <f ca="1">IF(TODAY()&gt;Tabela22410111213141516171819201011363738[[#This Row],[VENCIMENTO]],"Vencido‼","Válido✔")</f>
        <v>Vencido‼</v>
      </c>
    </row>
    <row r="30" spans="1:12" x14ac:dyDescent="0.25">
      <c r="A30" s="11" t="str">
        <f>Tabela224[[#This Row],[NOME]]</f>
        <v>JONATHAS KELLYSON MARTINS DE OLIVEIRA</v>
      </c>
      <c r="B30" s="11" t="str">
        <f>Tabela224[[#This Row],[CATEGORIA]]</f>
        <v>INTERMITENTE</v>
      </c>
      <c r="C30" s="15" t="str">
        <f>Tabela224[[#This Row],[SITUAÇÃO ]]</f>
        <v>INATIVO</v>
      </c>
      <c r="D30" s="15"/>
      <c r="E30" s="7"/>
      <c r="F30" s="10"/>
      <c r="G30" s="7"/>
      <c r="H30" s="7"/>
      <c r="I30" s="8"/>
      <c r="J30" s="7">
        <f t="shared" si="0"/>
        <v>0</v>
      </c>
      <c r="K30" s="9">
        <f t="shared" si="2"/>
        <v>-29</v>
      </c>
      <c r="L30" s="15" t="str">
        <f ca="1">IF(TODAY()&gt;Tabela22410111213141516171819201011363738[[#This Row],[VENCIMENTO]],"Vencido‼","Válido✔")</f>
        <v>Vencido‼</v>
      </c>
    </row>
    <row r="31" spans="1:12" x14ac:dyDescent="0.25">
      <c r="A31" s="11" t="str">
        <f>Tabela224[[#This Row],[NOME]]</f>
        <v>JOSÉ ANTÔNIO DIAS</v>
      </c>
      <c r="B31" s="11" t="str">
        <f>Tabela224[[#This Row],[CATEGORIA]]</f>
        <v xml:space="preserve">EMPREGADO </v>
      </c>
      <c r="C31" s="15" t="str">
        <f>Tabela224[[#This Row],[SITUAÇÃO ]]</f>
        <v>ATIVO</v>
      </c>
      <c r="D31" s="15"/>
      <c r="E31" s="7"/>
      <c r="F31" s="10"/>
      <c r="G31" s="7"/>
      <c r="H31" s="7"/>
      <c r="I31" s="8"/>
      <c r="J31" s="7">
        <f t="shared" si="0"/>
        <v>0</v>
      </c>
      <c r="K31" s="9">
        <f t="shared" si="2"/>
        <v>-29</v>
      </c>
      <c r="L31" s="15" t="str">
        <f ca="1">IF(TODAY()&gt;Tabela22410111213141516171819201011363738[[#This Row],[VENCIMENTO]],"Vencido‼","Válido✔")</f>
        <v>Vencido‼</v>
      </c>
    </row>
    <row r="32" spans="1:12" x14ac:dyDescent="0.25">
      <c r="A32" s="11" t="str">
        <f>Tabela224[[#This Row],[NOME]]</f>
        <v>KENNEDY ALMEIDA MOTA</v>
      </c>
      <c r="B32" s="11" t="str">
        <f>Tabela224[[#This Row],[CATEGORIA]]</f>
        <v>EMPREGADO</v>
      </c>
      <c r="C32" s="15" t="str">
        <f>Tabela224[[#This Row],[SITUAÇÃO ]]</f>
        <v>ATIVO</v>
      </c>
      <c r="D32" s="15"/>
      <c r="E32" s="7"/>
      <c r="F32" s="10"/>
      <c r="G32" s="7"/>
      <c r="H32" s="7"/>
      <c r="I32" s="8"/>
      <c r="J32" s="7">
        <f t="shared" si="0"/>
        <v>0</v>
      </c>
      <c r="K32" s="9">
        <f t="shared" si="2"/>
        <v>-29</v>
      </c>
      <c r="L32" s="15" t="str">
        <f ca="1">IF(TODAY()&gt;Tabela22410111213141516171819201011363738[[#This Row],[VENCIMENTO]],"Vencido‼","Válido✔")</f>
        <v>Vencido‼</v>
      </c>
    </row>
    <row r="33" spans="1:12" x14ac:dyDescent="0.25">
      <c r="A33" s="11" t="str">
        <f>Tabela224[[#This Row],[NOME]]</f>
        <v>KEVIN AQUINO ARNEZ</v>
      </c>
      <c r="B33" s="11" t="str">
        <f>Tabela224[[#This Row],[CATEGORIA]]</f>
        <v>EMPREGADO</v>
      </c>
      <c r="C33" s="15" t="str">
        <f>Tabela224[[#This Row],[SITUAÇÃO ]]</f>
        <v>ATIVO</v>
      </c>
      <c r="D33" s="15"/>
      <c r="E33" s="7"/>
      <c r="F33" s="10"/>
      <c r="G33" s="7"/>
      <c r="H33" s="7"/>
      <c r="I33" s="8"/>
      <c r="J33" s="7">
        <f t="shared" si="0"/>
        <v>0</v>
      </c>
      <c r="K33" s="9">
        <f t="shared" si="2"/>
        <v>-29</v>
      </c>
      <c r="L33" s="15" t="str">
        <f ca="1">IF(TODAY()&gt;Tabela22410111213141516171819201011363738[[#This Row],[VENCIMENTO]],"Vencido‼","Válido✔")</f>
        <v>Vencido‼</v>
      </c>
    </row>
    <row r="34" spans="1:12" x14ac:dyDescent="0.25">
      <c r="A34" s="11" t="str">
        <f>Tabela224[[#This Row],[NOME]]</f>
        <v>LEANDRO ARCANJO DOS SANTOS</v>
      </c>
      <c r="B34" s="11" t="str">
        <f>Tabela224[[#This Row],[CATEGORIA]]</f>
        <v>EMPREGADO</v>
      </c>
      <c r="C34" s="15" t="str">
        <f>Tabela224[[#This Row],[SITUAÇÃO ]]</f>
        <v>ATIVO</v>
      </c>
      <c r="D34" s="15"/>
      <c r="E34" s="7"/>
      <c r="F34" s="10"/>
      <c r="G34" s="7"/>
      <c r="H34" s="7"/>
      <c r="I34" s="8"/>
      <c r="J34" s="7">
        <f t="shared" si="0"/>
        <v>0</v>
      </c>
      <c r="K34" s="9">
        <f t="shared" si="2"/>
        <v>-29</v>
      </c>
      <c r="L34" s="15" t="str">
        <f ca="1">IF(TODAY()&gt;Tabela22410111213141516171819201011363738[[#This Row],[VENCIMENTO]],"Vencido‼","Válido✔")</f>
        <v>Vencido‼</v>
      </c>
    </row>
    <row r="35" spans="1:12" x14ac:dyDescent="0.25">
      <c r="A35" s="11" t="str">
        <f>Tabela224[[#This Row],[NOME]]</f>
        <v>LUCIANO ALVES DE PAIVA</v>
      </c>
      <c r="B35" s="11" t="str">
        <f>Tabela224[[#This Row],[CATEGORIA]]</f>
        <v>EMPREGADO</v>
      </c>
      <c r="C35" s="15" t="str">
        <f>Tabela224[[#This Row],[SITUAÇÃO ]]</f>
        <v>INATIVO</v>
      </c>
      <c r="D35" s="15"/>
      <c r="E35" s="7"/>
      <c r="F35" s="10"/>
      <c r="G35" s="7"/>
      <c r="H35" s="7"/>
      <c r="I35" s="8"/>
      <c r="J35" s="7">
        <f t="shared" si="0"/>
        <v>0</v>
      </c>
      <c r="K35" s="9">
        <f t="shared" si="2"/>
        <v>-29</v>
      </c>
      <c r="L35" s="15" t="str">
        <f ca="1">IF(TODAY()&gt;Tabela22410111213141516171819201011363738[[#This Row],[VENCIMENTO]],"Vencido‼","Válido✔")</f>
        <v>Vencido‼</v>
      </c>
    </row>
    <row r="36" spans="1:12" x14ac:dyDescent="0.25">
      <c r="A36" s="11" t="str">
        <f>Tabela224[[#This Row],[NOME]]</f>
        <v>LUIZ CARLOS CORRÊA</v>
      </c>
      <c r="B36" s="11" t="str">
        <f>Tabela224[[#This Row],[CATEGORIA]]</f>
        <v>EMPREGADO</v>
      </c>
      <c r="C36" s="15" t="str">
        <f>Tabela224[[#This Row],[SITUAÇÃO ]]</f>
        <v>ATIVO</v>
      </c>
      <c r="D36" s="15"/>
      <c r="E36" s="7"/>
      <c r="F36" s="10"/>
      <c r="G36" s="7"/>
      <c r="H36" s="7"/>
      <c r="I36" s="8"/>
      <c r="J36" s="7">
        <f t="shared" si="0"/>
        <v>0</v>
      </c>
      <c r="K36" s="9">
        <f t="shared" si="2"/>
        <v>-29</v>
      </c>
      <c r="L36" s="15" t="str">
        <f ca="1">IF(TODAY()&gt;Tabela22410111213141516171819201011363738[[#This Row],[VENCIMENTO]],"Vencido‼","Válido✔")</f>
        <v>Vencido‼</v>
      </c>
    </row>
    <row r="37" spans="1:12" x14ac:dyDescent="0.25">
      <c r="A37" s="11" t="str">
        <f>Tabela224[[#This Row],[NOME]]</f>
        <v>MÁRCIO PEREIRA DO NASCIMENTO</v>
      </c>
      <c r="B37" s="11" t="str">
        <f>Tabela224[[#This Row],[CATEGORIA]]</f>
        <v>EMPREGADO</v>
      </c>
      <c r="C37" s="15" t="str">
        <f>Tabela224[[#This Row],[SITUAÇÃO ]]</f>
        <v>ATIVO</v>
      </c>
      <c r="D37" s="15"/>
      <c r="E37" s="7"/>
      <c r="F37" s="10"/>
      <c r="G37" s="7"/>
      <c r="H37" s="7"/>
      <c r="I37" s="8"/>
      <c r="J37" s="7">
        <f t="shared" si="0"/>
        <v>0</v>
      </c>
      <c r="K37" s="9">
        <f t="shared" si="2"/>
        <v>-29</v>
      </c>
      <c r="L37" s="15" t="str">
        <f ca="1">IF(TODAY()&gt;Tabela22410111213141516171819201011363738[[#This Row],[VENCIMENTO]],"Vencido‼","Válido✔")</f>
        <v>Vencido‼</v>
      </c>
    </row>
    <row r="38" spans="1:12" x14ac:dyDescent="0.25">
      <c r="A38" s="11" t="str">
        <f>Tabela224[[#This Row],[NOME]]</f>
        <v>MATEUS DOS SANTOS DE BRITO</v>
      </c>
      <c r="B38" s="11" t="str">
        <f>Tabela224[[#This Row],[CATEGORIA]]</f>
        <v>INTERMITENTE (ELISVÂNIO)</v>
      </c>
      <c r="C38" s="15" t="str">
        <f>Tabela224[[#This Row],[SITUAÇÃO ]]</f>
        <v>ATIVO</v>
      </c>
      <c r="D38" s="15"/>
      <c r="E38" s="7"/>
      <c r="F38" s="10"/>
      <c r="G38" s="7"/>
      <c r="H38" s="7"/>
      <c r="I38" s="8"/>
      <c r="J38" s="7">
        <f t="shared" si="0"/>
        <v>0</v>
      </c>
      <c r="K38" s="9">
        <f t="shared" si="2"/>
        <v>-29</v>
      </c>
      <c r="L38" s="15" t="str">
        <f ca="1">IF(TODAY()&gt;Tabela22410111213141516171819201011363738[[#This Row],[VENCIMENTO]],"Vencido‼","Válido✔")</f>
        <v>Vencido‼</v>
      </c>
    </row>
    <row r="39" spans="1:12" x14ac:dyDescent="0.25">
      <c r="A39" s="11" t="str">
        <f>Tabela224[[#This Row],[NOME]]</f>
        <v>MOACIR ROMÁRIO SIQUEIRA DOS REIS</v>
      </c>
      <c r="B39" s="11" t="str">
        <f>Tabela224[[#This Row],[CATEGORIA]]</f>
        <v>EMPREGADO</v>
      </c>
      <c r="C39" s="15" t="str">
        <f>Tabela224[[#This Row],[SITUAÇÃO ]]</f>
        <v>ATIVO</v>
      </c>
      <c r="D39" s="15"/>
      <c r="E39" s="7"/>
      <c r="F39" s="10"/>
      <c r="G39" s="7"/>
      <c r="H39" s="7"/>
      <c r="I39" s="8"/>
      <c r="J39" s="7">
        <f t="shared" si="0"/>
        <v>0</v>
      </c>
      <c r="K39" s="9">
        <f t="shared" si="2"/>
        <v>-29</v>
      </c>
      <c r="L39" s="15" t="str">
        <f ca="1">IF(TODAY()&gt;Tabela22410111213141516171819201011363738[[#This Row],[VENCIMENTO]],"Vencido‼","Válido✔")</f>
        <v>Vencido‼</v>
      </c>
    </row>
    <row r="40" spans="1:12" x14ac:dyDescent="0.25">
      <c r="A40" s="11" t="str">
        <f>Tabela224[[#This Row],[NOME]]</f>
        <v>NATHÁLIA ROSY SOUZA OLIVEIRA</v>
      </c>
      <c r="B40" s="11" t="str">
        <f>Tabela224[[#This Row],[CATEGORIA]]</f>
        <v>EMPREGADO</v>
      </c>
      <c r="C40" s="15" t="str">
        <f>Tabela224[[#This Row],[SITUAÇÃO ]]</f>
        <v>ATIVO</v>
      </c>
      <c r="D40" s="15"/>
      <c r="E40" s="7"/>
      <c r="F40" s="10"/>
      <c r="G40" s="7"/>
      <c r="H40" s="7"/>
      <c r="I40" s="8"/>
      <c r="J40" s="7">
        <f t="shared" si="0"/>
        <v>0</v>
      </c>
      <c r="K40" s="9">
        <f t="shared" si="2"/>
        <v>-29</v>
      </c>
      <c r="L40" s="15" t="str">
        <f ca="1">IF(TODAY()&gt;Tabela22410111213141516171819201011363738[[#This Row],[VENCIMENTO]],"Vencido‼","Válido✔")</f>
        <v>Vencido‼</v>
      </c>
    </row>
    <row r="41" spans="1:12" x14ac:dyDescent="0.25">
      <c r="A41" s="11" t="str">
        <f>Tabela224[[#This Row],[NOME]]</f>
        <v>NAYARA THAÍS LOURENÇO OLIVEIRA</v>
      </c>
      <c r="B41" s="11" t="str">
        <f>Tabela224[[#This Row],[CATEGORIA]]</f>
        <v>EMPREGADO</v>
      </c>
      <c r="C41" s="15" t="str">
        <f>Tabela224[[#This Row],[SITUAÇÃO ]]</f>
        <v>ATIVO</v>
      </c>
      <c r="D41" s="15"/>
      <c r="E41" s="7"/>
      <c r="F41" s="10"/>
      <c r="G41" s="7"/>
      <c r="H41" s="7"/>
      <c r="I41" s="8"/>
      <c r="J41" s="7">
        <f t="shared" si="0"/>
        <v>0</v>
      </c>
      <c r="K41" s="9">
        <f t="shared" si="2"/>
        <v>-29</v>
      </c>
      <c r="L41" s="15" t="str">
        <f ca="1">IF(TODAY()&gt;Tabela22410111213141516171819201011363738[[#This Row],[VENCIMENTO]],"Vencido‼","Válido✔")</f>
        <v>Vencido‼</v>
      </c>
    </row>
    <row r="42" spans="1:12" x14ac:dyDescent="0.25">
      <c r="A42" s="11" t="str">
        <f>Tabela224[[#This Row],[NOME]]</f>
        <v>NIELTON OLIVEIRA DAMASCENO</v>
      </c>
      <c r="B42" s="11" t="str">
        <f>Tabela224[[#This Row],[CATEGORIA]]</f>
        <v>EMPREGADO</v>
      </c>
      <c r="C42" s="15" t="str">
        <f>Tabela224[[#This Row],[SITUAÇÃO ]]</f>
        <v>ATIVO</v>
      </c>
      <c r="D42" s="15"/>
      <c r="E42" s="7"/>
      <c r="F42" s="10"/>
      <c r="G42" s="7"/>
      <c r="H42" s="7"/>
      <c r="I42" s="8"/>
      <c r="J42" s="7">
        <f t="shared" si="0"/>
        <v>0</v>
      </c>
      <c r="K42" s="9">
        <f t="shared" si="2"/>
        <v>-29</v>
      </c>
      <c r="L42" s="15" t="str">
        <f ca="1">IF(TODAY()&gt;Tabela22410111213141516171819201011363738[[#This Row],[VENCIMENTO]],"Vencido‼","Válido✔")</f>
        <v>Vencido‼</v>
      </c>
    </row>
    <row r="43" spans="1:12" x14ac:dyDescent="0.25">
      <c r="A43" s="11" t="str">
        <f>Tabela224[[#This Row],[NOME]]</f>
        <v>PAULO CÉLIO DA SILVA</v>
      </c>
      <c r="B43" s="11" t="str">
        <f>Tabela224[[#This Row],[CATEGORIA]]</f>
        <v>EMPREGADO</v>
      </c>
      <c r="C43" s="15" t="str">
        <f>Tabela224[[#This Row],[SITUAÇÃO ]]</f>
        <v>ATIVO</v>
      </c>
      <c r="D43" s="15"/>
      <c r="E43" s="7"/>
      <c r="F43" s="10"/>
      <c r="G43" s="7"/>
      <c r="H43" s="7"/>
      <c r="I43" s="8"/>
      <c r="J43" s="7">
        <f t="shared" si="0"/>
        <v>0</v>
      </c>
      <c r="K43" s="9">
        <f t="shared" si="2"/>
        <v>-29</v>
      </c>
      <c r="L43" s="15" t="str">
        <f ca="1">IF(TODAY()&gt;Tabela22410111213141516171819201011363738[[#This Row],[VENCIMENTO]],"Vencido‼","Válido✔")</f>
        <v>Vencido‼</v>
      </c>
    </row>
    <row r="44" spans="1:12" x14ac:dyDescent="0.25">
      <c r="A44" s="11" t="str">
        <f>Tabela224[[#This Row],[NOME]]</f>
        <v>RAFAEL FAUSTINO MAPA COELHO</v>
      </c>
      <c r="B44" s="11" t="str">
        <f>Tabela224[[#This Row],[CATEGORIA]]</f>
        <v>EMPREGADO</v>
      </c>
      <c r="C44" s="15" t="str">
        <f>Tabela224[[#This Row],[SITUAÇÃO ]]</f>
        <v>INATIVO</v>
      </c>
      <c r="D44" s="15"/>
      <c r="E44" s="7"/>
      <c r="F44" s="10"/>
      <c r="G44" s="7"/>
      <c r="H44" s="7"/>
      <c r="I44" s="8"/>
      <c r="J44" s="7">
        <f t="shared" si="0"/>
        <v>0</v>
      </c>
      <c r="K44" s="9">
        <f t="shared" si="2"/>
        <v>-29</v>
      </c>
      <c r="L44" s="15" t="str">
        <f ca="1">IF(TODAY()&gt;Tabela22410111213141516171819201011363738[[#This Row],[VENCIMENTO]],"Vencido‼","Válido✔")</f>
        <v>Vencido‼</v>
      </c>
    </row>
    <row r="45" spans="1:12" x14ac:dyDescent="0.25">
      <c r="A45" s="11" t="str">
        <f>Tabela224[[#This Row],[NOME]]</f>
        <v>RAFAEL ROBERTO CAMPIDELLI</v>
      </c>
      <c r="B45" s="11" t="str">
        <f>Tabela224[[#This Row],[CATEGORIA]]</f>
        <v>EMPREGADO</v>
      </c>
      <c r="C45" s="15" t="s">
        <v>120</v>
      </c>
      <c r="D45" s="15"/>
      <c r="E45" s="7"/>
      <c r="F45" s="10"/>
      <c r="G45" s="7"/>
      <c r="H45" s="7"/>
      <c r="I45" s="8"/>
      <c r="J45" s="7">
        <f>EDATE(E45,I45)</f>
        <v>0</v>
      </c>
      <c r="K45" s="9">
        <f>J45-29</f>
        <v>-29</v>
      </c>
      <c r="L45" s="15" t="str">
        <f ca="1">IF(TODAY()&gt;Tabela22410111213141516171819201011363738[[#This Row],[VENCIMENTO]],"Vencido‼","Válido✔")</f>
        <v>Vencido‼</v>
      </c>
    </row>
    <row r="46" spans="1:12" x14ac:dyDescent="0.25">
      <c r="A46" s="11" t="str">
        <f>Tabela224[[#This Row],[NOME]]</f>
        <v>ROBERT AUGUSTO SANTOS SILVA</v>
      </c>
      <c r="B46" s="11" t="str">
        <f>Tabela224[[#This Row],[CATEGORIA]]</f>
        <v>EMPREGADO</v>
      </c>
      <c r="C46" s="15" t="str">
        <f>Tabela224[[#This Row],[SITUAÇÃO ]]</f>
        <v>ATIVO</v>
      </c>
      <c r="D46" s="15"/>
      <c r="E46" s="7"/>
      <c r="F46" s="10"/>
      <c r="G46" s="7"/>
      <c r="H46" s="7"/>
      <c r="I46" s="8"/>
      <c r="J46" s="7">
        <f t="shared" si="0"/>
        <v>0</v>
      </c>
      <c r="K46" s="9">
        <f t="shared" si="2"/>
        <v>-29</v>
      </c>
      <c r="L46" s="15" t="str">
        <f ca="1">IF(TODAY()&gt;Tabela22410111213141516171819201011363738[[#This Row],[VENCIMENTO]],"Vencido‼","Válido✔")</f>
        <v>Vencido‼</v>
      </c>
    </row>
    <row r="47" spans="1:12" x14ac:dyDescent="0.25">
      <c r="A47" s="11" t="str">
        <f>Tabela224[[#This Row],[NOME]]</f>
        <v>TALISON TIAGO DIAS OLIVEIRA</v>
      </c>
      <c r="B47" s="11" t="str">
        <f>Tabela224[[#This Row],[CATEGORIA]]</f>
        <v>EMPREGADO</v>
      </c>
      <c r="C47" s="15" t="str">
        <f>Tabela224[[#This Row],[SITUAÇÃO ]]</f>
        <v>ATIVO</v>
      </c>
      <c r="D47" s="15"/>
      <c r="E47" s="7"/>
      <c r="F47" s="10"/>
      <c r="G47" s="7"/>
      <c r="H47" s="7"/>
      <c r="I47" s="8"/>
      <c r="J47" s="7">
        <f t="shared" si="0"/>
        <v>0</v>
      </c>
      <c r="K47" s="9">
        <f t="shared" si="2"/>
        <v>-29</v>
      </c>
      <c r="L47" s="15" t="str">
        <f ca="1">IF(TODAY()&gt;Tabela22410111213141516171819201011363738[[#This Row],[VENCIMENTO]],"Vencido‼","Válido✔")</f>
        <v>Vencido‼</v>
      </c>
    </row>
    <row r="48" spans="1:12" x14ac:dyDescent="0.25">
      <c r="A48" s="11" t="str">
        <f>Tabela224[[#This Row],[NOME]]</f>
        <v>THAÍS LORRAINE DA SILVA SANTOS</v>
      </c>
      <c r="B48" s="11" t="str">
        <f>Tabela224[[#This Row],[CATEGORIA]]</f>
        <v>EMPREGADO</v>
      </c>
      <c r="C48" s="15" t="str">
        <f>Tabela224[[#This Row],[SITUAÇÃO ]]</f>
        <v>ATIVO</v>
      </c>
      <c r="D48" s="15"/>
      <c r="E48" s="7"/>
      <c r="F48" s="10"/>
      <c r="G48" s="7"/>
      <c r="H48" s="7"/>
      <c r="I48" s="8"/>
      <c r="J48" s="7">
        <f t="shared" si="0"/>
        <v>0</v>
      </c>
      <c r="K48" s="9">
        <f t="shared" si="2"/>
        <v>-29</v>
      </c>
      <c r="L48" s="15" t="str">
        <f ca="1">IF(TODAY()&gt;Tabela22410111213141516171819201011363738[[#This Row],[VENCIMENTO]],"Vencido‼","Válido✔")</f>
        <v>Vencido‼</v>
      </c>
    </row>
    <row r="49" spans="1:12" x14ac:dyDescent="0.25">
      <c r="A49" s="11" t="str">
        <f>Tabela224[[#This Row],[NOME]]</f>
        <v>WAGNER APARECIDO DE SOUSA JÚNIOR</v>
      </c>
      <c r="B49" s="11" t="str">
        <f>Tabela224[[#This Row],[CATEGORIA]]</f>
        <v>EMPREGADO</v>
      </c>
      <c r="C49" s="15" t="str">
        <f>Tabela224[[#This Row],[SITUAÇÃO ]]</f>
        <v>INATIVO</v>
      </c>
      <c r="D49" s="15"/>
      <c r="E49" s="7"/>
      <c r="F49" s="10"/>
      <c r="G49" s="7"/>
      <c r="H49" s="7"/>
      <c r="I49" s="8"/>
      <c r="J49" s="7">
        <f t="shared" si="0"/>
        <v>0</v>
      </c>
      <c r="K49" s="9">
        <f t="shared" si="2"/>
        <v>-29</v>
      </c>
      <c r="L49" s="15" t="str">
        <f ca="1">IF(TODAY()&gt;Tabela22410111213141516171819201011363738[[#This Row],[VENCIMENTO]],"Vencido‼","Válido✔")</f>
        <v>Vencido‼</v>
      </c>
    </row>
    <row r="50" spans="1:12" x14ac:dyDescent="0.25">
      <c r="A50" s="11" t="str">
        <f>Tabela224[[#This Row],[NOME]]</f>
        <v>WESLEY DE ALMEIDA E SOUZA</v>
      </c>
      <c r="B50" s="11" t="str">
        <f>Tabela224[[#This Row],[CATEGORIA]]</f>
        <v>EMPREGADO</v>
      </c>
      <c r="C50" s="15" t="str">
        <f>Tabela224[[#This Row],[SITUAÇÃO ]]</f>
        <v>ATIVO</v>
      </c>
      <c r="D50" s="15"/>
      <c r="E50" s="7"/>
      <c r="F50" s="10"/>
      <c r="G50" s="7"/>
      <c r="H50" s="7"/>
      <c r="I50" s="8"/>
      <c r="J50" s="19">
        <f t="shared" si="0"/>
        <v>0</v>
      </c>
      <c r="K50" s="20">
        <f t="shared" si="2"/>
        <v>-29</v>
      </c>
      <c r="L50" s="15" t="str">
        <f ca="1">IF(TODAY()&gt;Tabela22410111213141516171819201011363738[[#This Row],[VENCIMENTO]],"Vencido‼","Válido✔")</f>
        <v>Vencido‼</v>
      </c>
    </row>
    <row r="51" spans="1:12" x14ac:dyDescent="0.25">
      <c r="A51" s="11" t="str">
        <f>Tabela224[[#This Row],[NOME]]</f>
        <v>MARCELO CHRISTIAN LELIS DE OLIVEIRA</v>
      </c>
      <c r="B51" s="11" t="str">
        <f>Tabela224[[#This Row],[CATEGORIA]]</f>
        <v>EMPREGADO</v>
      </c>
      <c r="C51" s="15" t="str">
        <f>Tabela224[[#This Row],[SITUAÇÃO ]]</f>
        <v>ATIVO</v>
      </c>
      <c r="D51" s="15"/>
      <c r="E51" s="7"/>
      <c r="F51" s="10"/>
      <c r="G51" s="7"/>
      <c r="H51" s="7"/>
      <c r="I51" s="8"/>
      <c r="J51" s="7">
        <f t="shared" si="0"/>
        <v>0</v>
      </c>
      <c r="K51" s="9">
        <f t="shared" si="2"/>
        <v>-29</v>
      </c>
      <c r="L51" s="27" t="str">
        <f ca="1">IF(TODAY()&gt;Tabela22410111213141516171819201011363738[[#This Row],[VENCIMENTO]],"Vencido‼","Válido✔")</f>
        <v>Vencido‼</v>
      </c>
    </row>
    <row r="52" spans="1:12" x14ac:dyDescent="0.25">
      <c r="A52" s="11" t="str">
        <f>Tabela224[[#This Row],[NOME]]</f>
        <v>PABLO VINICIUS SEVERINO FERNANDES</v>
      </c>
      <c r="B52" s="11" t="str">
        <f>Tabela224[[#This Row],[CATEGORIA]]</f>
        <v xml:space="preserve">EMPREGADO </v>
      </c>
      <c r="C52" s="15" t="str">
        <f>Tabela224[[#This Row],[SITUAÇÃO ]]</f>
        <v>ATIVO</v>
      </c>
      <c r="D52" s="15"/>
      <c r="E52" s="7"/>
      <c r="F52" s="10"/>
      <c r="G52" s="7"/>
      <c r="H52" s="7"/>
      <c r="I52" s="8"/>
      <c r="J52" s="7">
        <f t="shared" si="0"/>
        <v>0</v>
      </c>
      <c r="K52" s="9">
        <f t="shared" si="2"/>
        <v>-29</v>
      </c>
      <c r="L52" s="27" t="str">
        <f ca="1">IF(TODAY()&gt;Tabela22410111213141516171819201011363738[[#This Row],[VENCIMENTO]],"Vencido‼","Válido✔")</f>
        <v>Vencido‼</v>
      </c>
    </row>
    <row r="53" spans="1:12" x14ac:dyDescent="0.25">
      <c r="A53" s="11" t="str">
        <f>Tabela224[[#This Row],[NOME]]</f>
        <v>FRANCISCO PEDRO DE SOUZA SANTOS</v>
      </c>
      <c r="B53" s="11" t="str">
        <f>Tabela224[[#This Row],[CATEGORIA]]</f>
        <v>EMPREGADO</v>
      </c>
      <c r="C53" s="15" t="s">
        <v>120</v>
      </c>
      <c r="D53" s="15"/>
      <c r="E53" s="7"/>
      <c r="F53" s="10"/>
      <c r="G53" s="7"/>
      <c r="H53" s="7"/>
      <c r="I53" s="8"/>
      <c r="J53" s="7">
        <f t="shared" si="0"/>
        <v>0</v>
      </c>
      <c r="K53" s="9">
        <f t="shared" si="2"/>
        <v>-29</v>
      </c>
      <c r="L53" s="27" t="str">
        <f ca="1">IF(TODAY()&gt;Tabela22410111213141516171819201011363738[[#This Row],[VENCIMENTO]],"Vencido‼","Válido✔")</f>
        <v>Vencido‼</v>
      </c>
    </row>
    <row r="54" spans="1:12" x14ac:dyDescent="0.25">
      <c r="A54" s="11" t="str">
        <f>Tabela224[[#This Row],[NOME]]</f>
        <v>ÍTALO GABRIEL DA SILVA RODRIGUES SANTOS</v>
      </c>
      <c r="B54" s="11" t="str">
        <f>Tabela224[[#This Row],[CATEGORIA]]</f>
        <v>EMPREGADO</v>
      </c>
      <c r="C54" s="15" t="str">
        <f>Tabela224[[#This Row],[SITUAÇÃO ]]</f>
        <v>ATIVO</v>
      </c>
      <c r="D54" s="15"/>
      <c r="E54" s="7"/>
      <c r="F54" s="10"/>
      <c r="G54" s="7"/>
      <c r="H54" s="7"/>
      <c r="I54" s="8"/>
      <c r="J54" s="7">
        <f t="shared" si="0"/>
        <v>0</v>
      </c>
      <c r="K54" s="9">
        <f t="shared" si="2"/>
        <v>-29</v>
      </c>
      <c r="L54" s="27" t="str">
        <f ca="1">IF(TODAY()&gt;Tabela22410111213141516171819201011363738[[#This Row],[VENCIMENTO]],"Vencido‼","Válido✔")</f>
        <v>Vencido‼</v>
      </c>
    </row>
    <row r="55" spans="1:12" x14ac:dyDescent="0.25">
      <c r="A55" s="11" t="str">
        <f>Tabela224[[#This Row],[NOME]]</f>
        <v>IVANILDO AMARAL SANTOS</v>
      </c>
      <c r="B55" s="11" t="str">
        <f>Tabela224[[#This Row],[CATEGORIA]]</f>
        <v>EMPREGADO</v>
      </c>
      <c r="C55" s="15" t="str">
        <f>Tabela224[[#This Row],[SITUAÇÃO ]]</f>
        <v>ATIVO</v>
      </c>
      <c r="D55" s="15"/>
      <c r="E55" s="7"/>
      <c r="F55" s="10"/>
      <c r="G55" s="7"/>
      <c r="H55" s="7"/>
      <c r="I55" s="8"/>
      <c r="J55" s="7">
        <f t="shared" si="0"/>
        <v>0</v>
      </c>
      <c r="K55" s="9">
        <f t="shared" si="2"/>
        <v>-29</v>
      </c>
      <c r="L55" s="27" t="str">
        <f ca="1">IF(TODAY()&gt;Tabela22410111213141516171819201011363738[[#This Row],[VENCIMENTO]],"Vencido‼","Válido✔")</f>
        <v>Vencido‼</v>
      </c>
    </row>
    <row r="56" spans="1:12" x14ac:dyDescent="0.25">
      <c r="A56" s="11" t="str">
        <f>Tabela224[[#This Row],[NOME]]</f>
        <v>JONATHAN FERNANDES PEREIRA</v>
      </c>
      <c r="B56" s="11" t="str">
        <f>Tabela224[[#This Row],[CATEGORIA]]</f>
        <v>EMPREGADO</v>
      </c>
      <c r="C56" s="15" t="str">
        <f>Tabela224[[#This Row],[SITUAÇÃO ]]</f>
        <v>ATIVO</v>
      </c>
      <c r="D56" s="15"/>
      <c r="E56" s="7"/>
      <c r="F56" s="10"/>
      <c r="G56" s="7"/>
      <c r="H56" s="7"/>
      <c r="I56" s="8"/>
      <c r="J56" s="7">
        <f t="shared" si="0"/>
        <v>0</v>
      </c>
      <c r="K56" s="9">
        <f t="shared" si="2"/>
        <v>-29</v>
      </c>
      <c r="L56" s="27" t="str">
        <f ca="1">IF(TODAY()&gt;Tabela22410111213141516171819201011363738[[#This Row],[VENCIMENTO]],"Vencido‼","Válido✔")</f>
        <v>Vencido‼</v>
      </c>
    </row>
    <row r="57" spans="1:12" x14ac:dyDescent="0.25">
      <c r="A57" s="11" t="str">
        <f>Tabela224[[#This Row],[NOME]]</f>
        <v>FERNANDO AQUINO FERNANDES</v>
      </c>
      <c r="B57" s="11" t="str">
        <f>Tabela224[[#This Row],[CATEGORIA]]</f>
        <v>INTERMITENTE (FERNANDO)</v>
      </c>
      <c r="C57" s="15" t="str">
        <f>Tabela224[[#This Row],[SITUAÇÃO ]]</f>
        <v>ATIVO</v>
      </c>
      <c r="D57" s="15"/>
      <c r="E57" s="7"/>
      <c r="F57" s="10"/>
      <c r="G57" s="7"/>
      <c r="H57" s="7"/>
      <c r="I57" s="8"/>
      <c r="J57" s="7">
        <f t="shared" si="0"/>
        <v>0</v>
      </c>
      <c r="K57" s="9">
        <f t="shared" si="2"/>
        <v>-29</v>
      </c>
      <c r="L57" s="27" t="str">
        <f ca="1">IF(TODAY()&gt;Tabela22410111213141516171819201011363738[[#This Row],[VENCIMENTO]],"Vencido‼","Válido✔")</f>
        <v>Vencido‼</v>
      </c>
    </row>
    <row r="58" spans="1:12" x14ac:dyDescent="0.25">
      <c r="A58" s="11" t="str">
        <f>Tabela224[[#This Row],[NOME]]</f>
        <v>WANDESON COSTA LIMA</v>
      </c>
      <c r="B58" s="11" t="str">
        <f>Tabela224[[#This Row],[CATEGORIA]]</f>
        <v>INTERMITENTE (FERNANDO)</v>
      </c>
      <c r="C58" s="15" t="str">
        <f>Tabela224[[#This Row],[SITUAÇÃO ]]</f>
        <v>ATIVO</v>
      </c>
      <c r="D58" s="15"/>
      <c r="E58" s="7"/>
      <c r="F58" s="10"/>
      <c r="G58" s="7"/>
      <c r="H58" s="7"/>
      <c r="I58" s="8"/>
      <c r="J58" s="7">
        <f t="shared" si="0"/>
        <v>0</v>
      </c>
      <c r="K58" s="9">
        <f t="shared" si="2"/>
        <v>-29</v>
      </c>
      <c r="L58" s="27" t="str">
        <f ca="1">IF(TODAY()&gt;Tabela22410111213141516171819201011363738[[#This Row],[VENCIMENTO]],"Vencido‼","Válido✔")</f>
        <v>Vencido‼</v>
      </c>
    </row>
    <row r="59" spans="1:12" x14ac:dyDescent="0.25">
      <c r="A59" s="11" t="str">
        <f>Tabela224[[#This Row],[NOME]]</f>
        <v>WILLIAN JORGE CAETANO PINTO</v>
      </c>
      <c r="B59" s="11" t="str">
        <f>Tabela224[[#This Row],[CATEGORIA]]</f>
        <v>INTERMITENTE (FERNANDO)</v>
      </c>
      <c r="C59" s="15" t="str">
        <f>Tabela224[[#This Row],[SITUAÇÃO ]]</f>
        <v>ATIVO</v>
      </c>
      <c r="D59" s="15"/>
      <c r="E59" s="7"/>
      <c r="F59" s="10"/>
      <c r="G59" s="7"/>
      <c r="H59" s="7"/>
      <c r="I59" s="8"/>
      <c r="J59" s="7">
        <f t="shared" si="0"/>
        <v>0</v>
      </c>
      <c r="K59" s="9">
        <f t="shared" si="2"/>
        <v>-29</v>
      </c>
      <c r="L59" s="27" t="str">
        <f ca="1">IF(TODAY()&gt;Tabela22410111213141516171819201011363738[[#This Row],[VENCIMENTO]],"Vencido‼","Válido✔")</f>
        <v>Vencido‼</v>
      </c>
    </row>
    <row r="60" spans="1:12" x14ac:dyDescent="0.25">
      <c r="A60" s="11" t="str">
        <f>Tabela224[[#This Row],[NOME]]</f>
        <v>GRASIANE DA COSTA SOBRINHO</v>
      </c>
      <c r="B60" s="11" t="str">
        <f>Tabela224[[#This Row],[CATEGORIA]]</f>
        <v>EMPREGADO</v>
      </c>
      <c r="C60" s="15" t="str">
        <f>Tabela224[[#This Row],[SITUAÇÃO ]]</f>
        <v>ATIVO</v>
      </c>
      <c r="D60" s="15"/>
      <c r="E60" s="7"/>
      <c r="F60" s="10"/>
      <c r="G60" s="7"/>
      <c r="H60" s="7"/>
      <c r="I60" s="8"/>
      <c r="J60" s="7">
        <f t="shared" si="0"/>
        <v>0</v>
      </c>
      <c r="K60" s="9">
        <f t="shared" si="2"/>
        <v>-29</v>
      </c>
      <c r="L60" s="27" t="str">
        <f ca="1">IF(TODAY()&gt;Tabela22410111213141516171819201011363738[[#This Row],[VENCIMENTO]],"Vencido‼","Válido✔")</f>
        <v>Vencido‼</v>
      </c>
    </row>
    <row r="61" spans="1:12" x14ac:dyDescent="0.25">
      <c r="A61" s="11" t="str">
        <f>Tabela224[[#This Row],[NOME]]</f>
        <v>BRUNO GUIMARÃES MARTINS</v>
      </c>
      <c r="B61" s="11" t="str">
        <f>Tabela224[[#This Row],[CATEGORIA]]</f>
        <v>EMPREGADO</v>
      </c>
      <c r="C61" s="15" t="str">
        <f>Tabela224[[#This Row],[SITUAÇÃO ]]</f>
        <v>ATIVO</v>
      </c>
      <c r="D61" s="15"/>
      <c r="E61" s="7"/>
      <c r="F61" s="10"/>
      <c r="G61" s="7"/>
      <c r="H61" s="7"/>
      <c r="I61" s="8"/>
      <c r="J61" s="7">
        <f t="shared" si="0"/>
        <v>0</v>
      </c>
      <c r="K61" s="9">
        <f t="shared" si="2"/>
        <v>-29</v>
      </c>
      <c r="L61" s="27" t="str">
        <f ca="1">IF(TODAY()&gt;Tabela22410111213141516171819201011363738[[#This Row],[VENCIMENTO]],"Vencido‼","Válido✔")</f>
        <v>Vencido‼</v>
      </c>
    </row>
    <row r="62" spans="1:12" x14ac:dyDescent="0.25">
      <c r="A62" s="11" t="str">
        <f>Tabela224[[#This Row],[NOME]]</f>
        <v>LEANDRO GUIMARÃES MARTINS</v>
      </c>
      <c r="B62" s="11" t="str">
        <f>Tabela224[[#This Row],[CATEGORIA]]</f>
        <v>EMPREGADO</v>
      </c>
      <c r="C62" s="15" t="str">
        <f>Tabela224[[#This Row],[SITUAÇÃO ]]</f>
        <v>ATIVO</v>
      </c>
      <c r="D62" s="15"/>
      <c r="E62" s="7"/>
      <c r="F62" s="10"/>
      <c r="G62" s="7"/>
      <c r="H62" s="7"/>
      <c r="I62" s="8"/>
      <c r="J62" s="7">
        <f t="shared" si="0"/>
        <v>0</v>
      </c>
      <c r="K62" s="9">
        <f t="shared" si="2"/>
        <v>-29</v>
      </c>
      <c r="L62" s="27" t="str">
        <f ca="1">IF(TODAY()&gt;Tabela22410111213141516171819201011363738[[#This Row],[VENCIMENTO]],"Vencido‼","Válido✔")</f>
        <v>Vencido‼</v>
      </c>
    </row>
    <row r="63" spans="1:12" x14ac:dyDescent="0.25">
      <c r="A63" s="11" t="str">
        <f>Tabela224[[#This Row],[NOME]]</f>
        <v>ALESSANDRO IORANY DOS SANTOS</v>
      </c>
      <c r="B63" s="11" t="str">
        <f>Tabela224[[#This Row],[CATEGORIA]]</f>
        <v>EMPREGADO</v>
      </c>
      <c r="C63" s="15" t="str">
        <f>Tabela224[[#This Row],[SITUAÇÃO ]]</f>
        <v>INATIVO</v>
      </c>
      <c r="D63" s="15"/>
      <c r="E63" s="7"/>
      <c r="F63" s="10"/>
      <c r="G63" s="7"/>
      <c r="H63" s="7"/>
      <c r="I63" s="8"/>
      <c r="J63" s="7">
        <f t="shared" si="0"/>
        <v>0</v>
      </c>
      <c r="K63" s="9">
        <f t="shared" si="2"/>
        <v>-29</v>
      </c>
      <c r="L63" s="27" t="str">
        <f ca="1">IF(TODAY()&gt;Tabela22410111213141516171819201011363738[[#This Row],[VENCIMENTO]],"Vencido‼","Válido✔")</f>
        <v>Vencido‼</v>
      </c>
    </row>
    <row r="64" spans="1:12" x14ac:dyDescent="0.25">
      <c r="A64" s="11" t="str">
        <f>Tabela224[[#This Row],[NOME]]</f>
        <v>MATHEUS BINI SEVERINO FERNANDES</v>
      </c>
      <c r="B64" s="11" t="str">
        <f>Tabela224[[#This Row],[CATEGORIA]]</f>
        <v>EMPREGADO</v>
      </c>
      <c r="C64" s="15" t="str">
        <f>Tabela224[[#This Row],[SITUAÇÃO ]]</f>
        <v>ATIVO</v>
      </c>
      <c r="D64" s="15"/>
      <c r="E64" s="7"/>
      <c r="F64" s="10"/>
      <c r="G64" s="7"/>
      <c r="H64" s="7"/>
      <c r="I64" s="8"/>
      <c r="J64" s="7">
        <f t="shared" si="0"/>
        <v>0</v>
      </c>
      <c r="K64" s="9">
        <f t="shared" si="2"/>
        <v>-29</v>
      </c>
      <c r="L64" s="27" t="str">
        <f ca="1">IF(TODAY()&gt;Tabela22410111213141516171819201011363738[[#This Row],[VENCIMENTO]],"Vencido‼","Válido✔")</f>
        <v>Vencido‼</v>
      </c>
    </row>
    <row r="65" spans="1:12" x14ac:dyDescent="0.25">
      <c r="A65" s="11" t="str">
        <f>Tabela224[[#This Row],[NOME]]</f>
        <v>NILTON ALVES DA CUNHA FILHO</v>
      </c>
      <c r="B65" s="11" t="str">
        <f>Tabela224[[#This Row],[CATEGORIA]]</f>
        <v>EMPREGADO</v>
      </c>
      <c r="C65" s="15" t="str">
        <f>Tabela224[[#This Row],[SITUAÇÃO ]]</f>
        <v>ATIVO</v>
      </c>
      <c r="D65" s="15"/>
      <c r="E65" s="7"/>
      <c r="F65" s="10"/>
      <c r="G65" s="7"/>
      <c r="H65" s="7"/>
      <c r="I65" s="8"/>
      <c r="J65" s="7">
        <f t="shared" si="0"/>
        <v>0</v>
      </c>
      <c r="K65" s="9">
        <f t="shared" si="2"/>
        <v>-29</v>
      </c>
      <c r="L65" s="27" t="str">
        <f ca="1">IF(TODAY()&gt;Tabela22410111213141516171819201011363738[[#This Row],[VENCIMENTO]],"Vencido‼","Válido✔")</f>
        <v>Vencido‼</v>
      </c>
    </row>
    <row r="66" spans="1:12" x14ac:dyDescent="0.25">
      <c r="A66" s="11" t="str">
        <f>Tabela224[[#This Row],[NOME]]</f>
        <v>FRANCISCO PEDRO DE SOUZA SANTOS</v>
      </c>
      <c r="B66" s="11" t="str">
        <f>Tabela224[[#This Row],[CATEGORIA]]</f>
        <v>EMPREGADO</v>
      </c>
      <c r="C66" s="15" t="str">
        <f>Tabela224[[#This Row],[SITUAÇÃO ]]</f>
        <v>ATIVO</v>
      </c>
      <c r="D66" s="8"/>
      <c r="E66" s="7"/>
      <c r="F66" s="7"/>
      <c r="G66" s="7"/>
      <c r="H66" s="7"/>
      <c r="I66" s="8"/>
      <c r="J66" s="7">
        <f t="shared" si="0"/>
        <v>0</v>
      </c>
      <c r="K66" s="9">
        <f t="shared" si="2"/>
        <v>-29</v>
      </c>
      <c r="L66" s="27" t="str">
        <f ca="1">IF(TODAY()&gt;Tabela22410111213141516171819201011363738[[#This Row],[VENCIMENTO]],"Vencido‼","Válido✔")</f>
        <v>Vencido‼</v>
      </c>
    </row>
    <row r="67" spans="1:12" x14ac:dyDescent="0.25">
      <c r="A67" s="11" t="str">
        <f>Tabela224[[#This Row],[NOME]]</f>
        <v>CARLOS EDUARDO ALVES JULIÃO</v>
      </c>
      <c r="B67" s="11" t="str">
        <f>Tabela224[[#This Row],[CATEGORIA]]</f>
        <v>EMPREGADO</v>
      </c>
      <c r="C67" s="15" t="str">
        <f>Tabela224[[#This Row],[SITUAÇÃO ]]</f>
        <v>ATIVO</v>
      </c>
      <c r="D67" s="8"/>
      <c r="E67" s="7"/>
      <c r="F67" s="7"/>
      <c r="G67" s="7"/>
      <c r="H67" s="7"/>
      <c r="I67" s="8"/>
      <c r="J67" s="7">
        <f t="shared" si="0"/>
        <v>0</v>
      </c>
      <c r="K67" s="9">
        <f t="shared" si="2"/>
        <v>-29</v>
      </c>
      <c r="L67" s="27" t="str">
        <f ca="1">IF(TODAY()&gt;Tabela22410111213141516171819201011363738[[#This Row],[VENCIMENTO]],"Vencido‼","Válido✔")</f>
        <v>Vencido‼</v>
      </c>
    </row>
    <row r="68" spans="1:12" x14ac:dyDescent="0.25">
      <c r="A68" s="11" t="str">
        <f>Tabela224[[#This Row],[NOME]]</f>
        <v>JHONATAS ALVES COSTA</v>
      </c>
      <c r="B68" s="11" t="str">
        <f>Tabela224[[#This Row],[CATEGORIA]]</f>
        <v>EMPREGADO</v>
      </c>
      <c r="C68" s="15" t="str">
        <f>Tabela224[[#This Row],[SITUAÇÃO ]]</f>
        <v>ATIVO</v>
      </c>
      <c r="D68" s="8"/>
      <c r="E68" s="7"/>
      <c r="F68" s="7"/>
      <c r="G68" s="7"/>
      <c r="H68" s="7"/>
      <c r="I68" s="8"/>
      <c r="J68" s="7">
        <f t="shared" si="0"/>
        <v>0</v>
      </c>
      <c r="K68" s="9">
        <f t="shared" si="2"/>
        <v>-29</v>
      </c>
      <c r="L68" s="27" t="str">
        <f ca="1">IF(TODAY()&gt;Tabela22410111213141516171819201011363738[[#This Row],[VENCIMENTO]],"Vencido‼","Válido✔")</f>
        <v>Vencido‼</v>
      </c>
    </row>
    <row r="69" spans="1:12" x14ac:dyDescent="0.25">
      <c r="A69" s="11" t="str">
        <f>Tabela224[[#This Row],[NOME]]</f>
        <v>KELLEN CARLA PEREIRA SILVA</v>
      </c>
      <c r="B69" s="11" t="str">
        <f>Tabela224[[#This Row],[CATEGORIA]]</f>
        <v>EMPREGADO</v>
      </c>
      <c r="C69" s="15" t="str">
        <f>Tabela224[[#This Row],[SITUAÇÃO ]]</f>
        <v>ATIVO</v>
      </c>
      <c r="D69" s="8"/>
      <c r="E69" s="7"/>
      <c r="F69" s="7"/>
      <c r="G69" s="7"/>
      <c r="H69" s="7"/>
      <c r="I69" s="8"/>
      <c r="J69" s="7">
        <f t="shared" ref="J69:J100" si="3">EDATE(E69,I69)</f>
        <v>0</v>
      </c>
      <c r="K69" s="9">
        <f t="shared" si="2"/>
        <v>-29</v>
      </c>
      <c r="L69" s="27" t="str">
        <f ca="1">IF(TODAY()&gt;Tabela22410111213141516171819201011363738[[#This Row],[VENCIMENTO]],"Vencido‼","Válido✔")</f>
        <v>Vencido‼</v>
      </c>
    </row>
    <row r="70" spans="1:12" x14ac:dyDescent="0.25">
      <c r="A70" s="11" t="str">
        <f>Tabela224[[#This Row],[NOME]]</f>
        <v>LEONARDO JOSÉ DA SILVA</v>
      </c>
      <c r="B70" s="11" t="str">
        <f>Tabela224[[#This Row],[CATEGORIA]]</f>
        <v>EMPREGADO</v>
      </c>
      <c r="C70" s="15" t="str">
        <f>Tabela224[[#This Row],[SITUAÇÃO ]]</f>
        <v>ATIVO</v>
      </c>
      <c r="D70" s="8"/>
      <c r="E70" s="7"/>
      <c r="F70" s="7"/>
      <c r="G70" s="7"/>
      <c r="H70" s="7"/>
      <c r="I70" s="8"/>
      <c r="J70" s="7">
        <f t="shared" si="3"/>
        <v>0</v>
      </c>
      <c r="K70" s="9">
        <f t="shared" si="2"/>
        <v>-29</v>
      </c>
      <c r="L70" s="27" t="str">
        <f ca="1">IF(TODAY()&gt;Tabela22410111213141516171819201011363738[[#This Row],[VENCIMENTO]],"Vencido‼","Válido✔")</f>
        <v>Vencido‼</v>
      </c>
    </row>
    <row r="71" spans="1:12" x14ac:dyDescent="0.25">
      <c r="A71" s="11" t="str">
        <f>Tabela224[[#This Row],[NOME]]</f>
        <v>LUSIMAR DE SOUZA SANTOS</v>
      </c>
      <c r="B71" s="11" t="str">
        <f>Tabela224[[#This Row],[CATEGORIA]]</f>
        <v>EMPREGADO</v>
      </c>
      <c r="C71" s="15" t="str">
        <f>Tabela224[[#This Row],[SITUAÇÃO ]]</f>
        <v>ATIVO</v>
      </c>
      <c r="D71" s="8"/>
      <c r="E71" s="7"/>
      <c r="F71" s="7"/>
      <c r="G71" s="7"/>
      <c r="H71" s="7"/>
      <c r="I71" s="8"/>
      <c r="J71" s="7">
        <f t="shared" si="3"/>
        <v>0</v>
      </c>
      <c r="K71" s="9">
        <f t="shared" si="2"/>
        <v>-29</v>
      </c>
      <c r="L71" s="27" t="str">
        <f ca="1">IF(TODAY()&gt;Tabela22410111213141516171819201011363738[[#This Row],[VENCIMENTO]],"Vencido‼","Válido✔")</f>
        <v>Vencido‼</v>
      </c>
    </row>
    <row r="72" spans="1:12" x14ac:dyDescent="0.25">
      <c r="A72" s="11" t="str">
        <f>Tabela224[[#This Row],[NOME]]</f>
        <v>SANDY CRISTINA VENCESLAU FERREIRA</v>
      </c>
      <c r="B72" s="11" t="str">
        <f>Tabela224[[#This Row],[CATEGORIA]]</f>
        <v>EMPREGADO</v>
      </c>
      <c r="C72" s="15" t="str">
        <f>Tabela224[[#This Row],[SITUAÇÃO ]]</f>
        <v>ATIVO</v>
      </c>
      <c r="D72" s="8"/>
      <c r="E72" s="7"/>
      <c r="F72" s="7"/>
      <c r="G72" s="7"/>
      <c r="H72" s="7"/>
      <c r="I72" s="8"/>
      <c r="J72" s="7">
        <f t="shared" si="3"/>
        <v>0</v>
      </c>
      <c r="K72" s="9">
        <f t="shared" si="2"/>
        <v>-29</v>
      </c>
      <c r="L72" s="27" t="str">
        <f ca="1">IF(TODAY()&gt;Tabela22410111213141516171819201011363738[[#This Row],[VENCIMENTO]],"Vencido‼","Válido✔")</f>
        <v>Vencido‼</v>
      </c>
    </row>
    <row r="73" spans="1:12" x14ac:dyDescent="0.25">
      <c r="A73" s="11" t="e">
        <f>Tabela224[[#This Row],[NOME]]</f>
        <v>#VALUE!</v>
      </c>
      <c r="B73" s="11" t="e">
        <f>Tabela224[[#This Row],[CATEGORIA]]</f>
        <v>#VALUE!</v>
      </c>
      <c r="C73" s="15" t="e">
        <f>Tabela224[[#This Row],[SITUAÇÃO ]]</f>
        <v>#VALUE!</v>
      </c>
      <c r="D73" s="8"/>
      <c r="E73" s="7"/>
      <c r="F73" s="7"/>
      <c r="G73" s="7"/>
      <c r="H73" s="7"/>
      <c r="I73" s="8"/>
      <c r="J73" s="7">
        <f t="shared" si="3"/>
        <v>0</v>
      </c>
      <c r="K73" s="9">
        <f t="shared" si="2"/>
        <v>-29</v>
      </c>
      <c r="L73" s="27" t="str">
        <f ca="1">IF(TODAY()&gt;Tabela22410111213141516171819201011363738[[#This Row],[VENCIMENTO]],"Vencido‼","Válido✔")</f>
        <v>Vencido‼</v>
      </c>
    </row>
    <row r="74" spans="1:12" x14ac:dyDescent="0.25">
      <c r="A74" s="11" t="e">
        <f>Tabela224[[#This Row],[NOME]]</f>
        <v>#VALUE!</v>
      </c>
      <c r="B74" s="11" t="e">
        <f>Tabela224[[#This Row],[CATEGORIA]]</f>
        <v>#VALUE!</v>
      </c>
      <c r="C74" s="15" t="e">
        <f>Tabela224[[#This Row],[SITUAÇÃO ]]</f>
        <v>#VALUE!</v>
      </c>
      <c r="D74" s="8"/>
      <c r="E74" s="7"/>
      <c r="F74" s="7"/>
      <c r="G74" s="7"/>
      <c r="H74" s="7"/>
      <c r="I74" s="8"/>
      <c r="J74" s="7">
        <f t="shared" si="3"/>
        <v>0</v>
      </c>
      <c r="K74" s="9">
        <f t="shared" si="2"/>
        <v>-29</v>
      </c>
      <c r="L74" s="27" t="str">
        <f ca="1">IF(TODAY()&gt;Tabela22410111213141516171819201011363738[[#This Row],[VENCIMENTO]],"Vencido‼","Válido✔")</f>
        <v>Vencido‼</v>
      </c>
    </row>
    <row r="75" spans="1:12" x14ac:dyDescent="0.25">
      <c r="A75" s="11" t="e">
        <f>Tabela224[[#This Row],[NOME]]</f>
        <v>#VALUE!</v>
      </c>
      <c r="B75" s="11" t="e">
        <f>Tabela224[[#This Row],[CATEGORIA]]</f>
        <v>#VALUE!</v>
      </c>
      <c r="C75" s="15" t="e">
        <f>Tabela224[[#This Row],[SITUAÇÃO ]]</f>
        <v>#VALUE!</v>
      </c>
      <c r="D75" s="8"/>
      <c r="E75" s="7"/>
      <c r="F75" s="7"/>
      <c r="G75" s="7"/>
      <c r="H75" s="7"/>
      <c r="I75" s="8"/>
      <c r="J75" s="7">
        <f t="shared" si="3"/>
        <v>0</v>
      </c>
      <c r="K75" s="9">
        <f t="shared" si="2"/>
        <v>-29</v>
      </c>
      <c r="L75" s="27" t="str">
        <f ca="1">IF(TODAY()&gt;Tabela22410111213141516171819201011363738[[#This Row],[VENCIMENTO]],"Vencido‼","Válido✔")</f>
        <v>Vencido‼</v>
      </c>
    </row>
    <row r="76" spans="1:12" x14ac:dyDescent="0.25">
      <c r="A76" s="11" t="e">
        <f>Tabela224[[#This Row],[NOME]]</f>
        <v>#VALUE!</v>
      </c>
      <c r="B76" s="11" t="e">
        <f>Tabela224[[#This Row],[CATEGORIA]]</f>
        <v>#VALUE!</v>
      </c>
      <c r="C76" s="15" t="e">
        <f>Tabela224[[#This Row],[SITUAÇÃO ]]</f>
        <v>#VALUE!</v>
      </c>
      <c r="D76" s="8"/>
      <c r="E76" s="7"/>
      <c r="F76" s="7"/>
      <c r="G76" s="7"/>
      <c r="H76" s="7"/>
      <c r="I76" s="8"/>
      <c r="J76" s="7">
        <f t="shared" si="3"/>
        <v>0</v>
      </c>
      <c r="K76" s="9">
        <f t="shared" si="2"/>
        <v>-29</v>
      </c>
      <c r="L76" s="27" t="str">
        <f ca="1">IF(TODAY()&gt;Tabela22410111213141516171819201011363738[[#This Row],[VENCIMENTO]],"Vencido‼","Válido✔")</f>
        <v>Vencido‼</v>
      </c>
    </row>
    <row r="77" spans="1:12" x14ac:dyDescent="0.25">
      <c r="A77" s="11" t="e">
        <f>Tabela224[[#This Row],[NOME]]</f>
        <v>#VALUE!</v>
      </c>
      <c r="B77" s="11" t="e">
        <f>Tabela224[[#This Row],[CATEGORIA]]</f>
        <v>#VALUE!</v>
      </c>
      <c r="C77" s="15" t="e">
        <f>Tabela224[[#This Row],[SITUAÇÃO ]]</f>
        <v>#VALUE!</v>
      </c>
      <c r="D77" s="8"/>
      <c r="E77" s="7"/>
      <c r="F77" s="7"/>
      <c r="G77" s="7"/>
      <c r="H77" s="7"/>
      <c r="I77" s="8"/>
      <c r="J77" s="7">
        <f t="shared" si="3"/>
        <v>0</v>
      </c>
      <c r="K77" s="9">
        <f t="shared" si="2"/>
        <v>-29</v>
      </c>
      <c r="L77" s="27" t="str">
        <f ca="1">IF(TODAY()&gt;Tabela22410111213141516171819201011363738[[#This Row],[VENCIMENTO]],"Vencido‼","Válido✔")</f>
        <v>Vencido‼</v>
      </c>
    </row>
    <row r="78" spans="1:12" x14ac:dyDescent="0.25">
      <c r="A78" s="11" t="e">
        <f>Tabela224[[#This Row],[NOME]]</f>
        <v>#VALUE!</v>
      </c>
      <c r="B78" s="11" t="e">
        <f>Tabela224[[#This Row],[CATEGORIA]]</f>
        <v>#VALUE!</v>
      </c>
      <c r="C78" s="15" t="e">
        <f>Tabela224[[#This Row],[SITUAÇÃO ]]</f>
        <v>#VALUE!</v>
      </c>
      <c r="D78" s="8"/>
      <c r="E78" s="7"/>
      <c r="F78" s="7"/>
      <c r="G78" s="7"/>
      <c r="H78" s="7"/>
      <c r="I78" s="8"/>
      <c r="J78" s="7">
        <f t="shared" si="3"/>
        <v>0</v>
      </c>
      <c r="K78" s="9">
        <f t="shared" si="2"/>
        <v>-29</v>
      </c>
      <c r="L78" s="27" t="str">
        <f ca="1">IF(TODAY()&gt;Tabela22410111213141516171819201011363738[[#This Row],[VENCIMENTO]],"Vencido‼","Válido✔")</f>
        <v>Vencido‼</v>
      </c>
    </row>
    <row r="79" spans="1:12" x14ac:dyDescent="0.25">
      <c r="A79" s="11" t="e">
        <f>Tabela224[[#This Row],[NOME]]</f>
        <v>#VALUE!</v>
      </c>
      <c r="B79" s="11" t="e">
        <f>Tabela224[[#This Row],[CATEGORIA]]</f>
        <v>#VALUE!</v>
      </c>
      <c r="C79" s="15" t="e">
        <f>Tabela224[[#This Row],[SITUAÇÃO ]]</f>
        <v>#VALUE!</v>
      </c>
      <c r="D79" s="8"/>
      <c r="E79" s="7"/>
      <c r="F79" s="7"/>
      <c r="G79" s="7"/>
      <c r="H79" s="7"/>
      <c r="I79" s="8"/>
      <c r="J79" s="7">
        <f t="shared" si="3"/>
        <v>0</v>
      </c>
      <c r="K79" s="9">
        <f t="shared" ref="K79:K100" si="4">J79-29</f>
        <v>-29</v>
      </c>
      <c r="L79" s="27" t="str">
        <f ca="1">IF(TODAY()&gt;Tabela22410111213141516171819201011363738[[#This Row],[VENCIMENTO]],"Vencido‼","Válido✔")</f>
        <v>Vencido‼</v>
      </c>
    </row>
    <row r="80" spans="1:12" x14ac:dyDescent="0.25">
      <c r="A80" s="11" t="e">
        <f>Tabela224[[#This Row],[NOME]]</f>
        <v>#VALUE!</v>
      </c>
      <c r="B80" s="11" t="e">
        <f>Tabela224[[#This Row],[CATEGORIA]]</f>
        <v>#VALUE!</v>
      </c>
      <c r="C80" s="15" t="e">
        <f>Tabela224[[#This Row],[SITUAÇÃO ]]</f>
        <v>#VALUE!</v>
      </c>
      <c r="D80" s="8"/>
      <c r="E80" s="7"/>
      <c r="F80" s="7"/>
      <c r="G80" s="7"/>
      <c r="H80" s="7"/>
      <c r="I80" s="8"/>
      <c r="J80" s="7">
        <f t="shared" si="3"/>
        <v>0</v>
      </c>
      <c r="K80" s="9">
        <f t="shared" si="4"/>
        <v>-29</v>
      </c>
      <c r="L80" s="27" t="str">
        <f ca="1">IF(TODAY()&gt;Tabela22410111213141516171819201011363738[[#This Row],[VENCIMENTO]],"Vencido‼","Válido✔")</f>
        <v>Vencido‼</v>
      </c>
    </row>
    <row r="81" spans="1:12" x14ac:dyDescent="0.25">
      <c r="A81" s="11" t="e">
        <f>Tabela224[[#This Row],[NOME]]</f>
        <v>#VALUE!</v>
      </c>
      <c r="B81" s="11" t="e">
        <f>Tabela224[[#This Row],[CATEGORIA]]</f>
        <v>#VALUE!</v>
      </c>
      <c r="C81" s="15"/>
      <c r="D81" s="8"/>
      <c r="E81" s="7"/>
      <c r="F81" s="7"/>
      <c r="G81" s="7"/>
      <c r="H81" s="7"/>
      <c r="I81" s="8"/>
      <c r="J81" s="7">
        <f t="shared" si="3"/>
        <v>0</v>
      </c>
      <c r="K81" s="9">
        <f t="shared" si="4"/>
        <v>-29</v>
      </c>
      <c r="L81" s="27" t="str">
        <f ca="1">IF(TODAY()&gt;Tabela22410111213141516171819201011363738[[#This Row],[VENCIMENTO]],"Vencido‼","Válido✔")</f>
        <v>Vencido‼</v>
      </c>
    </row>
    <row r="82" spans="1:12" x14ac:dyDescent="0.25">
      <c r="A82" s="11" t="e">
        <f>Tabela224[[#This Row],[NOME]]</f>
        <v>#VALUE!</v>
      </c>
      <c r="B82" s="11" t="e">
        <f>Tabela224[[#This Row],[CATEGORIA]]</f>
        <v>#VALUE!</v>
      </c>
      <c r="C82" s="15"/>
      <c r="D82" s="8"/>
      <c r="E82" s="7"/>
      <c r="F82" s="7"/>
      <c r="G82" s="7"/>
      <c r="H82" s="7"/>
      <c r="I82" s="8"/>
      <c r="J82" s="7">
        <f t="shared" si="3"/>
        <v>0</v>
      </c>
      <c r="K82" s="9">
        <f t="shared" si="4"/>
        <v>-29</v>
      </c>
      <c r="L82" s="27" t="str">
        <f ca="1">IF(TODAY()&gt;Tabela22410111213141516171819201011363738[[#This Row],[VENCIMENTO]],"Vencido‼","Válido✔")</f>
        <v>Vencido‼</v>
      </c>
    </row>
    <row r="83" spans="1:12" x14ac:dyDescent="0.25">
      <c r="A83" s="11" t="e">
        <f>Tabela224[[#This Row],[NOME]]</f>
        <v>#VALUE!</v>
      </c>
      <c r="B83" s="11" t="e">
        <f>Tabela224[[#This Row],[CATEGORIA]]</f>
        <v>#VALUE!</v>
      </c>
      <c r="C83" s="15"/>
      <c r="D83" s="8"/>
      <c r="E83" s="7"/>
      <c r="F83" s="7"/>
      <c r="G83" s="7"/>
      <c r="H83" s="7"/>
      <c r="I83" s="8"/>
      <c r="J83" s="7">
        <f t="shared" si="3"/>
        <v>0</v>
      </c>
      <c r="K83" s="9">
        <f t="shared" si="4"/>
        <v>-29</v>
      </c>
      <c r="L83" s="27" t="str">
        <f ca="1">IF(TODAY()&gt;Tabela22410111213141516171819201011363738[[#This Row],[VENCIMENTO]],"Vencido‼","Válido✔")</f>
        <v>Vencido‼</v>
      </c>
    </row>
    <row r="84" spans="1:12" x14ac:dyDescent="0.25">
      <c r="A84" s="11" t="e">
        <f>Tabela224[[#This Row],[NOME]]</f>
        <v>#VALUE!</v>
      </c>
      <c r="B84" s="11" t="e">
        <f>Tabela224[[#This Row],[CATEGORIA]]</f>
        <v>#VALUE!</v>
      </c>
      <c r="C84" s="15"/>
      <c r="D84" s="8"/>
      <c r="E84" s="7"/>
      <c r="F84" s="7"/>
      <c r="G84" s="7"/>
      <c r="H84" s="7"/>
      <c r="I84" s="8"/>
      <c r="J84" s="7">
        <f t="shared" si="3"/>
        <v>0</v>
      </c>
      <c r="K84" s="9">
        <f t="shared" si="4"/>
        <v>-29</v>
      </c>
      <c r="L84" s="27" t="str">
        <f ca="1">IF(TODAY()&gt;Tabela22410111213141516171819201011363738[[#This Row],[VENCIMENTO]],"Vencido‼","Válido✔")</f>
        <v>Vencido‼</v>
      </c>
    </row>
    <row r="85" spans="1:12" x14ac:dyDescent="0.25">
      <c r="A85" s="11" t="e">
        <f>Tabela224[[#This Row],[NOME]]</f>
        <v>#VALUE!</v>
      </c>
      <c r="B85" s="11" t="e">
        <f>Tabela224[[#This Row],[CATEGORIA]]</f>
        <v>#VALUE!</v>
      </c>
      <c r="C85" s="15"/>
      <c r="D85" s="8"/>
      <c r="E85" s="7"/>
      <c r="F85" s="7"/>
      <c r="G85" s="7"/>
      <c r="H85" s="7"/>
      <c r="I85" s="8"/>
      <c r="J85" s="7">
        <f t="shared" si="3"/>
        <v>0</v>
      </c>
      <c r="K85" s="9">
        <f t="shared" si="4"/>
        <v>-29</v>
      </c>
      <c r="L85" s="27" t="str">
        <f ca="1">IF(TODAY()&gt;Tabela22410111213141516171819201011363738[[#This Row],[VENCIMENTO]],"Vencido‼","Válido✔")</f>
        <v>Vencido‼</v>
      </c>
    </row>
    <row r="86" spans="1:12" x14ac:dyDescent="0.25">
      <c r="A86" s="11" t="e">
        <f>Tabela224[[#This Row],[NOME]]</f>
        <v>#VALUE!</v>
      </c>
      <c r="B86" s="11" t="e">
        <f>Tabela224[[#This Row],[CATEGORIA]]</f>
        <v>#VALUE!</v>
      </c>
      <c r="C86" s="15"/>
      <c r="D86" s="8"/>
      <c r="E86" s="7"/>
      <c r="F86" s="7"/>
      <c r="G86" s="7"/>
      <c r="H86" s="7"/>
      <c r="I86" s="8"/>
      <c r="J86" s="7">
        <f t="shared" si="3"/>
        <v>0</v>
      </c>
      <c r="K86" s="9">
        <f t="shared" si="4"/>
        <v>-29</v>
      </c>
      <c r="L86" s="27" t="str">
        <f ca="1">IF(TODAY()&gt;Tabela22410111213141516171819201011363738[[#This Row],[VENCIMENTO]],"Vencido‼","Válido✔")</f>
        <v>Vencido‼</v>
      </c>
    </row>
    <row r="87" spans="1:12" x14ac:dyDescent="0.25">
      <c r="A87" s="11" t="e">
        <f>Tabela224[[#This Row],[NOME]]</f>
        <v>#VALUE!</v>
      </c>
      <c r="B87" s="11" t="e">
        <f>Tabela224[[#This Row],[CATEGORIA]]</f>
        <v>#VALUE!</v>
      </c>
      <c r="C87" s="15"/>
      <c r="D87" s="8"/>
      <c r="E87" s="7"/>
      <c r="F87" s="7"/>
      <c r="G87" s="7"/>
      <c r="H87" s="7"/>
      <c r="I87" s="8"/>
      <c r="J87" s="7">
        <f t="shared" si="3"/>
        <v>0</v>
      </c>
      <c r="K87" s="9">
        <f t="shared" si="4"/>
        <v>-29</v>
      </c>
      <c r="L87" s="27" t="str">
        <f ca="1">IF(TODAY()&gt;Tabela22410111213141516171819201011363738[[#This Row],[VENCIMENTO]],"Vencido‼","Válido✔")</f>
        <v>Vencido‼</v>
      </c>
    </row>
    <row r="88" spans="1:12" x14ac:dyDescent="0.25">
      <c r="A88" s="11" t="e">
        <f>Tabela224[[#This Row],[NOME]]</f>
        <v>#VALUE!</v>
      </c>
      <c r="B88" s="11" t="e">
        <f>Tabela224[[#This Row],[CATEGORIA]]</f>
        <v>#VALUE!</v>
      </c>
      <c r="C88" s="15"/>
      <c r="D88" s="8"/>
      <c r="E88" s="7"/>
      <c r="F88" s="7"/>
      <c r="G88" s="7"/>
      <c r="H88" s="7"/>
      <c r="I88" s="8"/>
      <c r="J88" s="7">
        <f t="shared" si="3"/>
        <v>0</v>
      </c>
      <c r="K88" s="9">
        <f t="shared" si="4"/>
        <v>-29</v>
      </c>
      <c r="L88" s="27" t="str">
        <f ca="1">IF(TODAY()&gt;Tabela22410111213141516171819201011363738[[#This Row],[VENCIMENTO]],"Vencido‼","Válido✔")</f>
        <v>Vencido‼</v>
      </c>
    </row>
    <row r="89" spans="1:12" x14ac:dyDescent="0.25">
      <c r="A89" s="11" t="e">
        <f>Tabela224[[#This Row],[NOME]]</f>
        <v>#VALUE!</v>
      </c>
      <c r="B89" s="11" t="e">
        <f>Tabela224[[#This Row],[CATEGORIA]]</f>
        <v>#VALUE!</v>
      </c>
      <c r="C89" s="15"/>
      <c r="D89" s="8"/>
      <c r="E89" s="7"/>
      <c r="F89" s="7"/>
      <c r="G89" s="7"/>
      <c r="H89" s="7"/>
      <c r="I89" s="8"/>
      <c r="J89" s="7">
        <f t="shared" si="3"/>
        <v>0</v>
      </c>
      <c r="K89" s="9">
        <f t="shared" si="4"/>
        <v>-29</v>
      </c>
      <c r="L89" s="27" t="str">
        <f ca="1">IF(TODAY()&gt;Tabela22410111213141516171819201011363738[[#This Row],[VENCIMENTO]],"Vencido‼","Válido✔")</f>
        <v>Vencido‼</v>
      </c>
    </row>
    <row r="90" spans="1:12" x14ac:dyDescent="0.25">
      <c r="A90" s="11" t="e">
        <f>Tabela224[[#This Row],[NOME]]</f>
        <v>#VALUE!</v>
      </c>
      <c r="B90" s="11" t="e">
        <f>Tabela224[[#This Row],[CATEGORIA]]</f>
        <v>#VALUE!</v>
      </c>
      <c r="C90" s="15"/>
      <c r="D90" s="8"/>
      <c r="E90" s="7"/>
      <c r="F90" s="7"/>
      <c r="G90" s="7"/>
      <c r="H90" s="7"/>
      <c r="I90" s="8"/>
      <c r="J90" s="7">
        <f t="shared" si="3"/>
        <v>0</v>
      </c>
      <c r="K90" s="9">
        <f t="shared" si="4"/>
        <v>-29</v>
      </c>
      <c r="L90" s="27" t="str">
        <f ca="1">IF(TODAY()&gt;Tabela22410111213141516171819201011363738[[#This Row],[VENCIMENTO]],"Vencido‼","Válido✔")</f>
        <v>Vencido‼</v>
      </c>
    </row>
    <row r="91" spans="1:12" x14ac:dyDescent="0.25">
      <c r="A91" s="11" t="e">
        <f>Tabela224[[#This Row],[NOME]]</f>
        <v>#VALUE!</v>
      </c>
      <c r="B91" s="11" t="e">
        <f>Tabela224[[#This Row],[CATEGORIA]]</f>
        <v>#VALUE!</v>
      </c>
      <c r="C91" s="15"/>
      <c r="D91" s="8"/>
      <c r="E91" s="7"/>
      <c r="F91" s="7"/>
      <c r="G91" s="7"/>
      <c r="H91" s="7"/>
      <c r="I91" s="8"/>
      <c r="J91" s="7">
        <f t="shared" si="3"/>
        <v>0</v>
      </c>
      <c r="K91" s="9">
        <f t="shared" si="4"/>
        <v>-29</v>
      </c>
      <c r="L91" s="27" t="str">
        <f ca="1">IF(TODAY()&gt;Tabela22410111213141516171819201011363738[[#This Row],[VENCIMENTO]],"Vencido‼","Válido✔")</f>
        <v>Vencido‼</v>
      </c>
    </row>
    <row r="92" spans="1:12" x14ac:dyDescent="0.25">
      <c r="A92" s="11" t="e">
        <f>Tabela224[[#This Row],[NOME]]</f>
        <v>#VALUE!</v>
      </c>
      <c r="B92" s="11" t="e">
        <f>Tabela224[[#This Row],[CATEGORIA]]</f>
        <v>#VALUE!</v>
      </c>
      <c r="C92" s="15"/>
      <c r="D92" s="8"/>
      <c r="E92" s="7"/>
      <c r="F92" s="7"/>
      <c r="G92" s="7"/>
      <c r="H92" s="7"/>
      <c r="I92" s="8"/>
      <c r="J92" s="7">
        <f t="shared" si="3"/>
        <v>0</v>
      </c>
      <c r="K92" s="9">
        <f t="shared" si="4"/>
        <v>-29</v>
      </c>
      <c r="L92" s="27" t="str">
        <f ca="1">IF(TODAY()&gt;Tabela22410111213141516171819201011363738[[#This Row],[VENCIMENTO]],"Vencido‼","Válido✔")</f>
        <v>Vencido‼</v>
      </c>
    </row>
    <row r="93" spans="1:12" x14ac:dyDescent="0.25">
      <c r="A93" s="11" t="e">
        <f>Tabela224[[#This Row],[NOME]]</f>
        <v>#VALUE!</v>
      </c>
      <c r="B93" s="11" t="e">
        <f>Tabela224[[#This Row],[CATEGORIA]]</f>
        <v>#VALUE!</v>
      </c>
      <c r="C93" s="15"/>
      <c r="D93" s="8"/>
      <c r="E93" s="7"/>
      <c r="F93" s="7"/>
      <c r="G93" s="7"/>
      <c r="H93" s="7"/>
      <c r="I93" s="8"/>
      <c r="J93" s="7">
        <f t="shared" si="3"/>
        <v>0</v>
      </c>
      <c r="K93" s="9">
        <f t="shared" si="4"/>
        <v>-29</v>
      </c>
      <c r="L93" s="27" t="str">
        <f ca="1">IF(TODAY()&gt;Tabela22410111213141516171819201011363738[[#This Row],[VENCIMENTO]],"Vencido‼","Válido✔")</f>
        <v>Vencido‼</v>
      </c>
    </row>
    <row r="94" spans="1:12" x14ac:dyDescent="0.25">
      <c r="A94" s="11" t="e">
        <f>Tabela224[[#This Row],[NOME]]</f>
        <v>#VALUE!</v>
      </c>
      <c r="B94" s="11" t="e">
        <f>Tabela224[[#This Row],[CATEGORIA]]</f>
        <v>#VALUE!</v>
      </c>
      <c r="C94" s="15"/>
      <c r="D94" s="8"/>
      <c r="E94" s="7"/>
      <c r="F94" s="7"/>
      <c r="G94" s="7"/>
      <c r="H94" s="7"/>
      <c r="I94" s="8"/>
      <c r="J94" s="7">
        <f t="shared" si="3"/>
        <v>0</v>
      </c>
      <c r="K94" s="9">
        <f t="shared" si="4"/>
        <v>-29</v>
      </c>
      <c r="L94" s="27" t="str">
        <f ca="1">IF(TODAY()&gt;Tabela22410111213141516171819201011363738[[#This Row],[VENCIMENTO]],"Vencido‼","Válido✔")</f>
        <v>Vencido‼</v>
      </c>
    </row>
    <row r="95" spans="1:12" x14ac:dyDescent="0.25">
      <c r="A95" s="11" t="e">
        <f>Tabela224[[#This Row],[NOME]]</f>
        <v>#VALUE!</v>
      </c>
      <c r="B95" s="11" t="e">
        <f>Tabela224[[#This Row],[CATEGORIA]]</f>
        <v>#VALUE!</v>
      </c>
      <c r="C95" s="15"/>
      <c r="D95" s="8"/>
      <c r="E95" s="7"/>
      <c r="F95" s="7"/>
      <c r="G95" s="7"/>
      <c r="H95" s="7"/>
      <c r="I95" s="8"/>
      <c r="J95" s="7">
        <f t="shared" si="3"/>
        <v>0</v>
      </c>
      <c r="K95" s="9">
        <f t="shared" si="4"/>
        <v>-29</v>
      </c>
      <c r="L95" s="27" t="str">
        <f ca="1">IF(TODAY()&gt;Tabela22410111213141516171819201011363738[[#This Row],[VENCIMENTO]],"Vencido‼","Válido✔")</f>
        <v>Vencido‼</v>
      </c>
    </row>
    <row r="96" spans="1:12" x14ac:dyDescent="0.25">
      <c r="A96" s="11" t="e">
        <f>Tabela224[[#This Row],[NOME]]</f>
        <v>#VALUE!</v>
      </c>
      <c r="B96" s="11" t="e">
        <f>Tabela224[[#This Row],[CATEGORIA]]</f>
        <v>#VALUE!</v>
      </c>
      <c r="C96" s="15"/>
      <c r="D96" s="8"/>
      <c r="E96" s="7"/>
      <c r="F96" s="7"/>
      <c r="G96" s="7"/>
      <c r="H96" s="7"/>
      <c r="I96" s="8"/>
      <c r="J96" s="7">
        <f t="shared" si="3"/>
        <v>0</v>
      </c>
      <c r="K96" s="9">
        <f t="shared" si="4"/>
        <v>-29</v>
      </c>
      <c r="L96" s="27" t="str">
        <f ca="1">IF(TODAY()&gt;Tabela22410111213141516171819201011363738[[#This Row],[VENCIMENTO]],"Vencido‼","Válido✔")</f>
        <v>Vencido‼</v>
      </c>
    </row>
    <row r="97" spans="1:12" x14ac:dyDescent="0.25">
      <c r="A97" s="11" t="e">
        <f>Tabela224[[#This Row],[NOME]]</f>
        <v>#VALUE!</v>
      </c>
      <c r="B97" s="11" t="e">
        <f>Tabela224[[#This Row],[CATEGORIA]]</f>
        <v>#VALUE!</v>
      </c>
      <c r="C97" s="15"/>
      <c r="D97" s="8"/>
      <c r="E97" s="7"/>
      <c r="F97" s="7"/>
      <c r="G97" s="7"/>
      <c r="H97" s="7"/>
      <c r="I97" s="8"/>
      <c r="J97" s="7">
        <f t="shared" si="3"/>
        <v>0</v>
      </c>
      <c r="K97" s="9">
        <f t="shared" si="4"/>
        <v>-29</v>
      </c>
      <c r="L97" s="27" t="str">
        <f ca="1">IF(TODAY()&gt;Tabela22410111213141516171819201011363738[[#This Row],[VENCIMENTO]],"Vencido‼","Válido✔")</f>
        <v>Vencido‼</v>
      </c>
    </row>
    <row r="98" spans="1:12" x14ac:dyDescent="0.25">
      <c r="A98" s="11" t="e">
        <f>Tabela224[[#This Row],[NOME]]</f>
        <v>#VALUE!</v>
      </c>
      <c r="B98" s="11" t="e">
        <f>Tabela224[[#This Row],[CATEGORIA]]</f>
        <v>#VALUE!</v>
      </c>
      <c r="C98" s="15"/>
      <c r="D98" s="8"/>
      <c r="E98" s="7"/>
      <c r="F98" s="7"/>
      <c r="G98" s="7"/>
      <c r="H98" s="7"/>
      <c r="I98" s="8"/>
      <c r="J98" s="7">
        <f t="shared" si="3"/>
        <v>0</v>
      </c>
      <c r="K98" s="9">
        <f t="shared" si="4"/>
        <v>-29</v>
      </c>
      <c r="L98" s="27" t="str">
        <f ca="1">IF(TODAY()&gt;Tabela22410111213141516171819201011363738[[#This Row],[VENCIMENTO]],"Vencido‼","Válido✔")</f>
        <v>Vencido‼</v>
      </c>
    </row>
    <row r="99" spans="1:12" x14ac:dyDescent="0.25">
      <c r="A99" s="11" t="e">
        <f>Tabela224[[#This Row],[NOME]]</f>
        <v>#VALUE!</v>
      </c>
      <c r="B99" s="11" t="e">
        <f>Tabela224[[#This Row],[CATEGORIA]]</f>
        <v>#VALUE!</v>
      </c>
      <c r="C99" s="15"/>
      <c r="D99" s="8"/>
      <c r="E99" s="7"/>
      <c r="F99" s="7"/>
      <c r="G99" s="7"/>
      <c r="H99" s="7"/>
      <c r="I99" s="8"/>
      <c r="J99" s="7">
        <f t="shared" si="3"/>
        <v>0</v>
      </c>
      <c r="K99" s="9">
        <f t="shared" si="4"/>
        <v>-29</v>
      </c>
      <c r="L99" s="27" t="str">
        <f ca="1">IF(TODAY()&gt;Tabela22410111213141516171819201011363738[[#This Row],[VENCIMENTO]],"Vencido‼","Válido✔")</f>
        <v>Vencido‼</v>
      </c>
    </row>
    <row r="100" spans="1:12" x14ac:dyDescent="0.25">
      <c r="A100" s="11" t="e">
        <f>Tabela224[[#This Row],[NOME]]</f>
        <v>#VALUE!</v>
      </c>
      <c r="B100" s="11" t="e">
        <f>Tabela224[[#This Row],[CATEGORIA]]</f>
        <v>#VALUE!</v>
      </c>
      <c r="C100" s="15"/>
      <c r="D100" s="8"/>
      <c r="E100" s="7"/>
      <c r="F100" s="7"/>
      <c r="G100" s="7"/>
      <c r="H100" s="7"/>
      <c r="I100" s="8"/>
      <c r="J100" s="7">
        <f t="shared" si="3"/>
        <v>0</v>
      </c>
      <c r="K100" s="9">
        <f t="shared" si="4"/>
        <v>-29</v>
      </c>
      <c r="L100" s="27" t="str">
        <f ca="1">IF(TODAY()&gt;Tabela22410111213141516171819201011363738[[#This Row],[VENCIMENTO]],"Vencido‼","Válido✔")</f>
        <v>Vencido‼</v>
      </c>
    </row>
  </sheetData>
  <mergeCells count="2">
    <mergeCell ref="A2:L2"/>
    <mergeCell ref="A3:J3"/>
  </mergeCells>
  <conditionalFormatting sqref="J1">
    <cfRule type="containsText" dxfId="753" priority="2" operator="containsText" text="VENCIMENTO PRÓXIMO">
      <formula>NOT(ISERROR(SEARCH("VENCIMENTO PRÓXIMO",J1)))</formula>
    </cfRule>
  </conditionalFormatting>
  <conditionalFormatting sqref="J4">
    <cfRule type="timePeriod" dxfId="752" priority="7" timePeriod="nextMonth">
      <formula>AND(MONTH(J4)=MONTH(EDATE(TODAY(),0+1)),YEAR(J4)=YEAR(EDATE(TODAY(),0+1)))</formula>
    </cfRule>
  </conditionalFormatting>
  <conditionalFormatting sqref="J5:J100">
    <cfRule type="cellIs" dxfId="751" priority="13" operator="equal">
      <formula>44848</formula>
    </cfRule>
    <cfRule type="cellIs" dxfId="750" priority="14" operator="lessThan">
      <formula>44848</formula>
    </cfRule>
  </conditionalFormatting>
  <conditionalFormatting sqref="J5:K1048576">
    <cfRule type="timePeriod" dxfId="749" priority="10" timePeriod="nextMonth">
      <formula>AND(MONTH(J5)=MONTH(EDATE(TODAY(),0+1)),YEAR(J5)=YEAR(EDATE(TODAY(),0+1)))</formula>
    </cfRule>
  </conditionalFormatting>
  <conditionalFormatting sqref="K1">
    <cfRule type="containsText" dxfId="748" priority="1" operator="containsText" text="VENCIMENTO PRÓXIMO">
      <formula>NOT(ISERROR(SEARCH("VENCIMENTO PRÓXIMO",K1)))</formula>
    </cfRule>
    <cfRule type="containsText" dxfId="747" priority="3" operator="containsText" text="PROGRAMAR RENOVAÇÃO">
      <formula>NOT(ISERROR(SEARCH("PROGRAMAR RENOVAÇÃO",K1)))</formula>
    </cfRule>
  </conditionalFormatting>
  <conditionalFormatting sqref="K3 K5:K1048576">
    <cfRule type="timePeriod" dxfId="746" priority="9" timePeriod="thisMonth">
      <formula>AND(MONTH(K3)=MONTH(TODAY()),YEAR(K3)=YEAR(TODAY()))</formula>
    </cfRule>
  </conditionalFormatting>
  <conditionalFormatting sqref="K3">
    <cfRule type="timePeriod" dxfId="745" priority="11" timePeriod="nextMonth">
      <formula>AND(MONTH(K3)=MONTH(EDATE(TODAY(),0+1)),YEAR(K3)=YEAR(EDATE(TODAY(),0+1)))</formula>
    </cfRule>
  </conditionalFormatting>
  <conditionalFormatting sqref="K4">
    <cfRule type="timePeriod" dxfId="744" priority="6" timePeriod="thisMonth">
      <formula>AND(MONTH(K4)=MONTH(TODAY()),YEAR(K4)=YEAR(TODAY()))</formula>
    </cfRule>
    <cfRule type="timePeriod" dxfId="743" priority="8" timePeriod="nextMonth">
      <formula>AND(MONTH(K4)=MONTH(EDATE(TODAY(),0+1)),YEAR(K4)=YEAR(EDATE(TODAY(),0+1)))</formula>
    </cfRule>
  </conditionalFormatting>
  <conditionalFormatting sqref="K5:K100">
    <cfRule type="cellIs" dxfId="742" priority="12" operator="equal">
      <formula>44809</formula>
    </cfRule>
  </conditionalFormatting>
  <conditionalFormatting sqref="L5:L44 L46:L100">
    <cfRule type="containsText" dxfId="741" priority="4" operator="containsText" text="Válido">
      <formula>NOT(ISERROR(SEARCH("Válido",L5)))</formula>
    </cfRule>
    <cfRule type="containsText" dxfId="740" priority="5" operator="containsText" text="Vencido">
      <formula>NOT(ISERROR(SEARCH("Vencido",L5)))</formula>
    </cfRule>
  </conditionalFormatting>
  <hyperlinks>
    <hyperlink ref="L3" r:id="rId1" xr:uid="{63E67C1A-960A-4C1F-BC89-87F31D81EC7C}"/>
  </hyperlinks>
  <pageMargins left="0.511811024" right="0.511811024" top="0.78740157499999996" bottom="0.78740157499999996" header="0.31496062000000002" footer="0.31496062000000002"/>
  <pageSetup paperSize="9" scale="48" orientation="landscape" r:id="rId2"/>
  <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585E0DF-50CD-4D85-BCC8-A5AE0F431806}">
          <x14:formula1>
            <xm:f>Planilha2!$A$18:$A$19</xm:f>
          </x14:formula1>
          <xm:sqref>C5:C100</xm:sqref>
        </x14:dataValidation>
        <x14:dataValidation type="list" allowBlank="1" showInputMessage="1" showErrorMessage="1" xr:uid="{20407EA7-1AB5-4BA0-9DFC-933F3CA04170}">
          <x14:formula1>
            <xm:f>Planilha2!$A$4:$A$13</xm:f>
          </x14:formula1>
          <xm:sqref>D5:D100</xm:sqref>
        </x14:dataValidation>
        <x14:dataValidation type="list" allowBlank="1" showInputMessage="1" showErrorMessage="1" xr:uid="{AB2B32C1-6571-483E-8487-1F411E47EB99}">
          <x14:formula1>
            <xm:f>Planilha2!$A$1:$A$2</xm:f>
          </x14:formula1>
          <xm:sqref>H5:H100</xm:sqref>
        </x14:dataValidation>
        <x14:dataValidation type="list" allowBlank="1" showInputMessage="1" showErrorMessage="1" xr:uid="{AC6D38AD-7470-4FB4-A85E-C200AC4A41EB}">
          <x14:formula1>
            <xm:f>Planilha2!$A$15:$A$16</xm:f>
          </x14:formula1>
          <xm:sqref>G5:G100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FAA0C-3124-4FA5-A609-29D7C6D91F34}">
  <sheetPr>
    <pageSetUpPr fitToPage="1"/>
  </sheetPr>
  <dimension ref="A1:L100"/>
  <sheetViews>
    <sheetView zoomScale="90" zoomScaleNormal="90" zoomScaleSheetLayoutView="100" workbookViewId="0">
      <pane xSplit="1" topLeftCell="C1" activePane="topRight" state="frozen"/>
      <selection activeCell="C12" sqref="C12"/>
      <selection pane="topRight" activeCell="D8" sqref="D8"/>
    </sheetView>
  </sheetViews>
  <sheetFormatPr defaultRowHeight="15" x14ac:dyDescent="0.25"/>
  <cols>
    <col min="1" max="1" width="43.140625" bestFit="1" customWidth="1"/>
    <col min="2" max="2" width="26.140625" style="17" bestFit="1" customWidth="1"/>
    <col min="3" max="3" width="16.140625" style="12" customWidth="1"/>
    <col min="4" max="4" width="41.5703125" style="12" bestFit="1" customWidth="1"/>
    <col min="5" max="5" width="20.7109375" bestFit="1" customWidth="1"/>
    <col min="6" max="7" width="20.7109375" customWidth="1"/>
    <col min="8" max="8" width="24.140625" bestFit="1" customWidth="1"/>
    <col min="9" max="9" width="16.140625" customWidth="1"/>
    <col min="10" max="10" width="18.140625" customWidth="1"/>
    <col min="11" max="11" width="17.28515625" bestFit="1" customWidth="1"/>
    <col min="12" max="12" width="13" bestFit="1" customWidth="1"/>
  </cols>
  <sheetData>
    <row r="1" spans="1:12" ht="77.25" customHeight="1" x14ac:dyDescent="0.25">
      <c r="I1" s="22" t="s">
        <v>85</v>
      </c>
      <c r="J1" s="23" t="s">
        <v>86</v>
      </c>
      <c r="K1" s="24" t="s">
        <v>87</v>
      </c>
    </row>
    <row r="2" spans="1:12" ht="47.1" customHeight="1" x14ac:dyDescent="0.4">
      <c r="A2" s="51" t="s">
        <v>168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3"/>
    </row>
    <row r="3" spans="1:12" ht="45" customHeight="1" x14ac:dyDescent="0.25">
      <c r="A3" s="54" t="s">
        <v>182</v>
      </c>
      <c r="B3" s="55"/>
      <c r="C3" s="55"/>
      <c r="D3" s="55"/>
      <c r="E3" s="55"/>
      <c r="F3" s="55"/>
      <c r="G3" s="55"/>
      <c r="H3" s="55"/>
      <c r="I3" s="55"/>
      <c r="J3" s="55"/>
      <c r="K3" s="13" t="s">
        <v>0</v>
      </c>
      <c r="L3" s="14" t="s">
        <v>127</v>
      </c>
    </row>
    <row r="4" spans="1:12" ht="24" x14ac:dyDescent="0.25">
      <c r="A4" s="3" t="s">
        <v>1</v>
      </c>
      <c r="B4" s="16" t="s">
        <v>67</v>
      </c>
      <c r="C4" s="3" t="s">
        <v>77</v>
      </c>
      <c r="D4" s="3" t="s">
        <v>2</v>
      </c>
      <c r="E4" s="4" t="s">
        <v>3</v>
      </c>
      <c r="F4" s="4" t="s">
        <v>8</v>
      </c>
      <c r="G4" s="4" t="s">
        <v>7</v>
      </c>
      <c r="H4" s="5" t="s">
        <v>4</v>
      </c>
      <c r="I4" s="21" t="s">
        <v>83</v>
      </c>
      <c r="J4" s="6" t="s">
        <v>5</v>
      </c>
      <c r="K4" s="6" t="s">
        <v>6</v>
      </c>
      <c r="L4" s="6" t="s">
        <v>78</v>
      </c>
    </row>
    <row r="5" spans="1:12" x14ac:dyDescent="0.25">
      <c r="A5" s="11" t="str">
        <f>Tabela224[[#This Row],[NOME]]</f>
        <v>ADENILSON ÂNGELO MACIEIRA</v>
      </c>
      <c r="B5" s="11" t="str">
        <f>Tabela224[[#This Row],[CATEGORIA]]</f>
        <v>EMPREGADO</v>
      </c>
      <c r="C5" s="15" t="str">
        <f>Tabela224[[#This Row],[SITUAÇÃO ]]</f>
        <v>ATIVO</v>
      </c>
      <c r="D5" s="15"/>
      <c r="E5" s="7"/>
      <c r="F5" s="10"/>
      <c r="G5" s="7"/>
      <c r="H5" s="7"/>
      <c r="I5" s="8"/>
      <c r="J5" s="7">
        <f t="shared" ref="J5:J68" si="0">EDATE(E5,I5)</f>
        <v>0</v>
      </c>
      <c r="K5" s="9">
        <f t="shared" ref="K5:K13" si="1">J5-29</f>
        <v>-29</v>
      </c>
      <c r="L5" s="15" t="str">
        <f ca="1">IF(TODAY()&gt;Tabela2241011121314151617181920101136373839[[#This Row],[VENCIMENTO]],"Vencido‼","Válido✔")</f>
        <v>Vencido‼</v>
      </c>
    </row>
    <row r="6" spans="1:12" x14ac:dyDescent="0.25">
      <c r="A6" s="11" t="str">
        <f>Tabela224[[#This Row],[NOME]]</f>
        <v>ADENILSON PEREIRA SOARES</v>
      </c>
      <c r="B6" s="11" t="str">
        <f>Tabela224[[#This Row],[CATEGORIA]]</f>
        <v>EMPREGADO</v>
      </c>
      <c r="C6" s="15" t="str">
        <f>Tabela224[[#This Row],[SITUAÇÃO ]]</f>
        <v>ATIVO</v>
      </c>
      <c r="D6" s="15"/>
      <c r="E6" s="7"/>
      <c r="F6" s="10"/>
      <c r="G6" s="7"/>
      <c r="H6" s="7"/>
      <c r="I6" s="8"/>
      <c r="J6" s="7">
        <f t="shared" si="0"/>
        <v>0</v>
      </c>
      <c r="K6" s="9">
        <f t="shared" si="1"/>
        <v>-29</v>
      </c>
      <c r="L6" s="15" t="str">
        <f ca="1">IF(TODAY()&gt;Tabela2241011121314151617181920101136373839[[#This Row],[VENCIMENTO]],"Vencido‼","Válido✔")</f>
        <v>Vencido‼</v>
      </c>
    </row>
    <row r="7" spans="1:12" x14ac:dyDescent="0.25">
      <c r="A7" s="11" t="str">
        <f>Tabela224[[#This Row],[NOME]]</f>
        <v>AMANDA APARECIDA DOS SANTOS</v>
      </c>
      <c r="B7" s="11" t="str">
        <f>Tabela224[[#This Row],[CATEGORIA]]</f>
        <v>EMPREGADO</v>
      </c>
      <c r="C7" s="15" t="str">
        <f>Tabela224[[#This Row],[SITUAÇÃO ]]</f>
        <v>ATIVO</v>
      </c>
      <c r="D7" s="15"/>
      <c r="E7" s="7"/>
      <c r="F7" s="10"/>
      <c r="G7" s="7"/>
      <c r="H7" s="7"/>
      <c r="I7" s="8"/>
      <c r="J7" s="7">
        <f t="shared" si="0"/>
        <v>0</v>
      </c>
      <c r="K7" s="9">
        <f t="shared" si="1"/>
        <v>-29</v>
      </c>
      <c r="L7" s="15" t="str">
        <f ca="1">IF(TODAY()&gt;Tabela2241011121314151617181920101136373839[[#This Row],[VENCIMENTO]],"Vencido‼","Válido✔")</f>
        <v>Vencido‼</v>
      </c>
    </row>
    <row r="8" spans="1:12" x14ac:dyDescent="0.25">
      <c r="A8" s="11" t="str">
        <f>Tabela224[[#This Row],[NOME]]</f>
        <v>ANDERSON JOSÉ NUNES REIS</v>
      </c>
      <c r="B8" s="11" t="str">
        <f>Tabela224[[#This Row],[CATEGORIA]]</f>
        <v>EMPREGADO</v>
      </c>
      <c r="C8" s="15" t="str">
        <f>Tabela224[[#This Row],[SITUAÇÃO ]]</f>
        <v>INATIVO</v>
      </c>
      <c r="D8" s="15"/>
      <c r="E8" s="7"/>
      <c r="F8" s="10"/>
      <c r="G8" s="7"/>
      <c r="H8" s="7"/>
      <c r="I8" s="8"/>
      <c r="J8" s="7">
        <f t="shared" si="0"/>
        <v>0</v>
      </c>
      <c r="K8" s="9">
        <f t="shared" si="1"/>
        <v>-29</v>
      </c>
      <c r="L8" s="15" t="str">
        <f ca="1">IF(TODAY()&gt;Tabela2241011121314151617181920101136373839[[#This Row],[VENCIMENTO]],"Vencido‼","Válido✔")</f>
        <v>Vencido‼</v>
      </c>
    </row>
    <row r="9" spans="1:12" x14ac:dyDescent="0.25">
      <c r="A9" s="11" t="str">
        <f>Tabela224[[#This Row],[NOME]]</f>
        <v>ARNALDO RAIMUNDO FERREIRA</v>
      </c>
      <c r="B9" s="11" t="str">
        <f>Tabela224[[#This Row],[CATEGORIA]]</f>
        <v>EMPREGADO</v>
      </c>
      <c r="C9" s="15" t="str">
        <f>Tabela224[[#This Row],[SITUAÇÃO ]]</f>
        <v>ATIVO</v>
      </c>
      <c r="D9" s="15"/>
      <c r="E9" s="7"/>
      <c r="F9" s="10"/>
      <c r="G9" s="7"/>
      <c r="H9" s="7"/>
      <c r="I9" s="8"/>
      <c r="J9" s="7">
        <f t="shared" si="0"/>
        <v>0</v>
      </c>
      <c r="K9" s="9">
        <f t="shared" si="1"/>
        <v>-29</v>
      </c>
      <c r="L9" s="15" t="str">
        <f ca="1">IF(TODAY()&gt;Tabela2241011121314151617181920101136373839[[#This Row],[VENCIMENTO]],"Vencido‼","Válido✔")</f>
        <v>Vencido‼</v>
      </c>
    </row>
    <row r="10" spans="1:12" x14ac:dyDescent="0.25">
      <c r="A10" s="11" t="str">
        <f>Tabela224[[#This Row],[NOME]]</f>
        <v>BRUNO DE SOUSA MARTINS</v>
      </c>
      <c r="B10" s="11" t="str">
        <f>Tabela224[[#This Row],[CATEGORIA]]</f>
        <v xml:space="preserve">EMPREGADO </v>
      </c>
      <c r="C10" s="15" t="str">
        <f>Tabela224[[#This Row],[SITUAÇÃO ]]</f>
        <v>INATIVO</v>
      </c>
      <c r="D10" s="15"/>
      <c r="E10" s="7"/>
      <c r="F10" s="10"/>
      <c r="G10" s="7"/>
      <c r="H10" s="7"/>
      <c r="I10" s="8"/>
      <c r="J10" s="7">
        <f t="shared" si="0"/>
        <v>0</v>
      </c>
      <c r="K10" s="9">
        <f t="shared" si="1"/>
        <v>-29</v>
      </c>
      <c r="L10" s="15" t="str">
        <f ca="1">IF(TODAY()&gt;Tabela2241011121314151617181920101136373839[[#This Row],[VENCIMENTO]],"Vencido‼","Válido✔")</f>
        <v>Vencido‼</v>
      </c>
    </row>
    <row r="11" spans="1:12" x14ac:dyDescent="0.25">
      <c r="A11" s="11" t="str">
        <f>Tabela224[[#This Row],[NOME]]</f>
        <v>CARLOS ANANIAS SOARES DOS ANJOS</v>
      </c>
      <c r="B11" s="11" t="str">
        <f>Tabela224[[#This Row],[CATEGORIA]]</f>
        <v>EMPREGADO</v>
      </c>
      <c r="C11" s="15" t="str">
        <f>Tabela224[[#This Row],[SITUAÇÃO ]]</f>
        <v>ATIVO</v>
      </c>
      <c r="D11" s="15"/>
      <c r="E11" s="7"/>
      <c r="F11" s="10"/>
      <c r="G11" s="7"/>
      <c r="H11" s="7"/>
      <c r="I11" s="8"/>
      <c r="J11" s="7">
        <f t="shared" si="0"/>
        <v>0</v>
      </c>
      <c r="K11" s="9">
        <f t="shared" si="1"/>
        <v>-29</v>
      </c>
      <c r="L11" s="15" t="str">
        <f ca="1">IF(TODAY()&gt;Tabela2241011121314151617181920101136373839[[#This Row],[VENCIMENTO]],"Vencido‼","Válido✔")</f>
        <v>Vencido‼</v>
      </c>
    </row>
    <row r="12" spans="1:12" x14ac:dyDescent="0.25">
      <c r="A12" s="11" t="str">
        <f>Tabela224[[#This Row],[NOME]]</f>
        <v>CARLOS ANTÔNIO DE LISBOA</v>
      </c>
      <c r="B12" s="11" t="str">
        <f>Tabela224[[#This Row],[CATEGORIA]]</f>
        <v>EMPREGADO</v>
      </c>
      <c r="C12" s="15" t="str">
        <f>Tabela224[[#This Row],[SITUAÇÃO ]]</f>
        <v>INATIVO</v>
      </c>
      <c r="D12" s="15"/>
      <c r="E12" s="7"/>
      <c r="F12" s="10"/>
      <c r="G12" s="7"/>
      <c r="H12" s="7"/>
      <c r="I12" s="8"/>
      <c r="J12" s="7">
        <f t="shared" si="0"/>
        <v>0</v>
      </c>
      <c r="K12" s="9">
        <f t="shared" si="1"/>
        <v>-29</v>
      </c>
      <c r="L12" s="15" t="str">
        <f ca="1">IF(TODAY()&gt;Tabela2241011121314151617181920101136373839[[#This Row],[VENCIMENTO]],"Vencido‼","Válido✔")</f>
        <v>Vencido‼</v>
      </c>
    </row>
    <row r="13" spans="1:12" x14ac:dyDescent="0.25">
      <c r="A13" s="11" t="str">
        <f>Tabela224[[#This Row],[NOME]]</f>
        <v>CLESIANO ANTÔNIO DIAS PINHEIRO</v>
      </c>
      <c r="B13" s="11" t="str">
        <f>Tabela224[[#This Row],[CATEGORIA]]</f>
        <v xml:space="preserve">EMPREGADO </v>
      </c>
      <c r="C13" s="15" t="str">
        <f>Tabela224[[#This Row],[SITUAÇÃO ]]</f>
        <v>ATIVO</v>
      </c>
      <c r="D13" s="15"/>
      <c r="E13" s="7"/>
      <c r="F13" s="10"/>
      <c r="G13" s="7"/>
      <c r="H13" s="7"/>
      <c r="I13" s="8"/>
      <c r="J13" s="7">
        <f t="shared" si="0"/>
        <v>0</v>
      </c>
      <c r="K13" s="9">
        <f t="shared" si="1"/>
        <v>-29</v>
      </c>
      <c r="L13" s="15" t="str">
        <f ca="1">IF(TODAY()&gt;Tabela2241011121314151617181920101136373839[[#This Row],[VENCIMENTO]],"Vencido‼","Válido✔")</f>
        <v>Vencido‼</v>
      </c>
    </row>
    <row r="14" spans="1:12" x14ac:dyDescent="0.25">
      <c r="A14" s="11" t="str">
        <f>Tabela224[[#This Row],[NOME]]</f>
        <v>DAMIÃO VICENTE SARAIVA</v>
      </c>
      <c r="B14" s="11" t="str">
        <f>Tabela224[[#This Row],[CATEGORIA]]</f>
        <v>EMPREGADO</v>
      </c>
      <c r="C14" s="15" t="str">
        <f>Tabela224[[#This Row],[SITUAÇÃO ]]</f>
        <v>ATIVO</v>
      </c>
      <c r="D14" s="15"/>
      <c r="E14" s="7"/>
      <c r="F14" s="10"/>
      <c r="G14" s="7"/>
      <c r="H14" s="7"/>
      <c r="I14" s="8"/>
      <c r="J14" s="7">
        <f t="shared" si="0"/>
        <v>0</v>
      </c>
      <c r="K14" s="9">
        <f>J14-29</f>
        <v>-29</v>
      </c>
      <c r="L14" s="15" t="str">
        <f ca="1">IF(TODAY()&gt;Tabela2241011121314151617181920101136373839[[#This Row],[VENCIMENTO]],"Vencido‼","Válido✔")</f>
        <v>Vencido‼</v>
      </c>
    </row>
    <row r="15" spans="1:12" x14ac:dyDescent="0.25">
      <c r="A15" s="11" t="str">
        <f>Tabela224[[#This Row],[NOME]]</f>
        <v>DANIEL ALVES DA CUNHA</v>
      </c>
      <c r="B15" s="11" t="str">
        <f>Tabela224[[#This Row],[CATEGORIA]]</f>
        <v>EMPREGADO</v>
      </c>
      <c r="C15" s="15" t="str">
        <f>Tabela224[[#This Row],[SITUAÇÃO ]]</f>
        <v>ATIVO</v>
      </c>
      <c r="D15" s="15"/>
      <c r="E15" s="7"/>
      <c r="F15" s="10"/>
      <c r="G15" s="7"/>
      <c r="H15" s="7"/>
      <c r="I15" s="8"/>
      <c r="J15" s="7">
        <f t="shared" si="0"/>
        <v>0</v>
      </c>
      <c r="K15" s="9">
        <f t="shared" ref="K15:K78" si="2">J15-29</f>
        <v>-29</v>
      </c>
      <c r="L15" s="15" t="str">
        <f ca="1">IF(TODAY()&gt;Tabela2241011121314151617181920101136373839[[#This Row],[VENCIMENTO]],"Vencido‼","Válido✔")</f>
        <v>Vencido‼</v>
      </c>
    </row>
    <row r="16" spans="1:12" x14ac:dyDescent="0.25">
      <c r="A16" s="11" t="str">
        <f>Tabela224[[#This Row],[NOME]]</f>
        <v>DIEGO GALDINO REZENDE</v>
      </c>
      <c r="B16" s="11" t="str">
        <f>Tabela224[[#This Row],[CATEGORIA]]</f>
        <v>INTERMITENTE (GEOSCAN)</v>
      </c>
      <c r="C16" s="15" t="str">
        <f>Tabela224[[#This Row],[SITUAÇÃO ]]</f>
        <v>ATIVO</v>
      </c>
      <c r="D16" s="15"/>
      <c r="E16" s="7"/>
      <c r="F16" s="10"/>
      <c r="G16" s="7"/>
      <c r="H16" s="7"/>
      <c r="I16" s="8"/>
      <c r="J16" s="7">
        <f t="shared" si="0"/>
        <v>0</v>
      </c>
      <c r="K16" s="9">
        <f t="shared" si="2"/>
        <v>-29</v>
      </c>
      <c r="L16" s="15" t="str">
        <f ca="1">IF(TODAY()&gt;Tabela2241011121314151617181920101136373839[[#This Row],[VENCIMENTO]],"Vencido‼","Válido✔")</f>
        <v>Vencido‼</v>
      </c>
    </row>
    <row r="17" spans="1:12" x14ac:dyDescent="0.25">
      <c r="A17" s="11" t="str">
        <f>Tabela224[[#This Row],[NOME]]</f>
        <v>DOGIVAL GONÇALVES DOS SANTOS</v>
      </c>
      <c r="B17" s="11" t="str">
        <f>Tabela224[[#This Row],[CATEGORIA]]</f>
        <v>INTERMITENTE (ELISVÂNIO)</v>
      </c>
      <c r="C17" s="15" t="str">
        <f>Tabela224[[#This Row],[SITUAÇÃO ]]</f>
        <v>ATIVO</v>
      </c>
      <c r="D17" s="15"/>
      <c r="E17" s="7"/>
      <c r="F17" s="10"/>
      <c r="G17" s="7"/>
      <c r="H17" s="7"/>
      <c r="I17" s="8"/>
      <c r="J17" s="7">
        <f t="shared" si="0"/>
        <v>0</v>
      </c>
      <c r="K17" s="9">
        <f t="shared" si="2"/>
        <v>-29</v>
      </c>
      <c r="L17" s="15" t="str">
        <f ca="1">IF(TODAY()&gt;Tabela2241011121314151617181920101136373839[[#This Row],[VENCIMENTO]],"Vencido‼","Válido✔")</f>
        <v>Vencido‼</v>
      </c>
    </row>
    <row r="18" spans="1:12" x14ac:dyDescent="0.25">
      <c r="A18" s="11" t="str">
        <f>Tabela224[[#This Row],[NOME]]</f>
        <v>ELISVÂNIO DE SOUZA OLIVEIRA</v>
      </c>
      <c r="B18" s="11" t="str">
        <f>Tabela224[[#This Row],[CATEGORIA]]</f>
        <v>INTERMITENTE (ELISVÂNIO)</v>
      </c>
      <c r="C18" s="15" t="str">
        <f>Tabela224[[#This Row],[SITUAÇÃO ]]</f>
        <v>ATIVO</v>
      </c>
      <c r="D18" s="15"/>
      <c r="E18" s="7"/>
      <c r="F18" s="10"/>
      <c r="G18" s="7"/>
      <c r="H18" s="7"/>
      <c r="I18" s="8"/>
      <c r="J18" s="7">
        <f t="shared" si="0"/>
        <v>0</v>
      </c>
      <c r="K18" s="9">
        <f t="shared" si="2"/>
        <v>-29</v>
      </c>
      <c r="L18" s="15" t="str">
        <f ca="1">IF(TODAY()&gt;Tabela2241011121314151617181920101136373839[[#This Row],[VENCIMENTO]],"Vencido‼","Válido✔")</f>
        <v>Vencido‼</v>
      </c>
    </row>
    <row r="19" spans="1:12" x14ac:dyDescent="0.25">
      <c r="A19" s="11" t="str">
        <f>Tabela224[[#This Row],[NOME]]</f>
        <v>EVARISTO CHAVES DA SILVA</v>
      </c>
      <c r="B19" s="11" t="str">
        <f>Tabela224[[#This Row],[CATEGORIA]]</f>
        <v>EMPREGADO</v>
      </c>
      <c r="C19" s="15" t="str">
        <f>Tabela224[[#This Row],[SITUAÇÃO ]]</f>
        <v>ATIVO</v>
      </c>
      <c r="D19" s="15"/>
      <c r="E19" s="7"/>
      <c r="F19" s="10"/>
      <c r="G19" s="7"/>
      <c r="H19" s="7"/>
      <c r="I19" s="8"/>
      <c r="J19" s="7">
        <f t="shared" si="0"/>
        <v>0</v>
      </c>
      <c r="K19" s="9">
        <f t="shared" si="2"/>
        <v>-29</v>
      </c>
      <c r="L19" s="15" t="str">
        <f ca="1">IF(TODAY()&gt;Tabela2241011121314151617181920101136373839[[#This Row],[VENCIMENTO]],"Vencido‼","Válido✔")</f>
        <v>Vencido‼</v>
      </c>
    </row>
    <row r="20" spans="1:12" x14ac:dyDescent="0.25">
      <c r="A20" s="11" t="str">
        <f>Tabela224[[#This Row],[NOME]]</f>
        <v>FELIPE OLIVEIRA BARBOSA</v>
      </c>
      <c r="B20" s="11" t="str">
        <f>Tabela224[[#This Row],[CATEGORIA]]</f>
        <v>EMPREGADO</v>
      </c>
      <c r="C20" s="15" t="str">
        <f>Tabela224[[#This Row],[SITUAÇÃO ]]</f>
        <v>ATIVO</v>
      </c>
      <c r="D20" s="15"/>
      <c r="E20" s="7"/>
      <c r="F20" s="10"/>
      <c r="G20" s="7"/>
      <c r="H20" s="7"/>
      <c r="I20" s="8"/>
      <c r="J20" s="7">
        <f t="shared" si="0"/>
        <v>0</v>
      </c>
      <c r="K20" s="9">
        <f t="shared" si="2"/>
        <v>-29</v>
      </c>
      <c r="L20" s="15" t="str">
        <f ca="1">IF(TODAY()&gt;Tabela2241011121314151617181920101136373839[[#This Row],[VENCIMENTO]],"Vencido‼","Válido✔")</f>
        <v>Vencido‼</v>
      </c>
    </row>
    <row r="21" spans="1:12" x14ac:dyDescent="0.25">
      <c r="A21" s="11" t="str">
        <f>Tabela224[[#This Row],[NOME]]</f>
        <v>FERNANDO OLIVEIRA DOS SANTOS</v>
      </c>
      <c r="B21" s="11" t="str">
        <f>Tabela224[[#This Row],[CATEGORIA]]</f>
        <v>EMPREGADO</v>
      </c>
      <c r="C21" s="15" t="str">
        <f>Tabela224[[#This Row],[SITUAÇÃO ]]</f>
        <v>ATIVO</v>
      </c>
      <c r="D21" s="15"/>
      <c r="E21" s="7"/>
      <c r="F21" s="10"/>
      <c r="G21" s="7"/>
      <c r="H21" s="7"/>
      <c r="I21" s="8"/>
      <c r="J21" s="7">
        <f t="shared" si="0"/>
        <v>0</v>
      </c>
      <c r="K21" s="9">
        <f t="shared" si="2"/>
        <v>-29</v>
      </c>
      <c r="L21" s="15" t="str">
        <f ca="1">IF(TODAY()&gt;Tabela2241011121314151617181920101136373839[[#This Row],[VENCIMENTO]],"Vencido‼","Válido✔")</f>
        <v>Vencido‼</v>
      </c>
    </row>
    <row r="22" spans="1:12" x14ac:dyDescent="0.25">
      <c r="A22" s="11" t="str">
        <f>Tabela224[[#This Row],[NOME]]</f>
        <v>FILIPI GODINHO VEIGA</v>
      </c>
      <c r="B22" s="11" t="str">
        <f>Tabela224[[#This Row],[CATEGORIA]]</f>
        <v>INTERMITENTE (GEOSCAN)</v>
      </c>
      <c r="C22" s="15" t="str">
        <f>Tabela224[[#This Row],[SITUAÇÃO ]]</f>
        <v>ATIVO</v>
      </c>
      <c r="D22" s="15"/>
      <c r="E22" s="7"/>
      <c r="F22" s="10"/>
      <c r="G22" s="7"/>
      <c r="H22" s="7"/>
      <c r="I22" s="8"/>
      <c r="J22" s="7">
        <f t="shared" si="0"/>
        <v>0</v>
      </c>
      <c r="K22" s="9">
        <f t="shared" si="2"/>
        <v>-29</v>
      </c>
      <c r="L22" s="15" t="str">
        <f ca="1">IF(TODAY()&gt;Tabela2241011121314151617181920101136373839[[#This Row],[VENCIMENTO]],"Vencido‼","Válido✔")</f>
        <v>Vencido‼</v>
      </c>
    </row>
    <row r="23" spans="1:12" x14ac:dyDescent="0.25">
      <c r="A23" s="11" t="str">
        <f>Tabela224[[#This Row],[NOME]]</f>
        <v>GERSON DAMIÃO DA SILVA PRADO</v>
      </c>
      <c r="B23" s="11" t="str">
        <f>Tabela224[[#This Row],[CATEGORIA]]</f>
        <v>EMPREGADO</v>
      </c>
      <c r="C23" s="15" t="str">
        <f>Tabela224[[#This Row],[SITUAÇÃO ]]</f>
        <v>ATIVO</v>
      </c>
      <c r="D23" s="15"/>
      <c r="E23" s="7"/>
      <c r="F23" s="10"/>
      <c r="G23" s="7"/>
      <c r="H23" s="7"/>
      <c r="I23" s="8"/>
      <c r="J23" s="7">
        <f t="shared" si="0"/>
        <v>0</v>
      </c>
      <c r="K23" s="9">
        <f t="shared" si="2"/>
        <v>-29</v>
      </c>
      <c r="L23" s="15" t="str">
        <f ca="1">IF(TODAY()&gt;Tabela2241011121314151617181920101136373839[[#This Row],[VENCIMENTO]],"Vencido‼","Válido✔")</f>
        <v>Vencido‼</v>
      </c>
    </row>
    <row r="24" spans="1:12" x14ac:dyDescent="0.25">
      <c r="A24" s="11" t="str">
        <f>Tabela224[[#This Row],[NOME]]</f>
        <v>GIVALDO JOSE DOS SANTOS</v>
      </c>
      <c r="B24" s="11" t="str">
        <f>Tabela224[[#This Row],[CATEGORIA]]</f>
        <v>INTERMITENTE (ELISVÂNIO)</v>
      </c>
      <c r="C24" s="15" t="str">
        <f>Tabela224[[#This Row],[SITUAÇÃO ]]</f>
        <v>ATIVO</v>
      </c>
      <c r="D24" s="15"/>
      <c r="E24" s="7"/>
      <c r="F24" s="10"/>
      <c r="G24" s="7"/>
      <c r="H24" s="7"/>
      <c r="I24" s="8"/>
      <c r="J24" s="7">
        <f t="shared" si="0"/>
        <v>0</v>
      </c>
      <c r="K24" s="9">
        <f t="shared" si="2"/>
        <v>-29</v>
      </c>
      <c r="L24" s="15" t="str">
        <f ca="1">IF(TODAY()&gt;Tabela2241011121314151617181920101136373839[[#This Row],[VENCIMENTO]],"Vencido‼","Válido✔")</f>
        <v>Vencido‼</v>
      </c>
    </row>
    <row r="25" spans="1:12" x14ac:dyDescent="0.25">
      <c r="A25" s="11" t="str">
        <f>Tabela224[[#This Row],[NOME]]</f>
        <v>GUSTAVO HENRIQUE ABREU ROCHA</v>
      </c>
      <c r="B25" s="11" t="str">
        <f>Tabela224[[#This Row],[CATEGORIA]]</f>
        <v>EMPREGADO</v>
      </c>
      <c r="C25" s="15" t="str">
        <f>Tabela224[[#This Row],[SITUAÇÃO ]]</f>
        <v>ATIVO</v>
      </c>
      <c r="D25" s="15"/>
      <c r="E25" s="7"/>
      <c r="F25" s="10"/>
      <c r="G25" s="7"/>
      <c r="H25" s="7"/>
      <c r="I25" s="8"/>
      <c r="J25" s="7">
        <f t="shared" si="0"/>
        <v>0</v>
      </c>
      <c r="K25" s="9">
        <f t="shared" si="2"/>
        <v>-29</v>
      </c>
      <c r="L25" s="15" t="str">
        <f ca="1">IF(TODAY()&gt;Tabela2241011121314151617181920101136373839[[#This Row],[VENCIMENTO]],"Vencido‼","Válido✔")</f>
        <v>Vencido‼</v>
      </c>
    </row>
    <row r="26" spans="1:12" x14ac:dyDescent="0.25">
      <c r="A26" s="11" t="str">
        <f>Tabela224[[#This Row],[NOME]]</f>
        <v>HIGOR PAULO DIAS OLIVEIRA</v>
      </c>
      <c r="B26" s="11" t="str">
        <f>Tabela224[[#This Row],[CATEGORIA]]</f>
        <v>EMPREGADO</v>
      </c>
      <c r="C26" s="15" t="str">
        <f>Tabela224[[#This Row],[SITUAÇÃO ]]</f>
        <v>ATIVO</v>
      </c>
      <c r="D26" s="15"/>
      <c r="E26" s="7"/>
      <c r="F26" s="10"/>
      <c r="G26" s="7"/>
      <c r="H26" s="7"/>
      <c r="I26" s="8"/>
      <c r="J26" s="7">
        <f t="shared" si="0"/>
        <v>0</v>
      </c>
      <c r="K26" s="9">
        <f t="shared" si="2"/>
        <v>-29</v>
      </c>
      <c r="L26" s="15" t="str">
        <f ca="1">IF(TODAY()&gt;Tabela2241011121314151617181920101136373839[[#This Row],[VENCIMENTO]],"Vencido‼","Válido✔")</f>
        <v>Vencido‼</v>
      </c>
    </row>
    <row r="27" spans="1:12" x14ac:dyDescent="0.25">
      <c r="A27" s="11" t="str">
        <f>Tabela224[[#This Row],[NOME]]</f>
        <v>JANDILSON VIRGENS COSTA</v>
      </c>
      <c r="B27" s="11" t="str">
        <f>Tabela224[[#This Row],[CATEGORIA]]</f>
        <v>INTERMITENTE (ELISVÂNIO)</v>
      </c>
      <c r="C27" s="15" t="str">
        <f>Tabela224[[#This Row],[SITUAÇÃO ]]</f>
        <v>ATIVO</v>
      </c>
      <c r="D27" s="15"/>
      <c r="E27" s="7"/>
      <c r="F27" s="10"/>
      <c r="G27" s="7"/>
      <c r="H27" s="7"/>
      <c r="I27" s="8"/>
      <c r="J27" s="7">
        <f t="shared" si="0"/>
        <v>0</v>
      </c>
      <c r="K27" s="9">
        <f t="shared" si="2"/>
        <v>-29</v>
      </c>
      <c r="L27" s="15" t="str">
        <f ca="1">IF(TODAY()&gt;Tabela2241011121314151617181920101136373839[[#This Row],[VENCIMENTO]],"Vencido‼","Válido✔")</f>
        <v>Vencido‼</v>
      </c>
    </row>
    <row r="28" spans="1:12" x14ac:dyDescent="0.25">
      <c r="A28" s="11" t="str">
        <f>Tabela224[[#This Row],[NOME]]</f>
        <v>JHONATA HENRIQUE AMORIM ALVES</v>
      </c>
      <c r="B28" s="11" t="str">
        <f>Tabela224[[#This Row],[CATEGORIA]]</f>
        <v>EMPREGADO</v>
      </c>
      <c r="C28" s="15" t="str">
        <f>Tabela224[[#This Row],[SITUAÇÃO ]]</f>
        <v>ATIVO</v>
      </c>
      <c r="D28" s="15"/>
      <c r="E28" s="7"/>
      <c r="F28" s="10"/>
      <c r="G28" s="7"/>
      <c r="H28" s="7"/>
      <c r="I28" s="8"/>
      <c r="J28" s="7">
        <f t="shared" si="0"/>
        <v>0</v>
      </c>
      <c r="K28" s="9">
        <f t="shared" si="2"/>
        <v>-29</v>
      </c>
      <c r="L28" s="15" t="str">
        <f ca="1">IF(TODAY()&gt;Tabela2241011121314151617181920101136373839[[#This Row],[VENCIMENTO]],"Vencido‼","Válido✔")</f>
        <v>Vencido‼</v>
      </c>
    </row>
    <row r="29" spans="1:12" x14ac:dyDescent="0.25">
      <c r="A29" s="11" t="str">
        <f>Tabela224[[#This Row],[NOME]]</f>
        <v>JOÃO PAULO GUIMARÃES</v>
      </c>
      <c r="B29" s="11" t="str">
        <f>Tabela224[[#This Row],[CATEGORIA]]</f>
        <v>EMPREGADO</v>
      </c>
      <c r="C29" s="15" t="str">
        <f>Tabela224[[#This Row],[SITUAÇÃO ]]</f>
        <v>INATIVO</v>
      </c>
      <c r="D29" s="15"/>
      <c r="E29" s="7"/>
      <c r="F29" s="10"/>
      <c r="G29" s="7"/>
      <c r="H29" s="7"/>
      <c r="I29" s="8"/>
      <c r="J29" s="7">
        <f t="shared" si="0"/>
        <v>0</v>
      </c>
      <c r="K29" s="9">
        <f t="shared" si="2"/>
        <v>-29</v>
      </c>
      <c r="L29" s="15" t="str">
        <f ca="1">IF(TODAY()&gt;Tabela2241011121314151617181920101136373839[[#This Row],[VENCIMENTO]],"Vencido‼","Válido✔")</f>
        <v>Vencido‼</v>
      </c>
    </row>
    <row r="30" spans="1:12" x14ac:dyDescent="0.25">
      <c r="A30" s="11" t="str">
        <f>Tabela224[[#This Row],[NOME]]</f>
        <v>JONATHAS KELLYSON MARTINS DE OLIVEIRA</v>
      </c>
      <c r="B30" s="11" t="str">
        <f>Tabela224[[#This Row],[CATEGORIA]]</f>
        <v>INTERMITENTE</v>
      </c>
      <c r="C30" s="15" t="str">
        <f>Tabela224[[#This Row],[SITUAÇÃO ]]</f>
        <v>INATIVO</v>
      </c>
      <c r="D30" s="15"/>
      <c r="E30" s="7"/>
      <c r="F30" s="10"/>
      <c r="G30" s="7"/>
      <c r="H30" s="7"/>
      <c r="I30" s="8"/>
      <c r="J30" s="7">
        <f t="shared" si="0"/>
        <v>0</v>
      </c>
      <c r="K30" s="9">
        <f t="shared" si="2"/>
        <v>-29</v>
      </c>
      <c r="L30" s="15" t="str">
        <f ca="1">IF(TODAY()&gt;Tabela2241011121314151617181920101136373839[[#This Row],[VENCIMENTO]],"Vencido‼","Válido✔")</f>
        <v>Vencido‼</v>
      </c>
    </row>
    <row r="31" spans="1:12" x14ac:dyDescent="0.25">
      <c r="A31" s="11" t="str">
        <f>Tabela224[[#This Row],[NOME]]</f>
        <v>JOSÉ ANTÔNIO DIAS</v>
      </c>
      <c r="B31" s="11" t="str">
        <f>Tabela224[[#This Row],[CATEGORIA]]</f>
        <v xml:space="preserve">EMPREGADO </v>
      </c>
      <c r="C31" s="15" t="str">
        <f>Tabela224[[#This Row],[SITUAÇÃO ]]</f>
        <v>ATIVO</v>
      </c>
      <c r="D31" s="15"/>
      <c r="E31" s="7"/>
      <c r="F31" s="10"/>
      <c r="G31" s="7"/>
      <c r="H31" s="7"/>
      <c r="I31" s="8"/>
      <c r="J31" s="7">
        <f t="shared" si="0"/>
        <v>0</v>
      </c>
      <c r="K31" s="9">
        <f t="shared" si="2"/>
        <v>-29</v>
      </c>
      <c r="L31" s="15" t="str">
        <f ca="1">IF(TODAY()&gt;Tabela2241011121314151617181920101136373839[[#This Row],[VENCIMENTO]],"Vencido‼","Válido✔")</f>
        <v>Vencido‼</v>
      </c>
    </row>
    <row r="32" spans="1:12" x14ac:dyDescent="0.25">
      <c r="A32" s="11" t="str">
        <f>Tabela224[[#This Row],[NOME]]</f>
        <v>KENNEDY ALMEIDA MOTA</v>
      </c>
      <c r="B32" s="11" t="str">
        <f>Tabela224[[#This Row],[CATEGORIA]]</f>
        <v>EMPREGADO</v>
      </c>
      <c r="C32" s="15" t="str">
        <f>Tabela224[[#This Row],[SITUAÇÃO ]]</f>
        <v>ATIVO</v>
      </c>
      <c r="D32" s="15"/>
      <c r="E32" s="7"/>
      <c r="F32" s="10"/>
      <c r="G32" s="7"/>
      <c r="H32" s="7"/>
      <c r="I32" s="8"/>
      <c r="J32" s="7">
        <f t="shared" si="0"/>
        <v>0</v>
      </c>
      <c r="K32" s="9">
        <f t="shared" si="2"/>
        <v>-29</v>
      </c>
      <c r="L32" s="15" t="str">
        <f ca="1">IF(TODAY()&gt;Tabela2241011121314151617181920101136373839[[#This Row],[VENCIMENTO]],"Vencido‼","Válido✔")</f>
        <v>Vencido‼</v>
      </c>
    </row>
    <row r="33" spans="1:12" x14ac:dyDescent="0.25">
      <c r="A33" s="11" t="str">
        <f>Tabela224[[#This Row],[NOME]]</f>
        <v>KEVIN AQUINO ARNEZ</v>
      </c>
      <c r="B33" s="11" t="str">
        <f>Tabela224[[#This Row],[CATEGORIA]]</f>
        <v>EMPREGADO</v>
      </c>
      <c r="C33" s="15" t="str">
        <f>Tabela224[[#This Row],[SITUAÇÃO ]]</f>
        <v>ATIVO</v>
      </c>
      <c r="D33" s="15"/>
      <c r="E33" s="7"/>
      <c r="F33" s="10"/>
      <c r="G33" s="7"/>
      <c r="H33" s="7"/>
      <c r="I33" s="8"/>
      <c r="J33" s="7">
        <f t="shared" si="0"/>
        <v>0</v>
      </c>
      <c r="K33" s="9">
        <f t="shared" si="2"/>
        <v>-29</v>
      </c>
      <c r="L33" s="15" t="str">
        <f ca="1">IF(TODAY()&gt;Tabela2241011121314151617181920101136373839[[#This Row],[VENCIMENTO]],"Vencido‼","Válido✔")</f>
        <v>Vencido‼</v>
      </c>
    </row>
    <row r="34" spans="1:12" x14ac:dyDescent="0.25">
      <c r="A34" s="11" t="str">
        <f>Tabela224[[#This Row],[NOME]]</f>
        <v>LEANDRO ARCANJO DOS SANTOS</v>
      </c>
      <c r="B34" s="11" t="str">
        <f>Tabela224[[#This Row],[CATEGORIA]]</f>
        <v>EMPREGADO</v>
      </c>
      <c r="C34" s="15" t="str">
        <f>Tabela224[[#This Row],[SITUAÇÃO ]]</f>
        <v>ATIVO</v>
      </c>
      <c r="D34" s="15"/>
      <c r="E34" s="7"/>
      <c r="F34" s="10"/>
      <c r="G34" s="7"/>
      <c r="H34" s="7"/>
      <c r="I34" s="8"/>
      <c r="J34" s="7">
        <f t="shared" si="0"/>
        <v>0</v>
      </c>
      <c r="K34" s="9">
        <f t="shared" si="2"/>
        <v>-29</v>
      </c>
      <c r="L34" s="15" t="str">
        <f ca="1">IF(TODAY()&gt;Tabela2241011121314151617181920101136373839[[#This Row],[VENCIMENTO]],"Vencido‼","Válido✔")</f>
        <v>Vencido‼</v>
      </c>
    </row>
    <row r="35" spans="1:12" x14ac:dyDescent="0.25">
      <c r="A35" s="11" t="str">
        <f>Tabela224[[#This Row],[NOME]]</f>
        <v>LUCIANO ALVES DE PAIVA</v>
      </c>
      <c r="B35" s="11" t="str">
        <f>Tabela224[[#This Row],[CATEGORIA]]</f>
        <v>EMPREGADO</v>
      </c>
      <c r="C35" s="15" t="str">
        <f>Tabela224[[#This Row],[SITUAÇÃO ]]</f>
        <v>INATIVO</v>
      </c>
      <c r="D35" s="15"/>
      <c r="E35" s="7"/>
      <c r="F35" s="10"/>
      <c r="G35" s="7"/>
      <c r="H35" s="7"/>
      <c r="I35" s="8"/>
      <c r="J35" s="7">
        <f t="shared" si="0"/>
        <v>0</v>
      </c>
      <c r="K35" s="9">
        <f t="shared" si="2"/>
        <v>-29</v>
      </c>
      <c r="L35" s="15" t="str">
        <f ca="1">IF(TODAY()&gt;Tabela2241011121314151617181920101136373839[[#This Row],[VENCIMENTO]],"Vencido‼","Válido✔")</f>
        <v>Vencido‼</v>
      </c>
    </row>
    <row r="36" spans="1:12" x14ac:dyDescent="0.25">
      <c r="A36" s="11" t="str">
        <f>Tabela224[[#This Row],[NOME]]</f>
        <v>LUIZ CARLOS CORRÊA</v>
      </c>
      <c r="B36" s="11" t="str">
        <f>Tabela224[[#This Row],[CATEGORIA]]</f>
        <v>EMPREGADO</v>
      </c>
      <c r="C36" s="15" t="str">
        <f>Tabela224[[#This Row],[SITUAÇÃO ]]</f>
        <v>ATIVO</v>
      </c>
      <c r="D36" s="15"/>
      <c r="E36" s="7"/>
      <c r="F36" s="10"/>
      <c r="G36" s="7"/>
      <c r="H36" s="7"/>
      <c r="I36" s="8"/>
      <c r="J36" s="7">
        <f t="shared" si="0"/>
        <v>0</v>
      </c>
      <c r="K36" s="9">
        <f t="shared" si="2"/>
        <v>-29</v>
      </c>
      <c r="L36" s="15" t="str">
        <f ca="1">IF(TODAY()&gt;Tabela2241011121314151617181920101136373839[[#This Row],[VENCIMENTO]],"Vencido‼","Válido✔")</f>
        <v>Vencido‼</v>
      </c>
    </row>
    <row r="37" spans="1:12" x14ac:dyDescent="0.25">
      <c r="A37" s="11" t="str">
        <f>Tabela224[[#This Row],[NOME]]</f>
        <v>MÁRCIO PEREIRA DO NASCIMENTO</v>
      </c>
      <c r="B37" s="11" t="str">
        <f>Tabela224[[#This Row],[CATEGORIA]]</f>
        <v>EMPREGADO</v>
      </c>
      <c r="C37" s="15" t="str">
        <f>Tabela224[[#This Row],[SITUAÇÃO ]]</f>
        <v>ATIVO</v>
      </c>
      <c r="D37" s="15"/>
      <c r="E37" s="7"/>
      <c r="F37" s="10"/>
      <c r="G37" s="7"/>
      <c r="H37" s="7"/>
      <c r="I37" s="8"/>
      <c r="J37" s="7">
        <f t="shared" si="0"/>
        <v>0</v>
      </c>
      <c r="K37" s="9">
        <f t="shared" si="2"/>
        <v>-29</v>
      </c>
      <c r="L37" s="15" t="str">
        <f ca="1">IF(TODAY()&gt;Tabela2241011121314151617181920101136373839[[#This Row],[VENCIMENTO]],"Vencido‼","Válido✔")</f>
        <v>Vencido‼</v>
      </c>
    </row>
    <row r="38" spans="1:12" x14ac:dyDescent="0.25">
      <c r="A38" s="11" t="str">
        <f>Tabela224[[#This Row],[NOME]]</f>
        <v>MATEUS DOS SANTOS DE BRITO</v>
      </c>
      <c r="B38" s="11" t="str">
        <f>Tabela224[[#This Row],[CATEGORIA]]</f>
        <v>INTERMITENTE (ELISVÂNIO)</v>
      </c>
      <c r="C38" s="15" t="str">
        <f>Tabela224[[#This Row],[SITUAÇÃO ]]</f>
        <v>ATIVO</v>
      </c>
      <c r="D38" s="15"/>
      <c r="E38" s="7"/>
      <c r="F38" s="10"/>
      <c r="G38" s="7"/>
      <c r="H38" s="7"/>
      <c r="I38" s="8"/>
      <c r="J38" s="7">
        <f t="shared" si="0"/>
        <v>0</v>
      </c>
      <c r="K38" s="9">
        <f t="shared" si="2"/>
        <v>-29</v>
      </c>
      <c r="L38" s="15" t="str">
        <f ca="1">IF(TODAY()&gt;Tabela2241011121314151617181920101136373839[[#This Row],[VENCIMENTO]],"Vencido‼","Válido✔")</f>
        <v>Vencido‼</v>
      </c>
    </row>
    <row r="39" spans="1:12" x14ac:dyDescent="0.25">
      <c r="A39" s="11" t="str">
        <f>Tabela224[[#This Row],[NOME]]</f>
        <v>MOACIR ROMÁRIO SIQUEIRA DOS REIS</v>
      </c>
      <c r="B39" s="11" t="str">
        <f>Tabela224[[#This Row],[CATEGORIA]]</f>
        <v>EMPREGADO</v>
      </c>
      <c r="C39" s="15" t="str">
        <f>Tabela224[[#This Row],[SITUAÇÃO ]]</f>
        <v>ATIVO</v>
      </c>
      <c r="D39" s="15"/>
      <c r="E39" s="7"/>
      <c r="F39" s="10"/>
      <c r="G39" s="7"/>
      <c r="H39" s="7"/>
      <c r="I39" s="8"/>
      <c r="J39" s="7">
        <f t="shared" si="0"/>
        <v>0</v>
      </c>
      <c r="K39" s="9">
        <f t="shared" si="2"/>
        <v>-29</v>
      </c>
      <c r="L39" s="15" t="str">
        <f ca="1">IF(TODAY()&gt;Tabela2241011121314151617181920101136373839[[#This Row],[VENCIMENTO]],"Vencido‼","Válido✔")</f>
        <v>Vencido‼</v>
      </c>
    </row>
    <row r="40" spans="1:12" x14ac:dyDescent="0.25">
      <c r="A40" s="11" t="str">
        <f>Tabela224[[#This Row],[NOME]]</f>
        <v>NATHÁLIA ROSY SOUZA OLIVEIRA</v>
      </c>
      <c r="B40" s="11" t="str">
        <f>Tabela224[[#This Row],[CATEGORIA]]</f>
        <v>EMPREGADO</v>
      </c>
      <c r="C40" s="15" t="str">
        <f>Tabela224[[#This Row],[SITUAÇÃO ]]</f>
        <v>ATIVO</v>
      </c>
      <c r="D40" s="15"/>
      <c r="E40" s="7"/>
      <c r="F40" s="10"/>
      <c r="G40" s="7"/>
      <c r="H40" s="7"/>
      <c r="I40" s="8"/>
      <c r="J40" s="7">
        <f t="shared" si="0"/>
        <v>0</v>
      </c>
      <c r="K40" s="9">
        <f t="shared" si="2"/>
        <v>-29</v>
      </c>
      <c r="L40" s="15" t="str">
        <f ca="1">IF(TODAY()&gt;Tabela2241011121314151617181920101136373839[[#This Row],[VENCIMENTO]],"Vencido‼","Válido✔")</f>
        <v>Vencido‼</v>
      </c>
    </row>
    <row r="41" spans="1:12" x14ac:dyDescent="0.25">
      <c r="A41" s="11" t="str">
        <f>Tabela224[[#This Row],[NOME]]</f>
        <v>NAYARA THAÍS LOURENÇO OLIVEIRA</v>
      </c>
      <c r="B41" s="11" t="str">
        <f>Tabela224[[#This Row],[CATEGORIA]]</f>
        <v>EMPREGADO</v>
      </c>
      <c r="C41" s="15" t="str">
        <f>Tabela224[[#This Row],[SITUAÇÃO ]]</f>
        <v>ATIVO</v>
      </c>
      <c r="D41" s="15"/>
      <c r="E41" s="7"/>
      <c r="F41" s="10"/>
      <c r="G41" s="7"/>
      <c r="H41" s="7"/>
      <c r="I41" s="8"/>
      <c r="J41" s="7">
        <f t="shared" si="0"/>
        <v>0</v>
      </c>
      <c r="K41" s="9">
        <f t="shared" si="2"/>
        <v>-29</v>
      </c>
      <c r="L41" s="15" t="str">
        <f ca="1">IF(TODAY()&gt;Tabela2241011121314151617181920101136373839[[#This Row],[VENCIMENTO]],"Vencido‼","Válido✔")</f>
        <v>Vencido‼</v>
      </c>
    </row>
    <row r="42" spans="1:12" x14ac:dyDescent="0.25">
      <c r="A42" s="11" t="str">
        <f>Tabela224[[#This Row],[NOME]]</f>
        <v>NIELTON OLIVEIRA DAMASCENO</v>
      </c>
      <c r="B42" s="11" t="str">
        <f>Tabela224[[#This Row],[CATEGORIA]]</f>
        <v>EMPREGADO</v>
      </c>
      <c r="C42" s="15" t="str">
        <f>Tabela224[[#This Row],[SITUAÇÃO ]]</f>
        <v>ATIVO</v>
      </c>
      <c r="D42" s="15"/>
      <c r="E42" s="7"/>
      <c r="F42" s="10"/>
      <c r="G42" s="7"/>
      <c r="H42" s="7"/>
      <c r="I42" s="8"/>
      <c r="J42" s="7">
        <f t="shared" si="0"/>
        <v>0</v>
      </c>
      <c r="K42" s="9">
        <f t="shared" si="2"/>
        <v>-29</v>
      </c>
      <c r="L42" s="15" t="str">
        <f ca="1">IF(TODAY()&gt;Tabela2241011121314151617181920101136373839[[#This Row],[VENCIMENTO]],"Vencido‼","Válido✔")</f>
        <v>Vencido‼</v>
      </c>
    </row>
    <row r="43" spans="1:12" x14ac:dyDescent="0.25">
      <c r="A43" s="11" t="str">
        <f>Tabela224[[#This Row],[NOME]]</f>
        <v>PAULO CÉLIO DA SILVA</v>
      </c>
      <c r="B43" s="11" t="str">
        <f>Tabela224[[#This Row],[CATEGORIA]]</f>
        <v>EMPREGADO</v>
      </c>
      <c r="C43" s="15" t="str">
        <f>Tabela224[[#This Row],[SITUAÇÃO ]]</f>
        <v>ATIVO</v>
      </c>
      <c r="D43" s="15"/>
      <c r="E43" s="7"/>
      <c r="F43" s="10"/>
      <c r="G43" s="7"/>
      <c r="H43" s="7"/>
      <c r="I43" s="8"/>
      <c r="J43" s="7">
        <f t="shared" si="0"/>
        <v>0</v>
      </c>
      <c r="K43" s="9">
        <f t="shared" si="2"/>
        <v>-29</v>
      </c>
      <c r="L43" s="15" t="str">
        <f ca="1">IF(TODAY()&gt;Tabela2241011121314151617181920101136373839[[#This Row],[VENCIMENTO]],"Vencido‼","Válido✔")</f>
        <v>Vencido‼</v>
      </c>
    </row>
    <row r="44" spans="1:12" x14ac:dyDescent="0.25">
      <c r="A44" s="11" t="str">
        <f>Tabela224[[#This Row],[NOME]]</f>
        <v>RAFAEL FAUSTINO MAPA COELHO</v>
      </c>
      <c r="B44" s="11" t="str">
        <f>Tabela224[[#This Row],[CATEGORIA]]</f>
        <v>EMPREGADO</v>
      </c>
      <c r="C44" s="15" t="str">
        <f>Tabela224[[#This Row],[SITUAÇÃO ]]</f>
        <v>INATIVO</v>
      </c>
      <c r="D44" s="15"/>
      <c r="E44" s="7"/>
      <c r="F44" s="10"/>
      <c r="G44" s="7"/>
      <c r="H44" s="7"/>
      <c r="I44" s="8"/>
      <c r="J44" s="7">
        <f t="shared" si="0"/>
        <v>0</v>
      </c>
      <c r="K44" s="9">
        <f t="shared" si="2"/>
        <v>-29</v>
      </c>
      <c r="L44" s="15" t="str">
        <f ca="1">IF(TODAY()&gt;Tabela2241011121314151617181920101136373839[[#This Row],[VENCIMENTO]],"Vencido‼","Válido✔")</f>
        <v>Vencido‼</v>
      </c>
    </row>
    <row r="45" spans="1:12" x14ac:dyDescent="0.25">
      <c r="A45" s="11" t="str">
        <f>Tabela224[[#This Row],[NOME]]</f>
        <v>RAFAEL ROBERTO CAMPIDELLI</v>
      </c>
      <c r="B45" s="11" t="str">
        <f>Tabela224[[#This Row],[CATEGORIA]]</f>
        <v>EMPREGADO</v>
      </c>
      <c r="C45" s="15" t="s">
        <v>120</v>
      </c>
      <c r="D45" s="15"/>
      <c r="E45" s="7"/>
      <c r="F45" s="10"/>
      <c r="G45" s="7"/>
      <c r="H45" s="7"/>
      <c r="I45" s="8"/>
      <c r="J45" s="7">
        <f>EDATE(E45,I45)</f>
        <v>0</v>
      </c>
      <c r="K45" s="9">
        <f>J45-29</f>
        <v>-29</v>
      </c>
      <c r="L45" s="15" t="str">
        <f ca="1">IF(TODAY()&gt;Tabela2241011121314151617181920101136373839[[#This Row],[VENCIMENTO]],"Vencido‼","Válido✔")</f>
        <v>Vencido‼</v>
      </c>
    </row>
    <row r="46" spans="1:12" x14ac:dyDescent="0.25">
      <c r="A46" s="11" t="str">
        <f>Tabela224[[#This Row],[NOME]]</f>
        <v>ROBERT AUGUSTO SANTOS SILVA</v>
      </c>
      <c r="B46" s="11" t="str">
        <f>Tabela224[[#This Row],[CATEGORIA]]</f>
        <v>EMPREGADO</v>
      </c>
      <c r="C46" s="15" t="str">
        <f>Tabela224[[#This Row],[SITUAÇÃO ]]</f>
        <v>ATIVO</v>
      </c>
      <c r="D46" s="15"/>
      <c r="E46" s="7"/>
      <c r="F46" s="10"/>
      <c r="G46" s="7"/>
      <c r="H46" s="7"/>
      <c r="I46" s="8"/>
      <c r="J46" s="7">
        <f t="shared" si="0"/>
        <v>0</v>
      </c>
      <c r="K46" s="9">
        <f t="shared" si="2"/>
        <v>-29</v>
      </c>
      <c r="L46" s="15" t="str">
        <f ca="1">IF(TODAY()&gt;Tabela2241011121314151617181920101136373839[[#This Row],[VENCIMENTO]],"Vencido‼","Válido✔")</f>
        <v>Vencido‼</v>
      </c>
    </row>
    <row r="47" spans="1:12" x14ac:dyDescent="0.25">
      <c r="A47" s="11" t="str">
        <f>Tabela224[[#This Row],[NOME]]</f>
        <v>TALISON TIAGO DIAS OLIVEIRA</v>
      </c>
      <c r="B47" s="11" t="str">
        <f>Tabela224[[#This Row],[CATEGORIA]]</f>
        <v>EMPREGADO</v>
      </c>
      <c r="C47" s="15" t="str">
        <f>Tabela224[[#This Row],[SITUAÇÃO ]]</f>
        <v>ATIVO</v>
      </c>
      <c r="D47" s="15"/>
      <c r="E47" s="7"/>
      <c r="F47" s="10"/>
      <c r="G47" s="7"/>
      <c r="H47" s="7"/>
      <c r="I47" s="8"/>
      <c r="J47" s="7">
        <f t="shared" si="0"/>
        <v>0</v>
      </c>
      <c r="K47" s="9">
        <f t="shared" si="2"/>
        <v>-29</v>
      </c>
      <c r="L47" s="15" t="str">
        <f ca="1">IF(TODAY()&gt;Tabela2241011121314151617181920101136373839[[#This Row],[VENCIMENTO]],"Vencido‼","Válido✔")</f>
        <v>Vencido‼</v>
      </c>
    </row>
    <row r="48" spans="1:12" x14ac:dyDescent="0.25">
      <c r="A48" s="11" t="str">
        <f>Tabela224[[#This Row],[NOME]]</f>
        <v>THAÍS LORRAINE DA SILVA SANTOS</v>
      </c>
      <c r="B48" s="11" t="str">
        <f>Tabela224[[#This Row],[CATEGORIA]]</f>
        <v>EMPREGADO</v>
      </c>
      <c r="C48" s="15" t="str">
        <f>Tabela224[[#This Row],[SITUAÇÃO ]]</f>
        <v>ATIVO</v>
      </c>
      <c r="D48" s="15"/>
      <c r="E48" s="7"/>
      <c r="F48" s="10"/>
      <c r="G48" s="7"/>
      <c r="H48" s="7"/>
      <c r="I48" s="8"/>
      <c r="J48" s="7">
        <f t="shared" si="0"/>
        <v>0</v>
      </c>
      <c r="K48" s="9">
        <f t="shared" si="2"/>
        <v>-29</v>
      </c>
      <c r="L48" s="15" t="str">
        <f ca="1">IF(TODAY()&gt;Tabela2241011121314151617181920101136373839[[#This Row],[VENCIMENTO]],"Vencido‼","Válido✔")</f>
        <v>Vencido‼</v>
      </c>
    </row>
    <row r="49" spans="1:12" x14ac:dyDescent="0.25">
      <c r="A49" s="11" t="str">
        <f>Tabela224[[#This Row],[NOME]]</f>
        <v>WAGNER APARECIDO DE SOUSA JÚNIOR</v>
      </c>
      <c r="B49" s="11" t="str">
        <f>Tabela224[[#This Row],[CATEGORIA]]</f>
        <v>EMPREGADO</v>
      </c>
      <c r="C49" s="15" t="str">
        <f>Tabela224[[#This Row],[SITUAÇÃO ]]</f>
        <v>INATIVO</v>
      </c>
      <c r="D49" s="15"/>
      <c r="E49" s="7"/>
      <c r="F49" s="10"/>
      <c r="G49" s="7"/>
      <c r="H49" s="7"/>
      <c r="I49" s="8"/>
      <c r="J49" s="7">
        <f t="shared" si="0"/>
        <v>0</v>
      </c>
      <c r="K49" s="9">
        <f t="shared" si="2"/>
        <v>-29</v>
      </c>
      <c r="L49" s="15" t="str">
        <f ca="1">IF(TODAY()&gt;Tabela2241011121314151617181920101136373839[[#This Row],[VENCIMENTO]],"Vencido‼","Válido✔")</f>
        <v>Vencido‼</v>
      </c>
    </row>
    <row r="50" spans="1:12" x14ac:dyDescent="0.25">
      <c r="A50" s="11" t="str">
        <f>Tabela224[[#This Row],[NOME]]</f>
        <v>WESLEY DE ALMEIDA E SOUZA</v>
      </c>
      <c r="B50" s="11" t="str">
        <f>Tabela224[[#This Row],[CATEGORIA]]</f>
        <v>EMPREGADO</v>
      </c>
      <c r="C50" s="15" t="str">
        <f>Tabela224[[#This Row],[SITUAÇÃO ]]</f>
        <v>ATIVO</v>
      </c>
      <c r="D50" s="15"/>
      <c r="E50" s="7"/>
      <c r="F50" s="10"/>
      <c r="G50" s="7"/>
      <c r="H50" s="7"/>
      <c r="I50" s="8"/>
      <c r="J50" s="19">
        <f t="shared" si="0"/>
        <v>0</v>
      </c>
      <c r="K50" s="20">
        <f t="shared" si="2"/>
        <v>-29</v>
      </c>
      <c r="L50" s="15" t="str">
        <f ca="1">IF(TODAY()&gt;Tabela2241011121314151617181920101136373839[[#This Row],[VENCIMENTO]],"Vencido‼","Válido✔")</f>
        <v>Vencido‼</v>
      </c>
    </row>
    <row r="51" spans="1:12" x14ac:dyDescent="0.25">
      <c r="A51" s="11" t="str">
        <f>Tabela224[[#This Row],[NOME]]</f>
        <v>MARCELO CHRISTIAN LELIS DE OLIVEIRA</v>
      </c>
      <c r="B51" s="11" t="str">
        <f>Tabela224[[#This Row],[CATEGORIA]]</f>
        <v>EMPREGADO</v>
      </c>
      <c r="C51" s="15" t="str">
        <f>Tabela224[[#This Row],[SITUAÇÃO ]]</f>
        <v>ATIVO</v>
      </c>
      <c r="D51" s="15"/>
      <c r="E51" s="7"/>
      <c r="F51" s="10"/>
      <c r="G51" s="7"/>
      <c r="H51" s="7"/>
      <c r="I51" s="8"/>
      <c r="J51" s="7">
        <f t="shared" si="0"/>
        <v>0</v>
      </c>
      <c r="K51" s="9">
        <f t="shared" si="2"/>
        <v>-29</v>
      </c>
      <c r="L51" s="27" t="str">
        <f ca="1">IF(TODAY()&gt;Tabela2241011121314151617181920101136373839[[#This Row],[VENCIMENTO]],"Vencido‼","Válido✔")</f>
        <v>Vencido‼</v>
      </c>
    </row>
    <row r="52" spans="1:12" x14ac:dyDescent="0.25">
      <c r="A52" s="11" t="str">
        <f>Tabela224[[#This Row],[NOME]]</f>
        <v>PABLO VINICIUS SEVERINO FERNANDES</v>
      </c>
      <c r="B52" s="11" t="str">
        <f>Tabela224[[#This Row],[CATEGORIA]]</f>
        <v xml:space="preserve">EMPREGADO </v>
      </c>
      <c r="C52" s="15" t="str">
        <f>Tabela224[[#This Row],[SITUAÇÃO ]]</f>
        <v>ATIVO</v>
      </c>
      <c r="D52" s="15"/>
      <c r="E52" s="7"/>
      <c r="F52" s="10"/>
      <c r="G52" s="7"/>
      <c r="H52" s="7"/>
      <c r="I52" s="8"/>
      <c r="J52" s="7">
        <f t="shared" si="0"/>
        <v>0</v>
      </c>
      <c r="K52" s="9">
        <f t="shared" si="2"/>
        <v>-29</v>
      </c>
      <c r="L52" s="27" t="str">
        <f ca="1">IF(TODAY()&gt;Tabela2241011121314151617181920101136373839[[#This Row],[VENCIMENTO]],"Vencido‼","Válido✔")</f>
        <v>Vencido‼</v>
      </c>
    </row>
    <row r="53" spans="1:12" x14ac:dyDescent="0.25">
      <c r="A53" s="11" t="str">
        <f>Tabela224[[#This Row],[NOME]]</f>
        <v>FRANCISCO PEDRO DE SOUZA SANTOS</v>
      </c>
      <c r="B53" s="11" t="str">
        <f>Tabela224[[#This Row],[CATEGORIA]]</f>
        <v>EMPREGADO</v>
      </c>
      <c r="C53" s="15" t="s">
        <v>120</v>
      </c>
      <c r="D53" s="15"/>
      <c r="E53" s="7"/>
      <c r="F53" s="10"/>
      <c r="G53" s="7"/>
      <c r="H53" s="7"/>
      <c r="I53" s="8"/>
      <c r="J53" s="7">
        <f t="shared" si="0"/>
        <v>0</v>
      </c>
      <c r="K53" s="9">
        <f t="shared" si="2"/>
        <v>-29</v>
      </c>
      <c r="L53" s="27" t="str">
        <f ca="1">IF(TODAY()&gt;Tabela2241011121314151617181920101136373839[[#This Row],[VENCIMENTO]],"Vencido‼","Válido✔")</f>
        <v>Vencido‼</v>
      </c>
    </row>
    <row r="54" spans="1:12" x14ac:dyDescent="0.25">
      <c r="A54" s="11" t="str">
        <f>Tabela224[[#This Row],[NOME]]</f>
        <v>ÍTALO GABRIEL DA SILVA RODRIGUES SANTOS</v>
      </c>
      <c r="B54" s="11" t="str">
        <f>Tabela224[[#This Row],[CATEGORIA]]</f>
        <v>EMPREGADO</v>
      </c>
      <c r="C54" s="15" t="str">
        <f>Tabela224[[#This Row],[SITUAÇÃO ]]</f>
        <v>ATIVO</v>
      </c>
      <c r="D54" s="15"/>
      <c r="E54" s="7"/>
      <c r="F54" s="10"/>
      <c r="G54" s="7"/>
      <c r="H54" s="7"/>
      <c r="I54" s="8"/>
      <c r="J54" s="7">
        <f t="shared" si="0"/>
        <v>0</v>
      </c>
      <c r="K54" s="9">
        <f t="shared" si="2"/>
        <v>-29</v>
      </c>
      <c r="L54" s="27" t="str">
        <f ca="1">IF(TODAY()&gt;Tabela2241011121314151617181920101136373839[[#This Row],[VENCIMENTO]],"Vencido‼","Válido✔")</f>
        <v>Vencido‼</v>
      </c>
    </row>
    <row r="55" spans="1:12" x14ac:dyDescent="0.25">
      <c r="A55" s="11" t="str">
        <f>Tabela224[[#This Row],[NOME]]</f>
        <v>IVANILDO AMARAL SANTOS</v>
      </c>
      <c r="B55" s="11" t="str">
        <f>Tabela224[[#This Row],[CATEGORIA]]</f>
        <v>EMPREGADO</v>
      </c>
      <c r="C55" s="15" t="str">
        <f>Tabela224[[#This Row],[SITUAÇÃO ]]</f>
        <v>ATIVO</v>
      </c>
      <c r="D55" s="15"/>
      <c r="E55" s="7"/>
      <c r="F55" s="10"/>
      <c r="G55" s="7"/>
      <c r="H55" s="7"/>
      <c r="I55" s="8"/>
      <c r="J55" s="7">
        <f t="shared" si="0"/>
        <v>0</v>
      </c>
      <c r="K55" s="9">
        <f t="shared" si="2"/>
        <v>-29</v>
      </c>
      <c r="L55" s="27" t="str">
        <f ca="1">IF(TODAY()&gt;Tabela2241011121314151617181920101136373839[[#This Row],[VENCIMENTO]],"Vencido‼","Válido✔")</f>
        <v>Vencido‼</v>
      </c>
    </row>
    <row r="56" spans="1:12" x14ac:dyDescent="0.25">
      <c r="A56" s="11" t="str">
        <f>Tabela224[[#This Row],[NOME]]</f>
        <v>JONATHAN FERNANDES PEREIRA</v>
      </c>
      <c r="B56" s="11" t="str">
        <f>Tabela224[[#This Row],[CATEGORIA]]</f>
        <v>EMPREGADO</v>
      </c>
      <c r="C56" s="15" t="str">
        <f>Tabela224[[#This Row],[SITUAÇÃO ]]</f>
        <v>ATIVO</v>
      </c>
      <c r="D56" s="15"/>
      <c r="E56" s="7"/>
      <c r="F56" s="10"/>
      <c r="G56" s="7"/>
      <c r="H56" s="7"/>
      <c r="I56" s="8"/>
      <c r="J56" s="7">
        <f t="shared" si="0"/>
        <v>0</v>
      </c>
      <c r="K56" s="9">
        <f t="shared" si="2"/>
        <v>-29</v>
      </c>
      <c r="L56" s="27" t="str">
        <f ca="1">IF(TODAY()&gt;Tabela2241011121314151617181920101136373839[[#This Row],[VENCIMENTO]],"Vencido‼","Válido✔")</f>
        <v>Vencido‼</v>
      </c>
    </row>
    <row r="57" spans="1:12" x14ac:dyDescent="0.25">
      <c r="A57" s="11" t="str">
        <f>Tabela224[[#This Row],[NOME]]</f>
        <v>FERNANDO AQUINO FERNANDES</v>
      </c>
      <c r="B57" s="11" t="str">
        <f>Tabela224[[#This Row],[CATEGORIA]]</f>
        <v>INTERMITENTE (FERNANDO)</v>
      </c>
      <c r="C57" s="15" t="str">
        <f>Tabela224[[#This Row],[SITUAÇÃO ]]</f>
        <v>ATIVO</v>
      </c>
      <c r="D57" s="15"/>
      <c r="E57" s="7"/>
      <c r="F57" s="10"/>
      <c r="G57" s="7"/>
      <c r="H57" s="7"/>
      <c r="I57" s="8"/>
      <c r="J57" s="7">
        <f t="shared" si="0"/>
        <v>0</v>
      </c>
      <c r="K57" s="9">
        <f t="shared" si="2"/>
        <v>-29</v>
      </c>
      <c r="L57" s="27" t="str">
        <f ca="1">IF(TODAY()&gt;Tabela2241011121314151617181920101136373839[[#This Row],[VENCIMENTO]],"Vencido‼","Válido✔")</f>
        <v>Vencido‼</v>
      </c>
    </row>
    <row r="58" spans="1:12" x14ac:dyDescent="0.25">
      <c r="A58" s="11" t="str">
        <f>Tabela224[[#This Row],[NOME]]</f>
        <v>WANDESON COSTA LIMA</v>
      </c>
      <c r="B58" s="11" t="str">
        <f>Tabela224[[#This Row],[CATEGORIA]]</f>
        <v>INTERMITENTE (FERNANDO)</v>
      </c>
      <c r="C58" s="15" t="str">
        <f>Tabela224[[#This Row],[SITUAÇÃO ]]</f>
        <v>ATIVO</v>
      </c>
      <c r="D58" s="15"/>
      <c r="E58" s="7"/>
      <c r="F58" s="10"/>
      <c r="G58" s="7"/>
      <c r="H58" s="7"/>
      <c r="I58" s="8"/>
      <c r="J58" s="7">
        <f t="shared" si="0"/>
        <v>0</v>
      </c>
      <c r="K58" s="9">
        <f t="shared" si="2"/>
        <v>-29</v>
      </c>
      <c r="L58" s="27" t="str">
        <f ca="1">IF(TODAY()&gt;Tabela2241011121314151617181920101136373839[[#This Row],[VENCIMENTO]],"Vencido‼","Válido✔")</f>
        <v>Vencido‼</v>
      </c>
    </row>
    <row r="59" spans="1:12" x14ac:dyDescent="0.25">
      <c r="A59" s="11" t="str">
        <f>Tabela224[[#This Row],[NOME]]</f>
        <v>WILLIAN JORGE CAETANO PINTO</v>
      </c>
      <c r="B59" s="11" t="str">
        <f>Tabela224[[#This Row],[CATEGORIA]]</f>
        <v>INTERMITENTE (FERNANDO)</v>
      </c>
      <c r="C59" s="15" t="str">
        <f>Tabela224[[#This Row],[SITUAÇÃO ]]</f>
        <v>ATIVO</v>
      </c>
      <c r="D59" s="15"/>
      <c r="E59" s="7"/>
      <c r="F59" s="10"/>
      <c r="G59" s="7"/>
      <c r="H59" s="7"/>
      <c r="I59" s="8"/>
      <c r="J59" s="7">
        <f t="shared" si="0"/>
        <v>0</v>
      </c>
      <c r="K59" s="9">
        <f t="shared" si="2"/>
        <v>-29</v>
      </c>
      <c r="L59" s="27" t="str">
        <f ca="1">IF(TODAY()&gt;Tabela2241011121314151617181920101136373839[[#This Row],[VENCIMENTO]],"Vencido‼","Válido✔")</f>
        <v>Vencido‼</v>
      </c>
    </row>
    <row r="60" spans="1:12" x14ac:dyDescent="0.25">
      <c r="A60" s="11" t="str">
        <f>Tabela224[[#This Row],[NOME]]</f>
        <v>GRASIANE DA COSTA SOBRINHO</v>
      </c>
      <c r="B60" s="11" t="str">
        <f>Tabela224[[#This Row],[CATEGORIA]]</f>
        <v>EMPREGADO</v>
      </c>
      <c r="C60" s="15" t="str">
        <f>Tabela224[[#This Row],[SITUAÇÃO ]]</f>
        <v>ATIVO</v>
      </c>
      <c r="D60" s="15"/>
      <c r="E60" s="7"/>
      <c r="F60" s="10"/>
      <c r="G60" s="7"/>
      <c r="H60" s="7"/>
      <c r="I60" s="8"/>
      <c r="J60" s="7">
        <f t="shared" si="0"/>
        <v>0</v>
      </c>
      <c r="K60" s="9">
        <f t="shared" si="2"/>
        <v>-29</v>
      </c>
      <c r="L60" s="27" t="str">
        <f ca="1">IF(TODAY()&gt;Tabela2241011121314151617181920101136373839[[#This Row],[VENCIMENTO]],"Vencido‼","Válido✔")</f>
        <v>Vencido‼</v>
      </c>
    </row>
    <row r="61" spans="1:12" x14ac:dyDescent="0.25">
      <c r="A61" s="11" t="str">
        <f>Tabela224[[#This Row],[NOME]]</f>
        <v>BRUNO GUIMARÃES MARTINS</v>
      </c>
      <c r="B61" s="11" t="str">
        <f>Tabela224[[#This Row],[CATEGORIA]]</f>
        <v>EMPREGADO</v>
      </c>
      <c r="C61" s="15" t="str">
        <f>Tabela224[[#This Row],[SITUAÇÃO ]]</f>
        <v>ATIVO</v>
      </c>
      <c r="D61" s="15"/>
      <c r="E61" s="7"/>
      <c r="F61" s="10"/>
      <c r="G61" s="7"/>
      <c r="H61" s="7"/>
      <c r="I61" s="8"/>
      <c r="J61" s="7">
        <f t="shared" si="0"/>
        <v>0</v>
      </c>
      <c r="K61" s="9">
        <f t="shared" si="2"/>
        <v>-29</v>
      </c>
      <c r="L61" s="27" t="str">
        <f ca="1">IF(TODAY()&gt;Tabela2241011121314151617181920101136373839[[#This Row],[VENCIMENTO]],"Vencido‼","Válido✔")</f>
        <v>Vencido‼</v>
      </c>
    </row>
    <row r="62" spans="1:12" x14ac:dyDescent="0.25">
      <c r="A62" s="11" t="str">
        <f>Tabela224[[#This Row],[NOME]]</f>
        <v>LEANDRO GUIMARÃES MARTINS</v>
      </c>
      <c r="B62" s="11" t="str">
        <f>Tabela224[[#This Row],[CATEGORIA]]</f>
        <v>EMPREGADO</v>
      </c>
      <c r="C62" s="15" t="str">
        <f>Tabela224[[#This Row],[SITUAÇÃO ]]</f>
        <v>ATIVO</v>
      </c>
      <c r="D62" s="15"/>
      <c r="E62" s="7"/>
      <c r="F62" s="10"/>
      <c r="G62" s="7"/>
      <c r="H62" s="7"/>
      <c r="I62" s="8"/>
      <c r="J62" s="7">
        <f t="shared" si="0"/>
        <v>0</v>
      </c>
      <c r="K62" s="9">
        <f t="shared" si="2"/>
        <v>-29</v>
      </c>
      <c r="L62" s="27" t="str">
        <f ca="1">IF(TODAY()&gt;Tabela2241011121314151617181920101136373839[[#This Row],[VENCIMENTO]],"Vencido‼","Válido✔")</f>
        <v>Vencido‼</v>
      </c>
    </row>
    <row r="63" spans="1:12" x14ac:dyDescent="0.25">
      <c r="A63" s="11" t="str">
        <f>Tabela224[[#This Row],[NOME]]</f>
        <v>ALESSANDRO IORANY DOS SANTOS</v>
      </c>
      <c r="B63" s="11" t="str">
        <f>Tabela224[[#This Row],[CATEGORIA]]</f>
        <v>EMPREGADO</v>
      </c>
      <c r="C63" s="15" t="str">
        <f>Tabela224[[#This Row],[SITUAÇÃO ]]</f>
        <v>INATIVO</v>
      </c>
      <c r="D63" s="15"/>
      <c r="E63" s="7"/>
      <c r="F63" s="10"/>
      <c r="G63" s="7"/>
      <c r="H63" s="7"/>
      <c r="I63" s="8"/>
      <c r="J63" s="7">
        <f t="shared" si="0"/>
        <v>0</v>
      </c>
      <c r="K63" s="9">
        <f t="shared" si="2"/>
        <v>-29</v>
      </c>
      <c r="L63" s="27" t="str">
        <f ca="1">IF(TODAY()&gt;Tabela2241011121314151617181920101136373839[[#This Row],[VENCIMENTO]],"Vencido‼","Válido✔")</f>
        <v>Vencido‼</v>
      </c>
    </row>
    <row r="64" spans="1:12" x14ac:dyDescent="0.25">
      <c r="A64" s="11" t="str">
        <f>Tabela224[[#This Row],[NOME]]</f>
        <v>MATHEUS BINI SEVERINO FERNANDES</v>
      </c>
      <c r="B64" s="11" t="str">
        <f>Tabela224[[#This Row],[CATEGORIA]]</f>
        <v>EMPREGADO</v>
      </c>
      <c r="C64" s="15" t="str">
        <f>Tabela224[[#This Row],[SITUAÇÃO ]]</f>
        <v>ATIVO</v>
      </c>
      <c r="D64" s="15"/>
      <c r="E64" s="7"/>
      <c r="F64" s="10"/>
      <c r="G64" s="7"/>
      <c r="H64" s="7"/>
      <c r="I64" s="8"/>
      <c r="J64" s="7">
        <f t="shared" si="0"/>
        <v>0</v>
      </c>
      <c r="K64" s="9">
        <f t="shared" si="2"/>
        <v>-29</v>
      </c>
      <c r="L64" s="27" t="str">
        <f ca="1">IF(TODAY()&gt;Tabela2241011121314151617181920101136373839[[#This Row],[VENCIMENTO]],"Vencido‼","Válido✔")</f>
        <v>Vencido‼</v>
      </c>
    </row>
    <row r="65" spans="1:12" x14ac:dyDescent="0.25">
      <c r="A65" s="11" t="str">
        <f>Tabela224[[#This Row],[NOME]]</f>
        <v>NILTON ALVES DA CUNHA FILHO</v>
      </c>
      <c r="B65" s="11" t="str">
        <f>Tabela224[[#This Row],[CATEGORIA]]</f>
        <v>EMPREGADO</v>
      </c>
      <c r="C65" s="15" t="str">
        <f>Tabela224[[#This Row],[SITUAÇÃO ]]</f>
        <v>ATIVO</v>
      </c>
      <c r="D65" s="15"/>
      <c r="E65" s="7"/>
      <c r="F65" s="10"/>
      <c r="G65" s="7"/>
      <c r="H65" s="7"/>
      <c r="I65" s="8"/>
      <c r="J65" s="7">
        <f t="shared" si="0"/>
        <v>0</v>
      </c>
      <c r="K65" s="9">
        <f t="shared" si="2"/>
        <v>-29</v>
      </c>
      <c r="L65" s="27" t="str">
        <f ca="1">IF(TODAY()&gt;Tabela2241011121314151617181920101136373839[[#This Row],[VENCIMENTO]],"Vencido‼","Válido✔")</f>
        <v>Vencido‼</v>
      </c>
    </row>
    <row r="66" spans="1:12" x14ac:dyDescent="0.25">
      <c r="A66" s="11" t="str">
        <f>Tabela224[[#This Row],[NOME]]</f>
        <v>FRANCISCO PEDRO DE SOUZA SANTOS</v>
      </c>
      <c r="B66" s="11" t="str">
        <f>Tabela224[[#This Row],[CATEGORIA]]</f>
        <v>EMPREGADO</v>
      </c>
      <c r="C66" s="15" t="str">
        <f>Tabela224[[#This Row],[SITUAÇÃO ]]</f>
        <v>ATIVO</v>
      </c>
      <c r="D66" s="8"/>
      <c r="E66" s="7"/>
      <c r="F66" s="7"/>
      <c r="G66" s="7"/>
      <c r="H66" s="7"/>
      <c r="I66" s="8"/>
      <c r="J66" s="7">
        <f t="shared" si="0"/>
        <v>0</v>
      </c>
      <c r="K66" s="9">
        <f t="shared" si="2"/>
        <v>-29</v>
      </c>
      <c r="L66" s="27" t="str">
        <f ca="1">IF(TODAY()&gt;Tabela2241011121314151617181920101136373839[[#This Row],[VENCIMENTO]],"Vencido‼","Válido✔")</f>
        <v>Vencido‼</v>
      </c>
    </row>
    <row r="67" spans="1:12" x14ac:dyDescent="0.25">
      <c r="A67" s="11" t="str">
        <f>Tabela224[[#This Row],[NOME]]</f>
        <v>CARLOS EDUARDO ALVES JULIÃO</v>
      </c>
      <c r="B67" s="11" t="str">
        <f>Tabela224[[#This Row],[CATEGORIA]]</f>
        <v>EMPREGADO</v>
      </c>
      <c r="C67" s="15" t="str">
        <f>Tabela224[[#This Row],[SITUAÇÃO ]]</f>
        <v>ATIVO</v>
      </c>
      <c r="D67" s="8"/>
      <c r="E67" s="7"/>
      <c r="F67" s="7"/>
      <c r="G67" s="7"/>
      <c r="H67" s="7"/>
      <c r="I67" s="8"/>
      <c r="J67" s="7">
        <f t="shared" si="0"/>
        <v>0</v>
      </c>
      <c r="K67" s="9">
        <f t="shared" si="2"/>
        <v>-29</v>
      </c>
      <c r="L67" s="27" t="str">
        <f ca="1">IF(TODAY()&gt;Tabela2241011121314151617181920101136373839[[#This Row],[VENCIMENTO]],"Vencido‼","Válido✔")</f>
        <v>Vencido‼</v>
      </c>
    </row>
    <row r="68" spans="1:12" x14ac:dyDescent="0.25">
      <c r="A68" s="11" t="str">
        <f>Tabela224[[#This Row],[NOME]]</f>
        <v>JHONATAS ALVES COSTA</v>
      </c>
      <c r="B68" s="11" t="str">
        <f>Tabela224[[#This Row],[CATEGORIA]]</f>
        <v>EMPREGADO</v>
      </c>
      <c r="C68" s="15" t="str">
        <f>Tabela224[[#This Row],[SITUAÇÃO ]]</f>
        <v>ATIVO</v>
      </c>
      <c r="D68" s="8"/>
      <c r="E68" s="7"/>
      <c r="F68" s="7"/>
      <c r="G68" s="7"/>
      <c r="H68" s="7"/>
      <c r="I68" s="8"/>
      <c r="J68" s="7">
        <f t="shared" si="0"/>
        <v>0</v>
      </c>
      <c r="K68" s="9">
        <f t="shared" si="2"/>
        <v>-29</v>
      </c>
      <c r="L68" s="27" t="str">
        <f ca="1">IF(TODAY()&gt;Tabela2241011121314151617181920101136373839[[#This Row],[VENCIMENTO]],"Vencido‼","Válido✔")</f>
        <v>Vencido‼</v>
      </c>
    </row>
    <row r="69" spans="1:12" x14ac:dyDescent="0.25">
      <c r="A69" s="11" t="str">
        <f>Tabela224[[#This Row],[NOME]]</f>
        <v>KELLEN CARLA PEREIRA SILVA</v>
      </c>
      <c r="B69" s="11" t="str">
        <f>Tabela224[[#This Row],[CATEGORIA]]</f>
        <v>EMPREGADO</v>
      </c>
      <c r="C69" s="15" t="str">
        <f>Tabela224[[#This Row],[SITUAÇÃO ]]</f>
        <v>ATIVO</v>
      </c>
      <c r="D69" s="8"/>
      <c r="E69" s="7"/>
      <c r="F69" s="7"/>
      <c r="G69" s="7"/>
      <c r="H69" s="7"/>
      <c r="I69" s="8"/>
      <c r="J69" s="7">
        <f t="shared" ref="J69:J100" si="3">EDATE(E69,I69)</f>
        <v>0</v>
      </c>
      <c r="K69" s="9">
        <f t="shared" si="2"/>
        <v>-29</v>
      </c>
      <c r="L69" s="27" t="str">
        <f ca="1">IF(TODAY()&gt;Tabela2241011121314151617181920101136373839[[#This Row],[VENCIMENTO]],"Vencido‼","Válido✔")</f>
        <v>Vencido‼</v>
      </c>
    </row>
    <row r="70" spans="1:12" x14ac:dyDescent="0.25">
      <c r="A70" s="11" t="str">
        <f>Tabela224[[#This Row],[NOME]]</f>
        <v>LEONARDO JOSÉ DA SILVA</v>
      </c>
      <c r="B70" s="11" t="str">
        <f>Tabela224[[#This Row],[CATEGORIA]]</f>
        <v>EMPREGADO</v>
      </c>
      <c r="C70" s="15" t="str">
        <f>Tabela224[[#This Row],[SITUAÇÃO ]]</f>
        <v>ATIVO</v>
      </c>
      <c r="D70" s="8"/>
      <c r="E70" s="7"/>
      <c r="F70" s="7"/>
      <c r="G70" s="7"/>
      <c r="H70" s="7"/>
      <c r="I70" s="8"/>
      <c r="J70" s="7">
        <f t="shared" si="3"/>
        <v>0</v>
      </c>
      <c r="K70" s="9">
        <f t="shared" si="2"/>
        <v>-29</v>
      </c>
      <c r="L70" s="27" t="str">
        <f ca="1">IF(TODAY()&gt;Tabela2241011121314151617181920101136373839[[#This Row],[VENCIMENTO]],"Vencido‼","Válido✔")</f>
        <v>Vencido‼</v>
      </c>
    </row>
    <row r="71" spans="1:12" x14ac:dyDescent="0.25">
      <c r="A71" s="11" t="str">
        <f>Tabela224[[#This Row],[NOME]]</f>
        <v>LUSIMAR DE SOUZA SANTOS</v>
      </c>
      <c r="B71" s="11" t="str">
        <f>Tabela224[[#This Row],[CATEGORIA]]</f>
        <v>EMPREGADO</v>
      </c>
      <c r="C71" s="15" t="str">
        <f>Tabela224[[#This Row],[SITUAÇÃO ]]</f>
        <v>ATIVO</v>
      </c>
      <c r="D71" s="8"/>
      <c r="E71" s="7"/>
      <c r="F71" s="7"/>
      <c r="G71" s="7"/>
      <c r="H71" s="7"/>
      <c r="I71" s="8"/>
      <c r="J71" s="7">
        <f t="shared" si="3"/>
        <v>0</v>
      </c>
      <c r="K71" s="9">
        <f t="shared" si="2"/>
        <v>-29</v>
      </c>
      <c r="L71" s="27" t="str">
        <f ca="1">IF(TODAY()&gt;Tabela2241011121314151617181920101136373839[[#This Row],[VENCIMENTO]],"Vencido‼","Válido✔")</f>
        <v>Vencido‼</v>
      </c>
    </row>
    <row r="72" spans="1:12" x14ac:dyDescent="0.25">
      <c r="A72" s="11" t="str">
        <f>Tabela224[[#This Row],[NOME]]</f>
        <v>SANDY CRISTINA VENCESLAU FERREIRA</v>
      </c>
      <c r="B72" s="11" t="str">
        <f>Tabela224[[#This Row],[CATEGORIA]]</f>
        <v>EMPREGADO</v>
      </c>
      <c r="C72" s="15" t="str">
        <f>Tabela224[[#This Row],[SITUAÇÃO ]]</f>
        <v>ATIVO</v>
      </c>
      <c r="D72" s="8"/>
      <c r="E72" s="7"/>
      <c r="F72" s="7"/>
      <c r="G72" s="7"/>
      <c r="H72" s="7"/>
      <c r="I72" s="8"/>
      <c r="J72" s="7">
        <f t="shared" si="3"/>
        <v>0</v>
      </c>
      <c r="K72" s="9">
        <f t="shared" si="2"/>
        <v>-29</v>
      </c>
      <c r="L72" s="27" t="str">
        <f ca="1">IF(TODAY()&gt;Tabela2241011121314151617181920101136373839[[#This Row],[VENCIMENTO]],"Vencido‼","Válido✔")</f>
        <v>Vencido‼</v>
      </c>
    </row>
    <row r="73" spans="1:12" x14ac:dyDescent="0.25">
      <c r="A73" s="11" t="e">
        <f>Tabela224[[#This Row],[NOME]]</f>
        <v>#VALUE!</v>
      </c>
      <c r="B73" s="11" t="e">
        <f>Tabela224[[#This Row],[CATEGORIA]]</f>
        <v>#VALUE!</v>
      </c>
      <c r="C73" s="15" t="e">
        <f>Tabela224[[#This Row],[SITUAÇÃO ]]</f>
        <v>#VALUE!</v>
      </c>
      <c r="D73" s="8"/>
      <c r="E73" s="7"/>
      <c r="F73" s="7"/>
      <c r="G73" s="7"/>
      <c r="H73" s="7"/>
      <c r="I73" s="8"/>
      <c r="J73" s="7">
        <f t="shared" si="3"/>
        <v>0</v>
      </c>
      <c r="K73" s="9">
        <f t="shared" si="2"/>
        <v>-29</v>
      </c>
      <c r="L73" s="27" t="str">
        <f ca="1">IF(TODAY()&gt;Tabela2241011121314151617181920101136373839[[#This Row],[VENCIMENTO]],"Vencido‼","Válido✔")</f>
        <v>Vencido‼</v>
      </c>
    </row>
    <row r="74" spans="1:12" x14ac:dyDescent="0.25">
      <c r="A74" s="11" t="e">
        <f>Tabela224[[#This Row],[NOME]]</f>
        <v>#VALUE!</v>
      </c>
      <c r="B74" s="11" t="e">
        <f>Tabela224[[#This Row],[CATEGORIA]]</f>
        <v>#VALUE!</v>
      </c>
      <c r="C74" s="15" t="e">
        <f>Tabela224[[#This Row],[SITUAÇÃO ]]</f>
        <v>#VALUE!</v>
      </c>
      <c r="D74" s="8"/>
      <c r="E74" s="7"/>
      <c r="F74" s="7"/>
      <c r="G74" s="7"/>
      <c r="H74" s="7"/>
      <c r="I74" s="8"/>
      <c r="J74" s="7">
        <f t="shared" si="3"/>
        <v>0</v>
      </c>
      <c r="K74" s="9">
        <f t="shared" si="2"/>
        <v>-29</v>
      </c>
      <c r="L74" s="27" t="str">
        <f ca="1">IF(TODAY()&gt;Tabela2241011121314151617181920101136373839[[#This Row],[VENCIMENTO]],"Vencido‼","Válido✔")</f>
        <v>Vencido‼</v>
      </c>
    </row>
    <row r="75" spans="1:12" x14ac:dyDescent="0.25">
      <c r="A75" s="11" t="e">
        <f>Tabela224[[#This Row],[NOME]]</f>
        <v>#VALUE!</v>
      </c>
      <c r="B75" s="11" t="e">
        <f>Tabela224[[#This Row],[CATEGORIA]]</f>
        <v>#VALUE!</v>
      </c>
      <c r="C75" s="15" t="e">
        <f>Tabela224[[#This Row],[SITUAÇÃO ]]</f>
        <v>#VALUE!</v>
      </c>
      <c r="D75" s="8"/>
      <c r="E75" s="7"/>
      <c r="F75" s="7"/>
      <c r="G75" s="7"/>
      <c r="H75" s="7"/>
      <c r="I75" s="8"/>
      <c r="J75" s="7">
        <f t="shared" si="3"/>
        <v>0</v>
      </c>
      <c r="K75" s="9">
        <f t="shared" si="2"/>
        <v>-29</v>
      </c>
      <c r="L75" s="27" t="str">
        <f ca="1">IF(TODAY()&gt;Tabela2241011121314151617181920101136373839[[#This Row],[VENCIMENTO]],"Vencido‼","Válido✔")</f>
        <v>Vencido‼</v>
      </c>
    </row>
    <row r="76" spans="1:12" x14ac:dyDescent="0.25">
      <c r="A76" s="11" t="e">
        <f>Tabela224[[#This Row],[NOME]]</f>
        <v>#VALUE!</v>
      </c>
      <c r="B76" s="11" t="e">
        <f>Tabela224[[#This Row],[CATEGORIA]]</f>
        <v>#VALUE!</v>
      </c>
      <c r="C76" s="15" t="e">
        <f>Tabela224[[#This Row],[SITUAÇÃO ]]</f>
        <v>#VALUE!</v>
      </c>
      <c r="D76" s="8"/>
      <c r="E76" s="7"/>
      <c r="F76" s="7"/>
      <c r="G76" s="7"/>
      <c r="H76" s="7"/>
      <c r="I76" s="8"/>
      <c r="J76" s="7">
        <f t="shared" si="3"/>
        <v>0</v>
      </c>
      <c r="K76" s="9">
        <f t="shared" si="2"/>
        <v>-29</v>
      </c>
      <c r="L76" s="27" t="str">
        <f ca="1">IF(TODAY()&gt;Tabela2241011121314151617181920101136373839[[#This Row],[VENCIMENTO]],"Vencido‼","Válido✔")</f>
        <v>Vencido‼</v>
      </c>
    </row>
    <row r="77" spans="1:12" x14ac:dyDescent="0.25">
      <c r="A77" s="11" t="e">
        <f>Tabela224[[#This Row],[NOME]]</f>
        <v>#VALUE!</v>
      </c>
      <c r="B77" s="11" t="e">
        <f>Tabela224[[#This Row],[CATEGORIA]]</f>
        <v>#VALUE!</v>
      </c>
      <c r="C77" s="15" t="e">
        <f>Tabela224[[#This Row],[SITUAÇÃO ]]</f>
        <v>#VALUE!</v>
      </c>
      <c r="D77" s="8"/>
      <c r="E77" s="7"/>
      <c r="F77" s="7"/>
      <c r="G77" s="7"/>
      <c r="H77" s="7"/>
      <c r="I77" s="8"/>
      <c r="J77" s="7">
        <f t="shared" si="3"/>
        <v>0</v>
      </c>
      <c r="K77" s="9">
        <f t="shared" si="2"/>
        <v>-29</v>
      </c>
      <c r="L77" s="27" t="str">
        <f ca="1">IF(TODAY()&gt;Tabela2241011121314151617181920101136373839[[#This Row],[VENCIMENTO]],"Vencido‼","Válido✔")</f>
        <v>Vencido‼</v>
      </c>
    </row>
    <row r="78" spans="1:12" x14ac:dyDescent="0.25">
      <c r="A78" s="11" t="e">
        <f>Tabela224[[#This Row],[NOME]]</f>
        <v>#VALUE!</v>
      </c>
      <c r="B78" s="11" t="e">
        <f>Tabela224[[#This Row],[CATEGORIA]]</f>
        <v>#VALUE!</v>
      </c>
      <c r="C78" s="15" t="e">
        <f>Tabela224[[#This Row],[SITUAÇÃO ]]</f>
        <v>#VALUE!</v>
      </c>
      <c r="D78" s="8"/>
      <c r="E78" s="7"/>
      <c r="F78" s="7"/>
      <c r="G78" s="7"/>
      <c r="H78" s="7"/>
      <c r="I78" s="8"/>
      <c r="J78" s="7">
        <f t="shared" si="3"/>
        <v>0</v>
      </c>
      <c r="K78" s="9">
        <f t="shared" si="2"/>
        <v>-29</v>
      </c>
      <c r="L78" s="27" t="str">
        <f ca="1">IF(TODAY()&gt;Tabela2241011121314151617181920101136373839[[#This Row],[VENCIMENTO]],"Vencido‼","Válido✔")</f>
        <v>Vencido‼</v>
      </c>
    </row>
    <row r="79" spans="1:12" x14ac:dyDescent="0.25">
      <c r="A79" s="11" t="e">
        <f>Tabela224[[#This Row],[NOME]]</f>
        <v>#VALUE!</v>
      </c>
      <c r="B79" s="11" t="e">
        <f>Tabela224[[#This Row],[CATEGORIA]]</f>
        <v>#VALUE!</v>
      </c>
      <c r="C79" s="15" t="e">
        <f>Tabela224[[#This Row],[SITUAÇÃO ]]</f>
        <v>#VALUE!</v>
      </c>
      <c r="D79" s="8"/>
      <c r="E79" s="7"/>
      <c r="F79" s="7"/>
      <c r="G79" s="7"/>
      <c r="H79" s="7"/>
      <c r="I79" s="8"/>
      <c r="J79" s="7">
        <f t="shared" si="3"/>
        <v>0</v>
      </c>
      <c r="K79" s="9">
        <f t="shared" ref="K79:K100" si="4">J79-29</f>
        <v>-29</v>
      </c>
      <c r="L79" s="27" t="str">
        <f ca="1">IF(TODAY()&gt;Tabela2241011121314151617181920101136373839[[#This Row],[VENCIMENTO]],"Vencido‼","Válido✔")</f>
        <v>Vencido‼</v>
      </c>
    </row>
    <row r="80" spans="1:12" x14ac:dyDescent="0.25">
      <c r="A80" s="11" t="e">
        <f>Tabela224[[#This Row],[NOME]]</f>
        <v>#VALUE!</v>
      </c>
      <c r="B80" s="11" t="e">
        <f>Tabela224[[#This Row],[CATEGORIA]]</f>
        <v>#VALUE!</v>
      </c>
      <c r="C80" s="15" t="e">
        <f>Tabela224[[#This Row],[SITUAÇÃO ]]</f>
        <v>#VALUE!</v>
      </c>
      <c r="D80" s="8"/>
      <c r="E80" s="7"/>
      <c r="F80" s="7"/>
      <c r="G80" s="7"/>
      <c r="H80" s="7"/>
      <c r="I80" s="8"/>
      <c r="J80" s="7">
        <f t="shared" si="3"/>
        <v>0</v>
      </c>
      <c r="K80" s="9">
        <f t="shared" si="4"/>
        <v>-29</v>
      </c>
      <c r="L80" s="27" t="str">
        <f ca="1">IF(TODAY()&gt;Tabela2241011121314151617181920101136373839[[#This Row],[VENCIMENTO]],"Vencido‼","Válido✔")</f>
        <v>Vencido‼</v>
      </c>
    </row>
    <row r="81" spans="1:12" x14ac:dyDescent="0.25">
      <c r="A81" s="11" t="e">
        <f>Tabela224[[#This Row],[NOME]]</f>
        <v>#VALUE!</v>
      </c>
      <c r="B81" s="11" t="e">
        <f>Tabela224[[#This Row],[CATEGORIA]]</f>
        <v>#VALUE!</v>
      </c>
      <c r="C81" s="15"/>
      <c r="D81" s="8"/>
      <c r="E81" s="7"/>
      <c r="F81" s="7"/>
      <c r="G81" s="7"/>
      <c r="H81" s="7"/>
      <c r="I81" s="8"/>
      <c r="J81" s="7">
        <f t="shared" si="3"/>
        <v>0</v>
      </c>
      <c r="K81" s="9">
        <f t="shared" si="4"/>
        <v>-29</v>
      </c>
      <c r="L81" s="27" t="str">
        <f ca="1">IF(TODAY()&gt;Tabela2241011121314151617181920101136373839[[#This Row],[VENCIMENTO]],"Vencido‼","Válido✔")</f>
        <v>Vencido‼</v>
      </c>
    </row>
    <row r="82" spans="1:12" x14ac:dyDescent="0.25">
      <c r="A82" s="11" t="e">
        <f>Tabela224[[#This Row],[NOME]]</f>
        <v>#VALUE!</v>
      </c>
      <c r="B82" s="11" t="e">
        <f>Tabela224[[#This Row],[CATEGORIA]]</f>
        <v>#VALUE!</v>
      </c>
      <c r="C82" s="15"/>
      <c r="D82" s="8"/>
      <c r="E82" s="7"/>
      <c r="F82" s="7"/>
      <c r="G82" s="7"/>
      <c r="H82" s="7"/>
      <c r="I82" s="8"/>
      <c r="J82" s="7">
        <f t="shared" si="3"/>
        <v>0</v>
      </c>
      <c r="K82" s="9">
        <f t="shared" si="4"/>
        <v>-29</v>
      </c>
      <c r="L82" s="27" t="str">
        <f ca="1">IF(TODAY()&gt;Tabela2241011121314151617181920101136373839[[#This Row],[VENCIMENTO]],"Vencido‼","Válido✔")</f>
        <v>Vencido‼</v>
      </c>
    </row>
    <row r="83" spans="1:12" x14ac:dyDescent="0.25">
      <c r="A83" s="11" t="e">
        <f>Tabela224[[#This Row],[NOME]]</f>
        <v>#VALUE!</v>
      </c>
      <c r="B83" s="11" t="e">
        <f>Tabela224[[#This Row],[CATEGORIA]]</f>
        <v>#VALUE!</v>
      </c>
      <c r="C83" s="15"/>
      <c r="D83" s="8"/>
      <c r="E83" s="7"/>
      <c r="F83" s="7"/>
      <c r="G83" s="7"/>
      <c r="H83" s="7"/>
      <c r="I83" s="8"/>
      <c r="J83" s="7">
        <f t="shared" si="3"/>
        <v>0</v>
      </c>
      <c r="K83" s="9">
        <f t="shared" si="4"/>
        <v>-29</v>
      </c>
      <c r="L83" s="27" t="str">
        <f ca="1">IF(TODAY()&gt;Tabela2241011121314151617181920101136373839[[#This Row],[VENCIMENTO]],"Vencido‼","Válido✔")</f>
        <v>Vencido‼</v>
      </c>
    </row>
    <row r="84" spans="1:12" x14ac:dyDescent="0.25">
      <c r="A84" s="11" t="e">
        <f>Tabela224[[#This Row],[NOME]]</f>
        <v>#VALUE!</v>
      </c>
      <c r="B84" s="11" t="e">
        <f>Tabela224[[#This Row],[CATEGORIA]]</f>
        <v>#VALUE!</v>
      </c>
      <c r="C84" s="15"/>
      <c r="D84" s="8"/>
      <c r="E84" s="7"/>
      <c r="F84" s="7"/>
      <c r="G84" s="7"/>
      <c r="H84" s="7"/>
      <c r="I84" s="8"/>
      <c r="J84" s="7">
        <f t="shared" si="3"/>
        <v>0</v>
      </c>
      <c r="K84" s="9">
        <f t="shared" si="4"/>
        <v>-29</v>
      </c>
      <c r="L84" s="27" t="str">
        <f ca="1">IF(TODAY()&gt;Tabela2241011121314151617181920101136373839[[#This Row],[VENCIMENTO]],"Vencido‼","Válido✔")</f>
        <v>Vencido‼</v>
      </c>
    </row>
    <row r="85" spans="1:12" x14ac:dyDescent="0.25">
      <c r="A85" s="11" t="e">
        <f>Tabela224[[#This Row],[NOME]]</f>
        <v>#VALUE!</v>
      </c>
      <c r="B85" s="11" t="e">
        <f>Tabela224[[#This Row],[CATEGORIA]]</f>
        <v>#VALUE!</v>
      </c>
      <c r="C85" s="15"/>
      <c r="D85" s="8"/>
      <c r="E85" s="7"/>
      <c r="F85" s="7"/>
      <c r="G85" s="7"/>
      <c r="H85" s="7"/>
      <c r="I85" s="8"/>
      <c r="J85" s="7">
        <f t="shared" si="3"/>
        <v>0</v>
      </c>
      <c r="K85" s="9">
        <f t="shared" si="4"/>
        <v>-29</v>
      </c>
      <c r="L85" s="27" t="str">
        <f ca="1">IF(TODAY()&gt;Tabela2241011121314151617181920101136373839[[#This Row],[VENCIMENTO]],"Vencido‼","Válido✔")</f>
        <v>Vencido‼</v>
      </c>
    </row>
    <row r="86" spans="1:12" x14ac:dyDescent="0.25">
      <c r="A86" s="11" t="e">
        <f>Tabela224[[#This Row],[NOME]]</f>
        <v>#VALUE!</v>
      </c>
      <c r="B86" s="11" t="e">
        <f>Tabela224[[#This Row],[CATEGORIA]]</f>
        <v>#VALUE!</v>
      </c>
      <c r="C86" s="15"/>
      <c r="D86" s="8"/>
      <c r="E86" s="7"/>
      <c r="F86" s="7"/>
      <c r="G86" s="7"/>
      <c r="H86" s="7"/>
      <c r="I86" s="8"/>
      <c r="J86" s="7">
        <f t="shared" si="3"/>
        <v>0</v>
      </c>
      <c r="K86" s="9">
        <f t="shared" si="4"/>
        <v>-29</v>
      </c>
      <c r="L86" s="27" t="str">
        <f ca="1">IF(TODAY()&gt;Tabela2241011121314151617181920101136373839[[#This Row],[VENCIMENTO]],"Vencido‼","Válido✔")</f>
        <v>Vencido‼</v>
      </c>
    </row>
    <row r="87" spans="1:12" x14ac:dyDescent="0.25">
      <c r="A87" s="11" t="e">
        <f>Tabela224[[#This Row],[NOME]]</f>
        <v>#VALUE!</v>
      </c>
      <c r="B87" s="11" t="e">
        <f>Tabela224[[#This Row],[CATEGORIA]]</f>
        <v>#VALUE!</v>
      </c>
      <c r="C87" s="15"/>
      <c r="D87" s="8"/>
      <c r="E87" s="7"/>
      <c r="F87" s="7"/>
      <c r="G87" s="7"/>
      <c r="H87" s="7"/>
      <c r="I87" s="8"/>
      <c r="J87" s="7">
        <f t="shared" si="3"/>
        <v>0</v>
      </c>
      <c r="K87" s="9">
        <f t="shared" si="4"/>
        <v>-29</v>
      </c>
      <c r="L87" s="27" t="str">
        <f ca="1">IF(TODAY()&gt;Tabela2241011121314151617181920101136373839[[#This Row],[VENCIMENTO]],"Vencido‼","Válido✔")</f>
        <v>Vencido‼</v>
      </c>
    </row>
    <row r="88" spans="1:12" x14ac:dyDescent="0.25">
      <c r="A88" s="11" t="e">
        <f>Tabela224[[#This Row],[NOME]]</f>
        <v>#VALUE!</v>
      </c>
      <c r="B88" s="11" t="e">
        <f>Tabela224[[#This Row],[CATEGORIA]]</f>
        <v>#VALUE!</v>
      </c>
      <c r="C88" s="15"/>
      <c r="D88" s="8"/>
      <c r="E88" s="7"/>
      <c r="F88" s="7"/>
      <c r="G88" s="7"/>
      <c r="H88" s="7"/>
      <c r="I88" s="8"/>
      <c r="J88" s="7">
        <f t="shared" si="3"/>
        <v>0</v>
      </c>
      <c r="K88" s="9">
        <f t="shared" si="4"/>
        <v>-29</v>
      </c>
      <c r="L88" s="27" t="str">
        <f ca="1">IF(TODAY()&gt;Tabela2241011121314151617181920101136373839[[#This Row],[VENCIMENTO]],"Vencido‼","Válido✔")</f>
        <v>Vencido‼</v>
      </c>
    </row>
    <row r="89" spans="1:12" x14ac:dyDescent="0.25">
      <c r="A89" s="11" t="e">
        <f>Tabela224[[#This Row],[NOME]]</f>
        <v>#VALUE!</v>
      </c>
      <c r="B89" s="11" t="e">
        <f>Tabela224[[#This Row],[CATEGORIA]]</f>
        <v>#VALUE!</v>
      </c>
      <c r="C89" s="15"/>
      <c r="D89" s="8"/>
      <c r="E89" s="7"/>
      <c r="F89" s="7"/>
      <c r="G89" s="7"/>
      <c r="H89" s="7"/>
      <c r="I89" s="8"/>
      <c r="J89" s="7">
        <f t="shared" si="3"/>
        <v>0</v>
      </c>
      <c r="K89" s="9">
        <f t="shared" si="4"/>
        <v>-29</v>
      </c>
      <c r="L89" s="27" t="str">
        <f ca="1">IF(TODAY()&gt;Tabela2241011121314151617181920101136373839[[#This Row],[VENCIMENTO]],"Vencido‼","Válido✔")</f>
        <v>Vencido‼</v>
      </c>
    </row>
    <row r="90" spans="1:12" x14ac:dyDescent="0.25">
      <c r="A90" s="11" t="e">
        <f>Tabela224[[#This Row],[NOME]]</f>
        <v>#VALUE!</v>
      </c>
      <c r="B90" s="11" t="e">
        <f>Tabela224[[#This Row],[CATEGORIA]]</f>
        <v>#VALUE!</v>
      </c>
      <c r="C90" s="15"/>
      <c r="D90" s="8"/>
      <c r="E90" s="7"/>
      <c r="F90" s="7"/>
      <c r="G90" s="7"/>
      <c r="H90" s="7"/>
      <c r="I90" s="8"/>
      <c r="J90" s="7">
        <f t="shared" si="3"/>
        <v>0</v>
      </c>
      <c r="K90" s="9">
        <f t="shared" si="4"/>
        <v>-29</v>
      </c>
      <c r="L90" s="27" t="str">
        <f ca="1">IF(TODAY()&gt;Tabela2241011121314151617181920101136373839[[#This Row],[VENCIMENTO]],"Vencido‼","Válido✔")</f>
        <v>Vencido‼</v>
      </c>
    </row>
    <row r="91" spans="1:12" x14ac:dyDescent="0.25">
      <c r="A91" s="11" t="e">
        <f>Tabela224[[#This Row],[NOME]]</f>
        <v>#VALUE!</v>
      </c>
      <c r="B91" s="11" t="e">
        <f>Tabela224[[#This Row],[CATEGORIA]]</f>
        <v>#VALUE!</v>
      </c>
      <c r="C91" s="15"/>
      <c r="D91" s="8"/>
      <c r="E91" s="7"/>
      <c r="F91" s="7"/>
      <c r="G91" s="7"/>
      <c r="H91" s="7"/>
      <c r="I91" s="8"/>
      <c r="J91" s="7">
        <f t="shared" si="3"/>
        <v>0</v>
      </c>
      <c r="K91" s="9">
        <f t="shared" si="4"/>
        <v>-29</v>
      </c>
      <c r="L91" s="27" t="str">
        <f ca="1">IF(TODAY()&gt;Tabela2241011121314151617181920101136373839[[#This Row],[VENCIMENTO]],"Vencido‼","Válido✔")</f>
        <v>Vencido‼</v>
      </c>
    </row>
    <row r="92" spans="1:12" x14ac:dyDescent="0.25">
      <c r="A92" s="11" t="e">
        <f>Tabela224[[#This Row],[NOME]]</f>
        <v>#VALUE!</v>
      </c>
      <c r="B92" s="11" t="e">
        <f>Tabela224[[#This Row],[CATEGORIA]]</f>
        <v>#VALUE!</v>
      </c>
      <c r="C92" s="15"/>
      <c r="D92" s="8"/>
      <c r="E92" s="7"/>
      <c r="F92" s="7"/>
      <c r="G92" s="7"/>
      <c r="H92" s="7"/>
      <c r="I92" s="8"/>
      <c r="J92" s="7">
        <f t="shared" si="3"/>
        <v>0</v>
      </c>
      <c r="K92" s="9">
        <f t="shared" si="4"/>
        <v>-29</v>
      </c>
      <c r="L92" s="27" t="str">
        <f ca="1">IF(TODAY()&gt;Tabela2241011121314151617181920101136373839[[#This Row],[VENCIMENTO]],"Vencido‼","Válido✔")</f>
        <v>Vencido‼</v>
      </c>
    </row>
    <row r="93" spans="1:12" x14ac:dyDescent="0.25">
      <c r="A93" s="11" t="e">
        <f>Tabela224[[#This Row],[NOME]]</f>
        <v>#VALUE!</v>
      </c>
      <c r="B93" s="11" t="e">
        <f>Tabela224[[#This Row],[CATEGORIA]]</f>
        <v>#VALUE!</v>
      </c>
      <c r="C93" s="15"/>
      <c r="D93" s="8"/>
      <c r="E93" s="7"/>
      <c r="F93" s="7"/>
      <c r="G93" s="7"/>
      <c r="H93" s="7"/>
      <c r="I93" s="8"/>
      <c r="J93" s="7">
        <f t="shared" si="3"/>
        <v>0</v>
      </c>
      <c r="K93" s="9">
        <f t="shared" si="4"/>
        <v>-29</v>
      </c>
      <c r="L93" s="27" t="str">
        <f ca="1">IF(TODAY()&gt;Tabela2241011121314151617181920101136373839[[#This Row],[VENCIMENTO]],"Vencido‼","Válido✔")</f>
        <v>Vencido‼</v>
      </c>
    </row>
    <row r="94" spans="1:12" x14ac:dyDescent="0.25">
      <c r="A94" s="11" t="e">
        <f>Tabela224[[#This Row],[NOME]]</f>
        <v>#VALUE!</v>
      </c>
      <c r="B94" s="11" t="e">
        <f>Tabela224[[#This Row],[CATEGORIA]]</f>
        <v>#VALUE!</v>
      </c>
      <c r="C94" s="15"/>
      <c r="D94" s="8"/>
      <c r="E94" s="7"/>
      <c r="F94" s="7"/>
      <c r="G94" s="7"/>
      <c r="H94" s="7"/>
      <c r="I94" s="8"/>
      <c r="J94" s="7">
        <f t="shared" si="3"/>
        <v>0</v>
      </c>
      <c r="K94" s="9">
        <f t="shared" si="4"/>
        <v>-29</v>
      </c>
      <c r="L94" s="27" t="str">
        <f ca="1">IF(TODAY()&gt;Tabela2241011121314151617181920101136373839[[#This Row],[VENCIMENTO]],"Vencido‼","Válido✔")</f>
        <v>Vencido‼</v>
      </c>
    </row>
    <row r="95" spans="1:12" x14ac:dyDescent="0.25">
      <c r="A95" s="11" t="e">
        <f>Tabela224[[#This Row],[NOME]]</f>
        <v>#VALUE!</v>
      </c>
      <c r="B95" s="11" t="e">
        <f>Tabela224[[#This Row],[CATEGORIA]]</f>
        <v>#VALUE!</v>
      </c>
      <c r="C95" s="15"/>
      <c r="D95" s="8"/>
      <c r="E95" s="7"/>
      <c r="F95" s="7"/>
      <c r="G95" s="7"/>
      <c r="H95" s="7"/>
      <c r="I95" s="8"/>
      <c r="J95" s="7">
        <f t="shared" si="3"/>
        <v>0</v>
      </c>
      <c r="K95" s="9">
        <f t="shared" si="4"/>
        <v>-29</v>
      </c>
      <c r="L95" s="27" t="str">
        <f ca="1">IF(TODAY()&gt;Tabela2241011121314151617181920101136373839[[#This Row],[VENCIMENTO]],"Vencido‼","Válido✔")</f>
        <v>Vencido‼</v>
      </c>
    </row>
    <row r="96" spans="1:12" x14ac:dyDescent="0.25">
      <c r="A96" s="11" t="e">
        <f>Tabela224[[#This Row],[NOME]]</f>
        <v>#VALUE!</v>
      </c>
      <c r="B96" s="11" t="e">
        <f>Tabela224[[#This Row],[CATEGORIA]]</f>
        <v>#VALUE!</v>
      </c>
      <c r="C96" s="15"/>
      <c r="D96" s="8"/>
      <c r="E96" s="7"/>
      <c r="F96" s="7"/>
      <c r="G96" s="7"/>
      <c r="H96" s="7"/>
      <c r="I96" s="8"/>
      <c r="J96" s="7">
        <f t="shared" si="3"/>
        <v>0</v>
      </c>
      <c r="K96" s="9">
        <f t="shared" si="4"/>
        <v>-29</v>
      </c>
      <c r="L96" s="27" t="str">
        <f ca="1">IF(TODAY()&gt;Tabela2241011121314151617181920101136373839[[#This Row],[VENCIMENTO]],"Vencido‼","Válido✔")</f>
        <v>Vencido‼</v>
      </c>
    </row>
    <row r="97" spans="1:12" x14ac:dyDescent="0.25">
      <c r="A97" s="11" t="e">
        <f>Tabela224[[#This Row],[NOME]]</f>
        <v>#VALUE!</v>
      </c>
      <c r="B97" s="11" t="e">
        <f>Tabela224[[#This Row],[CATEGORIA]]</f>
        <v>#VALUE!</v>
      </c>
      <c r="C97" s="15"/>
      <c r="D97" s="8"/>
      <c r="E97" s="7"/>
      <c r="F97" s="7"/>
      <c r="G97" s="7"/>
      <c r="H97" s="7"/>
      <c r="I97" s="8"/>
      <c r="J97" s="7">
        <f t="shared" si="3"/>
        <v>0</v>
      </c>
      <c r="K97" s="9">
        <f t="shared" si="4"/>
        <v>-29</v>
      </c>
      <c r="L97" s="27" t="str">
        <f ca="1">IF(TODAY()&gt;Tabela2241011121314151617181920101136373839[[#This Row],[VENCIMENTO]],"Vencido‼","Válido✔")</f>
        <v>Vencido‼</v>
      </c>
    </row>
    <row r="98" spans="1:12" x14ac:dyDescent="0.25">
      <c r="A98" s="11" t="e">
        <f>Tabela224[[#This Row],[NOME]]</f>
        <v>#VALUE!</v>
      </c>
      <c r="B98" s="11" t="e">
        <f>Tabela224[[#This Row],[CATEGORIA]]</f>
        <v>#VALUE!</v>
      </c>
      <c r="C98" s="15"/>
      <c r="D98" s="8"/>
      <c r="E98" s="7"/>
      <c r="F98" s="7"/>
      <c r="G98" s="7"/>
      <c r="H98" s="7"/>
      <c r="I98" s="8"/>
      <c r="J98" s="7">
        <f t="shared" si="3"/>
        <v>0</v>
      </c>
      <c r="K98" s="9">
        <f t="shared" si="4"/>
        <v>-29</v>
      </c>
      <c r="L98" s="27" t="str">
        <f ca="1">IF(TODAY()&gt;Tabela2241011121314151617181920101136373839[[#This Row],[VENCIMENTO]],"Vencido‼","Válido✔")</f>
        <v>Vencido‼</v>
      </c>
    </row>
    <row r="99" spans="1:12" x14ac:dyDescent="0.25">
      <c r="A99" s="11" t="e">
        <f>Tabela224[[#This Row],[NOME]]</f>
        <v>#VALUE!</v>
      </c>
      <c r="B99" s="11" t="e">
        <f>Tabela224[[#This Row],[CATEGORIA]]</f>
        <v>#VALUE!</v>
      </c>
      <c r="C99" s="15"/>
      <c r="D99" s="8"/>
      <c r="E99" s="7"/>
      <c r="F99" s="7"/>
      <c r="G99" s="7"/>
      <c r="H99" s="7"/>
      <c r="I99" s="8"/>
      <c r="J99" s="7">
        <f t="shared" si="3"/>
        <v>0</v>
      </c>
      <c r="K99" s="9">
        <f t="shared" si="4"/>
        <v>-29</v>
      </c>
      <c r="L99" s="27" t="str">
        <f ca="1">IF(TODAY()&gt;Tabela2241011121314151617181920101136373839[[#This Row],[VENCIMENTO]],"Vencido‼","Válido✔")</f>
        <v>Vencido‼</v>
      </c>
    </row>
    <row r="100" spans="1:12" x14ac:dyDescent="0.25">
      <c r="A100" s="11" t="e">
        <f>Tabela224[[#This Row],[NOME]]</f>
        <v>#VALUE!</v>
      </c>
      <c r="B100" s="11" t="e">
        <f>Tabela224[[#This Row],[CATEGORIA]]</f>
        <v>#VALUE!</v>
      </c>
      <c r="C100" s="15"/>
      <c r="D100" s="8"/>
      <c r="E100" s="7"/>
      <c r="F100" s="7"/>
      <c r="G100" s="7"/>
      <c r="H100" s="7"/>
      <c r="I100" s="8"/>
      <c r="J100" s="7">
        <f t="shared" si="3"/>
        <v>0</v>
      </c>
      <c r="K100" s="9">
        <f t="shared" si="4"/>
        <v>-29</v>
      </c>
      <c r="L100" s="27" t="str">
        <f ca="1">IF(TODAY()&gt;Tabela2241011121314151617181920101136373839[[#This Row],[VENCIMENTO]],"Vencido‼","Válido✔")</f>
        <v>Vencido‼</v>
      </c>
    </row>
  </sheetData>
  <mergeCells count="2">
    <mergeCell ref="A2:L2"/>
    <mergeCell ref="A3:J3"/>
  </mergeCells>
  <conditionalFormatting sqref="J1">
    <cfRule type="containsText" dxfId="739" priority="2" operator="containsText" text="VENCIMENTO PRÓXIMO">
      <formula>NOT(ISERROR(SEARCH("VENCIMENTO PRÓXIMO",J1)))</formula>
    </cfRule>
  </conditionalFormatting>
  <conditionalFormatting sqref="J4">
    <cfRule type="timePeriod" dxfId="738" priority="7" timePeriod="nextMonth">
      <formula>AND(MONTH(J4)=MONTH(EDATE(TODAY(),0+1)),YEAR(J4)=YEAR(EDATE(TODAY(),0+1)))</formula>
    </cfRule>
  </conditionalFormatting>
  <conditionalFormatting sqref="J5:J100">
    <cfRule type="cellIs" dxfId="737" priority="13" operator="equal">
      <formula>44848</formula>
    </cfRule>
    <cfRule type="cellIs" dxfId="736" priority="14" operator="lessThan">
      <formula>44848</formula>
    </cfRule>
  </conditionalFormatting>
  <conditionalFormatting sqref="J5:K1048576">
    <cfRule type="timePeriod" dxfId="735" priority="10" timePeriod="nextMonth">
      <formula>AND(MONTH(J5)=MONTH(EDATE(TODAY(),0+1)),YEAR(J5)=YEAR(EDATE(TODAY(),0+1)))</formula>
    </cfRule>
  </conditionalFormatting>
  <conditionalFormatting sqref="K1">
    <cfRule type="containsText" dxfId="734" priority="1" operator="containsText" text="VENCIMENTO PRÓXIMO">
      <formula>NOT(ISERROR(SEARCH("VENCIMENTO PRÓXIMO",K1)))</formula>
    </cfRule>
    <cfRule type="containsText" dxfId="733" priority="3" operator="containsText" text="PROGRAMAR RENOVAÇÃO">
      <formula>NOT(ISERROR(SEARCH("PROGRAMAR RENOVAÇÃO",K1)))</formula>
    </cfRule>
  </conditionalFormatting>
  <conditionalFormatting sqref="K3 K5:K1048576">
    <cfRule type="timePeriod" dxfId="732" priority="9" timePeriod="thisMonth">
      <formula>AND(MONTH(K3)=MONTH(TODAY()),YEAR(K3)=YEAR(TODAY()))</formula>
    </cfRule>
  </conditionalFormatting>
  <conditionalFormatting sqref="K3">
    <cfRule type="timePeriod" dxfId="731" priority="11" timePeriod="nextMonth">
      <formula>AND(MONTH(K3)=MONTH(EDATE(TODAY(),0+1)),YEAR(K3)=YEAR(EDATE(TODAY(),0+1)))</formula>
    </cfRule>
  </conditionalFormatting>
  <conditionalFormatting sqref="K4">
    <cfRule type="timePeriod" dxfId="730" priority="6" timePeriod="thisMonth">
      <formula>AND(MONTH(K4)=MONTH(TODAY()),YEAR(K4)=YEAR(TODAY()))</formula>
    </cfRule>
    <cfRule type="timePeriod" dxfId="729" priority="8" timePeriod="nextMonth">
      <formula>AND(MONTH(K4)=MONTH(EDATE(TODAY(),0+1)),YEAR(K4)=YEAR(EDATE(TODAY(),0+1)))</formula>
    </cfRule>
  </conditionalFormatting>
  <conditionalFormatting sqref="K5:K100">
    <cfRule type="cellIs" dxfId="728" priority="12" operator="equal">
      <formula>44809</formula>
    </cfRule>
  </conditionalFormatting>
  <conditionalFormatting sqref="L5:L44 L46:L100">
    <cfRule type="containsText" dxfId="727" priority="4" operator="containsText" text="Válido">
      <formula>NOT(ISERROR(SEARCH("Válido",L5)))</formula>
    </cfRule>
    <cfRule type="containsText" dxfId="726" priority="5" operator="containsText" text="Vencido">
      <formula>NOT(ISERROR(SEARCH("Vencido",L5)))</formula>
    </cfRule>
  </conditionalFormatting>
  <hyperlinks>
    <hyperlink ref="L3" r:id="rId1" xr:uid="{25300CE3-CAC4-44A0-BA1D-E78AB3DB1D3B}"/>
  </hyperlinks>
  <pageMargins left="0.511811024" right="0.511811024" top="0.78740157499999996" bottom="0.78740157499999996" header="0.31496062000000002" footer="0.31496062000000002"/>
  <pageSetup paperSize="9" scale="48" orientation="landscape" r:id="rId2"/>
  <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1F99554-A847-4340-BF1F-71D2AF7A26BB}">
          <x14:formula1>
            <xm:f>Planilha2!$A$15:$A$16</xm:f>
          </x14:formula1>
          <xm:sqref>G5:G100</xm:sqref>
        </x14:dataValidation>
        <x14:dataValidation type="list" allowBlank="1" showInputMessage="1" showErrorMessage="1" xr:uid="{138AC5F5-42F2-428D-A2E7-F06DCFBD2ADA}">
          <x14:formula1>
            <xm:f>Planilha2!$A$1:$A$2</xm:f>
          </x14:formula1>
          <xm:sqref>H5:H100</xm:sqref>
        </x14:dataValidation>
        <x14:dataValidation type="list" allowBlank="1" showInputMessage="1" showErrorMessage="1" xr:uid="{4DA16588-9ABE-40D9-AD59-2E36949AB658}">
          <x14:formula1>
            <xm:f>Planilha2!$A$4:$A$13</xm:f>
          </x14:formula1>
          <xm:sqref>D5:D100</xm:sqref>
        </x14:dataValidation>
        <x14:dataValidation type="list" allowBlank="1" showInputMessage="1" showErrorMessage="1" xr:uid="{E74B51D1-08D8-4608-80EE-769BDCF095A1}">
          <x14:formula1>
            <xm:f>Planilha2!$A$18:$A$19</xm:f>
          </x14:formula1>
          <xm:sqref>C5:C100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65BE4-B8BA-4482-8A0C-D33DFFF65ACB}">
  <sheetPr>
    <pageSetUpPr fitToPage="1"/>
  </sheetPr>
  <dimension ref="A1:L100"/>
  <sheetViews>
    <sheetView zoomScale="90" zoomScaleNormal="90" zoomScaleSheetLayoutView="100" workbookViewId="0">
      <pane xSplit="1" topLeftCell="C1" activePane="topRight" state="frozen"/>
      <selection activeCell="C12" sqref="C12"/>
      <selection pane="topRight" activeCell="A4" sqref="A4"/>
    </sheetView>
  </sheetViews>
  <sheetFormatPr defaultRowHeight="15" x14ac:dyDescent="0.25"/>
  <cols>
    <col min="1" max="1" width="43.140625" bestFit="1" customWidth="1"/>
    <col min="2" max="2" width="26.140625" style="17" bestFit="1" customWidth="1"/>
    <col min="3" max="3" width="16.140625" style="12" customWidth="1"/>
    <col min="4" max="4" width="41.5703125" style="12" bestFit="1" customWidth="1"/>
    <col min="5" max="5" width="20.7109375" bestFit="1" customWidth="1"/>
    <col min="6" max="7" width="20.7109375" customWidth="1"/>
    <col min="8" max="8" width="24.140625" bestFit="1" customWidth="1"/>
    <col min="9" max="9" width="16.140625" customWidth="1"/>
    <col min="10" max="10" width="18.140625" customWidth="1"/>
    <col min="11" max="11" width="17.28515625" bestFit="1" customWidth="1"/>
    <col min="12" max="12" width="13" bestFit="1" customWidth="1"/>
  </cols>
  <sheetData>
    <row r="1" spans="1:12" ht="77.25" customHeight="1" x14ac:dyDescent="0.25">
      <c r="I1" s="22" t="s">
        <v>85</v>
      </c>
      <c r="J1" s="23" t="s">
        <v>86</v>
      </c>
      <c r="K1" s="24" t="s">
        <v>87</v>
      </c>
    </row>
    <row r="2" spans="1:12" ht="47.1" customHeight="1" x14ac:dyDescent="0.4">
      <c r="A2" s="51" t="s">
        <v>169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3"/>
    </row>
    <row r="3" spans="1:12" ht="45" customHeight="1" x14ac:dyDescent="0.25">
      <c r="A3" s="54" t="s">
        <v>183</v>
      </c>
      <c r="B3" s="55"/>
      <c r="C3" s="55"/>
      <c r="D3" s="55"/>
      <c r="E3" s="55"/>
      <c r="F3" s="55"/>
      <c r="G3" s="55"/>
      <c r="H3" s="55"/>
      <c r="I3" s="55"/>
      <c r="J3" s="55"/>
      <c r="K3" s="13" t="s">
        <v>0</v>
      </c>
      <c r="L3" s="14" t="s">
        <v>127</v>
      </c>
    </row>
    <row r="4" spans="1:12" ht="24" x14ac:dyDescent="0.25">
      <c r="A4" s="3" t="s">
        <v>1</v>
      </c>
      <c r="B4" s="16" t="s">
        <v>67</v>
      </c>
      <c r="C4" s="3" t="s">
        <v>77</v>
      </c>
      <c r="D4" s="3" t="s">
        <v>2</v>
      </c>
      <c r="E4" s="4" t="s">
        <v>3</v>
      </c>
      <c r="F4" s="4" t="s">
        <v>8</v>
      </c>
      <c r="G4" s="4" t="s">
        <v>7</v>
      </c>
      <c r="H4" s="5" t="s">
        <v>4</v>
      </c>
      <c r="I4" s="21" t="s">
        <v>83</v>
      </c>
      <c r="J4" s="6" t="s">
        <v>5</v>
      </c>
      <c r="K4" s="6" t="s">
        <v>6</v>
      </c>
      <c r="L4" s="6" t="s">
        <v>78</v>
      </c>
    </row>
    <row r="5" spans="1:12" x14ac:dyDescent="0.25">
      <c r="A5" s="11" t="str">
        <f>Tabela224[[#This Row],[NOME]]</f>
        <v>ADENILSON ÂNGELO MACIEIRA</v>
      </c>
      <c r="B5" s="11" t="str">
        <f>Tabela224[[#This Row],[CATEGORIA]]</f>
        <v>EMPREGADO</v>
      </c>
      <c r="C5" s="15" t="str">
        <f>Tabela224[[#This Row],[SITUAÇÃO ]]</f>
        <v>ATIVO</v>
      </c>
      <c r="D5" s="15"/>
      <c r="E5" s="7"/>
      <c r="F5" s="10"/>
      <c r="G5" s="7"/>
      <c r="H5" s="7"/>
      <c r="I5" s="8"/>
      <c r="J5" s="7">
        <f t="shared" ref="J5:J68" si="0">EDATE(E5,I5)</f>
        <v>0</v>
      </c>
      <c r="K5" s="9">
        <f t="shared" ref="K5:K13" si="1">J5-29</f>
        <v>-29</v>
      </c>
      <c r="L5" s="15" t="str">
        <f ca="1">IF(TODAY()&gt;Tabela224101112131415161718192010113637383940[[#This Row],[VENCIMENTO]],"Vencido‼","Válido✔")</f>
        <v>Vencido‼</v>
      </c>
    </row>
    <row r="6" spans="1:12" x14ac:dyDescent="0.25">
      <c r="A6" s="11" t="str">
        <f>Tabela224[[#This Row],[NOME]]</f>
        <v>ADENILSON PEREIRA SOARES</v>
      </c>
      <c r="B6" s="11" t="str">
        <f>Tabela224[[#This Row],[CATEGORIA]]</f>
        <v>EMPREGADO</v>
      </c>
      <c r="C6" s="15" t="str">
        <f>Tabela224[[#This Row],[SITUAÇÃO ]]</f>
        <v>ATIVO</v>
      </c>
      <c r="D6" s="15"/>
      <c r="E6" s="7"/>
      <c r="F6" s="10"/>
      <c r="G6" s="7"/>
      <c r="H6" s="7"/>
      <c r="I6" s="8"/>
      <c r="J6" s="7">
        <f t="shared" si="0"/>
        <v>0</v>
      </c>
      <c r="K6" s="9">
        <f t="shared" si="1"/>
        <v>-29</v>
      </c>
      <c r="L6" s="15" t="str">
        <f ca="1">IF(TODAY()&gt;Tabela224101112131415161718192010113637383940[[#This Row],[VENCIMENTO]],"Vencido‼","Válido✔")</f>
        <v>Vencido‼</v>
      </c>
    </row>
    <row r="7" spans="1:12" x14ac:dyDescent="0.25">
      <c r="A7" s="11" t="str">
        <f>Tabela224[[#This Row],[NOME]]</f>
        <v>AMANDA APARECIDA DOS SANTOS</v>
      </c>
      <c r="B7" s="11" t="str">
        <f>Tabela224[[#This Row],[CATEGORIA]]</f>
        <v>EMPREGADO</v>
      </c>
      <c r="C7" s="15" t="str">
        <f>Tabela224[[#This Row],[SITUAÇÃO ]]</f>
        <v>ATIVO</v>
      </c>
      <c r="D7" s="15"/>
      <c r="E7" s="7"/>
      <c r="F7" s="10"/>
      <c r="G7" s="7"/>
      <c r="H7" s="7"/>
      <c r="I7" s="8"/>
      <c r="J7" s="7">
        <f t="shared" si="0"/>
        <v>0</v>
      </c>
      <c r="K7" s="9">
        <f t="shared" si="1"/>
        <v>-29</v>
      </c>
      <c r="L7" s="15" t="str">
        <f ca="1">IF(TODAY()&gt;Tabela224101112131415161718192010113637383940[[#This Row],[VENCIMENTO]],"Vencido‼","Válido✔")</f>
        <v>Vencido‼</v>
      </c>
    </row>
    <row r="8" spans="1:12" x14ac:dyDescent="0.25">
      <c r="A8" s="11" t="str">
        <f>Tabela224[[#This Row],[NOME]]</f>
        <v>ANDERSON JOSÉ NUNES REIS</v>
      </c>
      <c r="B8" s="11" t="str">
        <f>Tabela224[[#This Row],[CATEGORIA]]</f>
        <v>EMPREGADO</v>
      </c>
      <c r="C8" s="15" t="str">
        <f>Tabela224[[#This Row],[SITUAÇÃO ]]</f>
        <v>INATIVO</v>
      </c>
      <c r="D8" s="15"/>
      <c r="E8" s="7"/>
      <c r="F8" s="10"/>
      <c r="G8" s="7"/>
      <c r="H8" s="7"/>
      <c r="I8" s="8"/>
      <c r="J8" s="7">
        <f t="shared" si="0"/>
        <v>0</v>
      </c>
      <c r="K8" s="9">
        <f t="shared" si="1"/>
        <v>-29</v>
      </c>
      <c r="L8" s="15" t="str">
        <f ca="1">IF(TODAY()&gt;Tabela224101112131415161718192010113637383940[[#This Row],[VENCIMENTO]],"Vencido‼","Válido✔")</f>
        <v>Vencido‼</v>
      </c>
    </row>
    <row r="9" spans="1:12" x14ac:dyDescent="0.25">
      <c r="A9" s="11" t="str">
        <f>Tabela224[[#This Row],[NOME]]</f>
        <v>ARNALDO RAIMUNDO FERREIRA</v>
      </c>
      <c r="B9" s="11" t="str">
        <f>Tabela224[[#This Row],[CATEGORIA]]</f>
        <v>EMPREGADO</v>
      </c>
      <c r="C9" s="15" t="str">
        <f>Tabela224[[#This Row],[SITUAÇÃO ]]</f>
        <v>ATIVO</v>
      </c>
      <c r="D9" s="15"/>
      <c r="E9" s="7"/>
      <c r="F9" s="10"/>
      <c r="G9" s="7"/>
      <c r="H9" s="7"/>
      <c r="I9" s="8"/>
      <c r="J9" s="7">
        <f t="shared" si="0"/>
        <v>0</v>
      </c>
      <c r="K9" s="9">
        <f t="shared" si="1"/>
        <v>-29</v>
      </c>
      <c r="L9" s="15" t="str">
        <f ca="1">IF(TODAY()&gt;Tabela224101112131415161718192010113637383940[[#This Row],[VENCIMENTO]],"Vencido‼","Válido✔")</f>
        <v>Vencido‼</v>
      </c>
    </row>
    <row r="10" spans="1:12" x14ac:dyDescent="0.25">
      <c r="A10" s="11" t="str">
        <f>Tabela224[[#This Row],[NOME]]</f>
        <v>BRUNO DE SOUSA MARTINS</v>
      </c>
      <c r="B10" s="11" t="str">
        <f>Tabela224[[#This Row],[CATEGORIA]]</f>
        <v xml:space="preserve">EMPREGADO </v>
      </c>
      <c r="C10" s="15" t="str">
        <f>Tabela224[[#This Row],[SITUAÇÃO ]]</f>
        <v>INATIVO</v>
      </c>
      <c r="D10" s="15"/>
      <c r="E10" s="7"/>
      <c r="F10" s="10"/>
      <c r="G10" s="7"/>
      <c r="H10" s="7"/>
      <c r="I10" s="8"/>
      <c r="J10" s="7">
        <f t="shared" si="0"/>
        <v>0</v>
      </c>
      <c r="K10" s="9">
        <f t="shared" si="1"/>
        <v>-29</v>
      </c>
      <c r="L10" s="15" t="str">
        <f ca="1">IF(TODAY()&gt;Tabela224101112131415161718192010113637383940[[#This Row],[VENCIMENTO]],"Vencido‼","Válido✔")</f>
        <v>Vencido‼</v>
      </c>
    </row>
    <row r="11" spans="1:12" x14ac:dyDescent="0.25">
      <c r="A11" s="11" t="str">
        <f>Tabela224[[#This Row],[NOME]]</f>
        <v>CARLOS ANANIAS SOARES DOS ANJOS</v>
      </c>
      <c r="B11" s="11" t="str">
        <f>Tabela224[[#This Row],[CATEGORIA]]</f>
        <v>EMPREGADO</v>
      </c>
      <c r="C11" s="15" t="str">
        <f>Tabela224[[#This Row],[SITUAÇÃO ]]</f>
        <v>ATIVO</v>
      </c>
      <c r="D11" s="15"/>
      <c r="E11" s="7"/>
      <c r="F11" s="10"/>
      <c r="G11" s="7"/>
      <c r="H11" s="7"/>
      <c r="I11" s="8"/>
      <c r="J11" s="7">
        <f t="shared" si="0"/>
        <v>0</v>
      </c>
      <c r="K11" s="9">
        <f t="shared" si="1"/>
        <v>-29</v>
      </c>
      <c r="L11" s="15" t="str">
        <f ca="1">IF(TODAY()&gt;Tabela224101112131415161718192010113637383940[[#This Row],[VENCIMENTO]],"Vencido‼","Válido✔")</f>
        <v>Vencido‼</v>
      </c>
    </row>
    <row r="12" spans="1:12" x14ac:dyDescent="0.25">
      <c r="A12" s="11" t="str">
        <f>Tabela224[[#This Row],[NOME]]</f>
        <v>CARLOS ANTÔNIO DE LISBOA</v>
      </c>
      <c r="B12" s="11" t="str">
        <f>Tabela224[[#This Row],[CATEGORIA]]</f>
        <v>EMPREGADO</v>
      </c>
      <c r="C12" s="15" t="str">
        <f>Tabela224[[#This Row],[SITUAÇÃO ]]</f>
        <v>INATIVO</v>
      </c>
      <c r="D12" s="15"/>
      <c r="E12" s="7"/>
      <c r="F12" s="10"/>
      <c r="G12" s="7"/>
      <c r="H12" s="7"/>
      <c r="I12" s="8"/>
      <c r="J12" s="7">
        <f t="shared" si="0"/>
        <v>0</v>
      </c>
      <c r="K12" s="9">
        <f t="shared" si="1"/>
        <v>-29</v>
      </c>
      <c r="L12" s="15" t="str">
        <f ca="1">IF(TODAY()&gt;Tabela224101112131415161718192010113637383940[[#This Row],[VENCIMENTO]],"Vencido‼","Válido✔")</f>
        <v>Vencido‼</v>
      </c>
    </row>
    <row r="13" spans="1:12" x14ac:dyDescent="0.25">
      <c r="A13" s="11" t="str">
        <f>Tabela224[[#This Row],[NOME]]</f>
        <v>CLESIANO ANTÔNIO DIAS PINHEIRO</v>
      </c>
      <c r="B13" s="11" t="str">
        <f>Tabela224[[#This Row],[CATEGORIA]]</f>
        <v xml:space="preserve">EMPREGADO </v>
      </c>
      <c r="C13" s="15" t="str">
        <f>Tabela224[[#This Row],[SITUAÇÃO ]]</f>
        <v>ATIVO</v>
      </c>
      <c r="D13" s="15"/>
      <c r="E13" s="7"/>
      <c r="F13" s="10"/>
      <c r="G13" s="7"/>
      <c r="H13" s="7"/>
      <c r="I13" s="8"/>
      <c r="J13" s="7">
        <f t="shared" si="0"/>
        <v>0</v>
      </c>
      <c r="K13" s="9">
        <f t="shared" si="1"/>
        <v>-29</v>
      </c>
      <c r="L13" s="15" t="str">
        <f ca="1">IF(TODAY()&gt;Tabela224101112131415161718192010113637383940[[#This Row],[VENCIMENTO]],"Vencido‼","Válido✔")</f>
        <v>Vencido‼</v>
      </c>
    </row>
    <row r="14" spans="1:12" x14ac:dyDescent="0.25">
      <c r="A14" s="11" t="str">
        <f>Tabela224[[#This Row],[NOME]]</f>
        <v>DAMIÃO VICENTE SARAIVA</v>
      </c>
      <c r="B14" s="11" t="str">
        <f>Tabela224[[#This Row],[CATEGORIA]]</f>
        <v>EMPREGADO</v>
      </c>
      <c r="C14" s="15" t="str">
        <f>Tabela224[[#This Row],[SITUAÇÃO ]]</f>
        <v>ATIVO</v>
      </c>
      <c r="D14" s="15"/>
      <c r="E14" s="7"/>
      <c r="F14" s="10"/>
      <c r="G14" s="7"/>
      <c r="H14" s="7"/>
      <c r="I14" s="8"/>
      <c r="J14" s="7">
        <f t="shared" si="0"/>
        <v>0</v>
      </c>
      <c r="K14" s="9">
        <f>J14-29</f>
        <v>-29</v>
      </c>
      <c r="L14" s="15" t="str">
        <f ca="1">IF(TODAY()&gt;Tabela224101112131415161718192010113637383940[[#This Row],[VENCIMENTO]],"Vencido‼","Válido✔")</f>
        <v>Vencido‼</v>
      </c>
    </row>
    <row r="15" spans="1:12" x14ac:dyDescent="0.25">
      <c r="A15" s="11" t="str">
        <f>Tabela224[[#This Row],[NOME]]</f>
        <v>DANIEL ALVES DA CUNHA</v>
      </c>
      <c r="B15" s="11" t="str">
        <f>Tabela224[[#This Row],[CATEGORIA]]</f>
        <v>EMPREGADO</v>
      </c>
      <c r="C15" s="15" t="str">
        <f>Tabela224[[#This Row],[SITUAÇÃO ]]</f>
        <v>ATIVO</v>
      </c>
      <c r="D15" s="15"/>
      <c r="E15" s="7"/>
      <c r="F15" s="10"/>
      <c r="G15" s="7"/>
      <c r="H15" s="7"/>
      <c r="I15" s="8"/>
      <c r="J15" s="7">
        <f t="shared" si="0"/>
        <v>0</v>
      </c>
      <c r="K15" s="9">
        <f t="shared" ref="K15:K78" si="2">J15-29</f>
        <v>-29</v>
      </c>
      <c r="L15" s="15" t="str">
        <f ca="1">IF(TODAY()&gt;Tabela224101112131415161718192010113637383940[[#This Row],[VENCIMENTO]],"Vencido‼","Válido✔")</f>
        <v>Vencido‼</v>
      </c>
    </row>
    <row r="16" spans="1:12" x14ac:dyDescent="0.25">
      <c r="A16" s="11" t="str">
        <f>Tabela224[[#This Row],[NOME]]</f>
        <v>DIEGO GALDINO REZENDE</v>
      </c>
      <c r="B16" s="11" t="str">
        <f>Tabela224[[#This Row],[CATEGORIA]]</f>
        <v>INTERMITENTE (GEOSCAN)</v>
      </c>
      <c r="C16" s="15" t="str">
        <f>Tabela224[[#This Row],[SITUAÇÃO ]]</f>
        <v>ATIVO</v>
      </c>
      <c r="D16" s="15"/>
      <c r="E16" s="7"/>
      <c r="F16" s="10"/>
      <c r="G16" s="7"/>
      <c r="H16" s="7"/>
      <c r="I16" s="8"/>
      <c r="J16" s="7">
        <f t="shared" si="0"/>
        <v>0</v>
      </c>
      <c r="K16" s="9">
        <f t="shared" si="2"/>
        <v>-29</v>
      </c>
      <c r="L16" s="15" t="str">
        <f ca="1">IF(TODAY()&gt;Tabela224101112131415161718192010113637383940[[#This Row],[VENCIMENTO]],"Vencido‼","Válido✔")</f>
        <v>Vencido‼</v>
      </c>
    </row>
    <row r="17" spans="1:12" x14ac:dyDescent="0.25">
      <c r="A17" s="11" t="str">
        <f>Tabela224[[#This Row],[NOME]]</f>
        <v>DOGIVAL GONÇALVES DOS SANTOS</v>
      </c>
      <c r="B17" s="11" t="str">
        <f>Tabela224[[#This Row],[CATEGORIA]]</f>
        <v>INTERMITENTE (ELISVÂNIO)</v>
      </c>
      <c r="C17" s="15" t="str">
        <f>Tabela224[[#This Row],[SITUAÇÃO ]]</f>
        <v>ATIVO</v>
      </c>
      <c r="D17" s="15"/>
      <c r="E17" s="7"/>
      <c r="F17" s="10"/>
      <c r="G17" s="7"/>
      <c r="H17" s="7"/>
      <c r="I17" s="8"/>
      <c r="J17" s="7">
        <f t="shared" si="0"/>
        <v>0</v>
      </c>
      <c r="K17" s="9">
        <f t="shared" si="2"/>
        <v>-29</v>
      </c>
      <c r="L17" s="15" t="str">
        <f ca="1">IF(TODAY()&gt;Tabela224101112131415161718192010113637383940[[#This Row],[VENCIMENTO]],"Vencido‼","Válido✔")</f>
        <v>Vencido‼</v>
      </c>
    </row>
    <row r="18" spans="1:12" x14ac:dyDescent="0.25">
      <c r="A18" s="11" t="str">
        <f>Tabela224[[#This Row],[NOME]]</f>
        <v>ELISVÂNIO DE SOUZA OLIVEIRA</v>
      </c>
      <c r="B18" s="11" t="str">
        <f>Tabela224[[#This Row],[CATEGORIA]]</f>
        <v>INTERMITENTE (ELISVÂNIO)</v>
      </c>
      <c r="C18" s="15" t="str">
        <f>Tabela224[[#This Row],[SITUAÇÃO ]]</f>
        <v>ATIVO</v>
      </c>
      <c r="D18" s="15"/>
      <c r="E18" s="7"/>
      <c r="F18" s="10"/>
      <c r="G18" s="7"/>
      <c r="H18" s="7"/>
      <c r="I18" s="8"/>
      <c r="J18" s="7">
        <f t="shared" si="0"/>
        <v>0</v>
      </c>
      <c r="K18" s="9">
        <f t="shared" si="2"/>
        <v>-29</v>
      </c>
      <c r="L18" s="15" t="str">
        <f ca="1">IF(TODAY()&gt;Tabela224101112131415161718192010113637383940[[#This Row],[VENCIMENTO]],"Vencido‼","Válido✔")</f>
        <v>Vencido‼</v>
      </c>
    </row>
    <row r="19" spans="1:12" x14ac:dyDescent="0.25">
      <c r="A19" s="11" t="str">
        <f>Tabela224[[#This Row],[NOME]]</f>
        <v>EVARISTO CHAVES DA SILVA</v>
      </c>
      <c r="B19" s="11" t="str">
        <f>Tabela224[[#This Row],[CATEGORIA]]</f>
        <v>EMPREGADO</v>
      </c>
      <c r="C19" s="15" t="str">
        <f>Tabela224[[#This Row],[SITUAÇÃO ]]</f>
        <v>ATIVO</v>
      </c>
      <c r="D19" s="15"/>
      <c r="E19" s="7"/>
      <c r="F19" s="10"/>
      <c r="G19" s="7"/>
      <c r="H19" s="7"/>
      <c r="I19" s="8"/>
      <c r="J19" s="7">
        <f t="shared" si="0"/>
        <v>0</v>
      </c>
      <c r="K19" s="9">
        <f t="shared" si="2"/>
        <v>-29</v>
      </c>
      <c r="L19" s="15" t="str">
        <f ca="1">IF(TODAY()&gt;Tabela224101112131415161718192010113637383940[[#This Row],[VENCIMENTO]],"Vencido‼","Válido✔")</f>
        <v>Vencido‼</v>
      </c>
    </row>
    <row r="20" spans="1:12" x14ac:dyDescent="0.25">
      <c r="A20" s="11" t="str">
        <f>Tabela224[[#This Row],[NOME]]</f>
        <v>FELIPE OLIVEIRA BARBOSA</v>
      </c>
      <c r="B20" s="11" t="str">
        <f>Tabela224[[#This Row],[CATEGORIA]]</f>
        <v>EMPREGADO</v>
      </c>
      <c r="C20" s="15" t="str">
        <f>Tabela224[[#This Row],[SITUAÇÃO ]]</f>
        <v>ATIVO</v>
      </c>
      <c r="D20" s="15"/>
      <c r="E20" s="7"/>
      <c r="F20" s="10"/>
      <c r="G20" s="7"/>
      <c r="H20" s="7"/>
      <c r="I20" s="8"/>
      <c r="J20" s="7">
        <f t="shared" si="0"/>
        <v>0</v>
      </c>
      <c r="K20" s="9">
        <f t="shared" si="2"/>
        <v>-29</v>
      </c>
      <c r="L20" s="15" t="str">
        <f ca="1">IF(TODAY()&gt;Tabela224101112131415161718192010113637383940[[#This Row],[VENCIMENTO]],"Vencido‼","Válido✔")</f>
        <v>Vencido‼</v>
      </c>
    </row>
    <row r="21" spans="1:12" x14ac:dyDescent="0.25">
      <c r="A21" s="11" t="str">
        <f>Tabela224[[#This Row],[NOME]]</f>
        <v>FERNANDO OLIVEIRA DOS SANTOS</v>
      </c>
      <c r="B21" s="11" t="str">
        <f>Tabela224[[#This Row],[CATEGORIA]]</f>
        <v>EMPREGADO</v>
      </c>
      <c r="C21" s="15" t="str">
        <f>Tabela224[[#This Row],[SITUAÇÃO ]]</f>
        <v>ATIVO</v>
      </c>
      <c r="D21" s="15"/>
      <c r="E21" s="7"/>
      <c r="F21" s="10"/>
      <c r="G21" s="7"/>
      <c r="H21" s="7"/>
      <c r="I21" s="8"/>
      <c r="J21" s="7">
        <f t="shared" si="0"/>
        <v>0</v>
      </c>
      <c r="K21" s="9">
        <f t="shared" si="2"/>
        <v>-29</v>
      </c>
      <c r="L21" s="15" t="str">
        <f ca="1">IF(TODAY()&gt;Tabela224101112131415161718192010113637383940[[#This Row],[VENCIMENTO]],"Vencido‼","Válido✔")</f>
        <v>Vencido‼</v>
      </c>
    </row>
    <row r="22" spans="1:12" x14ac:dyDescent="0.25">
      <c r="A22" s="11" t="str">
        <f>Tabela224[[#This Row],[NOME]]</f>
        <v>FILIPI GODINHO VEIGA</v>
      </c>
      <c r="B22" s="11" t="str">
        <f>Tabela224[[#This Row],[CATEGORIA]]</f>
        <v>INTERMITENTE (GEOSCAN)</v>
      </c>
      <c r="C22" s="15" t="str">
        <f>Tabela224[[#This Row],[SITUAÇÃO ]]</f>
        <v>ATIVO</v>
      </c>
      <c r="D22" s="15"/>
      <c r="E22" s="7"/>
      <c r="F22" s="10"/>
      <c r="G22" s="7"/>
      <c r="H22" s="7"/>
      <c r="I22" s="8"/>
      <c r="J22" s="7">
        <f t="shared" si="0"/>
        <v>0</v>
      </c>
      <c r="K22" s="9">
        <f t="shared" si="2"/>
        <v>-29</v>
      </c>
      <c r="L22" s="15" t="str">
        <f ca="1">IF(TODAY()&gt;Tabela224101112131415161718192010113637383940[[#This Row],[VENCIMENTO]],"Vencido‼","Válido✔")</f>
        <v>Vencido‼</v>
      </c>
    </row>
    <row r="23" spans="1:12" x14ac:dyDescent="0.25">
      <c r="A23" s="11" t="str">
        <f>Tabela224[[#This Row],[NOME]]</f>
        <v>GERSON DAMIÃO DA SILVA PRADO</v>
      </c>
      <c r="B23" s="11" t="str">
        <f>Tabela224[[#This Row],[CATEGORIA]]</f>
        <v>EMPREGADO</v>
      </c>
      <c r="C23" s="15" t="str">
        <f>Tabela224[[#This Row],[SITUAÇÃO ]]</f>
        <v>ATIVO</v>
      </c>
      <c r="D23" s="15"/>
      <c r="E23" s="7"/>
      <c r="F23" s="10"/>
      <c r="G23" s="7"/>
      <c r="H23" s="7"/>
      <c r="I23" s="8"/>
      <c r="J23" s="7">
        <f t="shared" si="0"/>
        <v>0</v>
      </c>
      <c r="K23" s="9">
        <f t="shared" si="2"/>
        <v>-29</v>
      </c>
      <c r="L23" s="15" t="str">
        <f ca="1">IF(TODAY()&gt;Tabela224101112131415161718192010113637383940[[#This Row],[VENCIMENTO]],"Vencido‼","Válido✔")</f>
        <v>Vencido‼</v>
      </c>
    </row>
    <row r="24" spans="1:12" x14ac:dyDescent="0.25">
      <c r="A24" s="11" t="str">
        <f>Tabela224[[#This Row],[NOME]]</f>
        <v>GIVALDO JOSE DOS SANTOS</v>
      </c>
      <c r="B24" s="11" t="str">
        <f>Tabela224[[#This Row],[CATEGORIA]]</f>
        <v>INTERMITENTE (ELISVÂNIO)</v>
      </c>
      <c r="C24" s="15" t="str">
        <f>Tabela224[[#This Row],[SITUAÇÃO ]]</f>
        <v>ATIVO</v>
      </c>
      <c r="D24" s="15"/>
      <c r="E24" s="7"/>
      <c r="F24" s="10"/>
      <c r="G24" s="7"/>
      <c r="H24" s="7"/>
      <c r="I24" s="8"/>
      <c r="J24" s="7">
        <f t="shared" si="0"/>
        <v>0</v>
      </c>
      <c r="K24" s="9">
        <f t="shared" si="2"/>
        <v>-29</v>
      </c>
      <c r="L24" s="15" t="str">
        <f ca="1">IF(TODAY()&gt;Tabela224101112131415161718192010113637383940[[#This Row],[VENCIMENTO]],"Vencido‼","Válido✔")</f>
        <v>Vencido‼</v>
      </c>
    </row>
    <row r="25" spans="1:12" x14ac:dyDescent="0.25">
      <c r="A25" s="11" t="str">
        <f>Tabela224[[#This Row],[NOME]]</f>
        <v>GUSTAVO HENRIQUE ABREU ROCHA</v>
      </c>
      <c r="B25" s="11" t="str">
        <f>Tabela224[[#This Row],[CATEGORIA]]</f>
        <v>EMPREGADO</v>
      </c>
      <c r="C25" s="15" t="str">
        <f>Tabela224[[#This Row],[SITUAÇÃO ]]</f>
        <v>ATIVO</v>
      </c>
      <c r="D25" s="15"/>
      <c r="E25" s="7"/>
      <c r="F25" s="10"/>
      <c r="G25" s="7"/>
      <c r="H25" s="7"/>
      <c r="I25" s="8"/>
      <c r="J25" s="7">
        <f t="shared" si="0"/>
        <v>0</v>
      </c>
      <c r="K25" s="9">
        <f t="shared" si="2"/>
        <v>-29</v>
      </c>
      <c r="L25" s="15" t="str">
        <f ca="1">IF(TODAY()&gt;Tabela224101112131415161718192010113637383940[[#This Row],[VENCIMENTO]],"Vencido‼","Válido✔")</f>
        <v>Vencido‼</v>
      </c>
    </row>
    <row r="26" spans="1:12" x14ac:dyDescent="0.25">
      <c r="A26" s="11" t="str">
        <f>Tabela224[[#This Row],[NOME]]</f>
        <v>HIGOR PAULO DIAS OLIVEIRA</v>
      </c>
      <c r="B26" s="11" t="str">
        <f>Tabela224[[#This Row],[CATEGORIA]]</f>
        <v>EMPREGADO</v>
      </c>
      <c r="C26" s="15" t="str">
        <f>Tabela224[[#This Row],[SITUAÇÃO ]]</f>
        <v>ATIVO</v>
      </c>
      <c r="D26" s="15"/>
      <c r="E26" s="7"/>
      <c r="F26" s="10"/>
      <c r="G26" s="7"/>
      <c r="H26" s="7"/>
      <c r="I26" s="8"/>
      <c r="J26" s="7">
        <f t="shared" si="0"/>
        <v>0</v>
      </c>
      <c r="K26" s="9">
        <f t="shared" si="2"/>
        <v>-29</v>
      </c>
      <c r="L26" s="15" t="str">
        <f ca="1">IF(TODAY()&gt;Tabela224101112131415161718192010113637383940[[#This Row],[VENCIMENTO]],"Vencido‼","Válido✔")</f>
        <v>Vencido‼</v>
      </c>
    </row>
    <row r="27" spans="1:12" x14ac:dyDescent="0.25">
      <c r="A27" s="11" t="str">
        <f>Tabela224[[#This Row],[NOME]]</f>
        <v>JANDILSON VIRGENS COSTA</v>
      </c>
      <c r="B27" s="11" t="str">
        <f>Tabela224[[#This Row],[CATEGORIA]]</f>
        <v>INTERMITENTE (ELISVÂNIO)</v>
      </c>
      <c r="C27" s="15" t="str">
        <f>Tabela224[[#This Row],[SITUAÇÃO ]]</f>
        <v>ATIVO</v>
      </c>
      <c r="D27" s="15"/>
      <c r="E27" s="7"/>
      <c r="F27" s="10"/>
      <c r="G27" s="7"/>
      <c r="H27" s="7"/>
      <c r="I27" s="8"/>
      <c r="J27" s="7">
        <f t="shared" si="0"/>
        <v>0</v>
      </c>
      <c r="K27" s="9">
        <f t="shared" si="2"/>
        <v>-29</v>
      </c>
      <c r="L27" s="15" t="str">
        <f ca="1">IF(TODAY()&gt;Tabela224101112131415161718192010113637383940[[#This Row],[VENCIMENTO]],"Vencido‼","Válido✔")</f>
        <v>Vencido‼</v>
      </c>
    </row>
    <row r="28" spans="1:12" x14ac:dyDescent="0.25">
      <c r="A28" s="11" t="str">
        <f>Tabela224[[#This Row],[NOME]]</f>
        <v>JHONATA HENRIQUE AMORIM ALVES</v>
      </c>
      <c r="B28" s="11" t="str">
        <f>Tabela224[[#This Row],[CATEGORIA]]</f>
        <v>EMPREGADO</v>
      </c>
      <c r="C28" s="15" t="str">
        <f>Tabela224[[#This Row],[SITUAÇÃO ]]</f>
        <v>ATIVO</v>
      </c>
      <c r="D28" s="15"/>
      <c r="E28" s="7"/>
      <c r="F28" s="10"/>
      <c r="G28" s="7"/>
      <c r="H28" s="7"/>
      <c r="I28" s="8"/>
      <c r="J28" s="7">
        <f t="shared" si="0"/>
        <v>0</v>
      </c>
      <c r="K28" s="9">
        <f t="shared" si="2"/>
        <v>-29</v>
      </c>
      <c r="L28" s="15" t="str">
        <f ca="1">IF(TODAY()&gt;Tabela224101112131415161718192010113637383940[[#This Row],[VENCIMENTO]],"Vencido‼","Válido✔")</f>
        <v>Vencido‼</v>
      </c>
    </row>
    <row r="29" spans="1:12" x14ac:dyDescent="0.25">
      <c r="A29" s="11" t="str">
        <f>Tabela224[[#This Row],[NOME]]</f>
        <v>JOÃO PAULO GUIMARÃES</v>
      </c>
      <c r="B29" s="11" t="str">
        <f>Tabela224[[#This Row],[CATEGORIA]]</f>
        <v>EMPREGADO</v>
      </c>
      <c r="C29" s="15" t="str">
        <f>Tabela224[[#This Row],[SITUAÇÃO ]]</f>
        <v>INATIVO</v>
      </c>
      <c r="D29" s="15"/>
      <c r="E29" s="7"/>
      <c r="F29" s="10"/>
      <c r="G29" s="7"/>
      <c r="H29" s="7"/>
      <c r="I29" s="8"/>
      <c r="J29" s="7">
        <f t="shared" si="0"/>
        <v>0</v>
      </c>
      <c r="K29" s="9">
        <f t="shared" si="2"/>
        <v>-29</v>
      </c>
      <c r="L29" s="15" t="str">
        <f ca="1">IF(TODAY()&gt;Tabela224101112131415161718192010113637383940[[#This Row],[VENCIMENTO]],"Vencido‼","Válido✔")</f>
        <v>Vencido‼</v>
      </c>
    </row>
    <row r="30" spans="1:12" x14ac:dyDescent="0.25">
      <c r="A30" s="11" t="str">
        <f>Tabela224[[#This Row],[NOME]]</f>
        <v>JONATHAS KELLYSON MARTINS DE OLIVEIRA</v>
      </c>
      <c r="B30" s="11" t="str">
        <f>Tabela224[[#This Row],[CATEGORIA]]</f>
        <v>INTERMITENTE</v>
      </c>
      <c r="C30" s="15" t="str">
        <f>Tabela224[[#This Row],[SITUAÇÃO ]]</f>
        <v>INATIVO</v>
      </c>
      <c r="D30" s="15"/>
      <c r="E30" s="7"/>
      <c r="F30" s="10"/>
      <c r="G30" s="7"/>
      <c r="H30" s="7"/>
      <c r="I30" s="8"/>
      <c r="J30" s="7">
        <f t="shared" si="0"/>
        <v>0</v>
      </c>
      <c r="K30" s="9">
        <f t="shared" si="2"/>
        <v>-29</v>
      </c>
      <c r="L30" s="15" t="str">
        <f ca="1">IF(TODAY()&gt;Tabela224101112131415161718192010113637383940[[#This Row],[VENCIMENTO]],"Vencido‼","Válido✔")</f>
        <v>Vencido‼</v>
      </c>
    </row>
    <row r="31" spans="1:12" x14ac:dyDescent="0.25">
      <c r="A31" s="11" t="str">
        <f>Tabela224[[#This Row],[NOME]]</f>
        <v>JOSÉ ANTÔNIO DIAS</v>
      </c>
      <c r="B31" s="11" t="str">
        <f>Tabela224[[#This Row],[CATEGORIA]]</f>
        <v xml:space="preserve">EMPREGADO </v>
      </c>
      <c r="C31" s="15" t="str">
        <f>Tabela224[[#This Row],[SITUAÇÃO ]]</f>
        <v>ATIVO</v>
      </c>
      <c r="D31" s="15"/>
      <c r="E31" s="7"/>
      <c r="F31" s="10"/>
      <c r="G31" s="7"/>
      <c r="H31" s="7"/>
      <c r="I31" s="8"/>
      <c r="J31" s="7">
        <f t="shared" si="0"/>
        <v>0</v>
      </c>
      <c r="K31" s="9">
        <f t="shared" si="2"/>
        <v>-29</v>
      </c>
      <c r="L31" s="15" t="str">
        <f ca="1">IF(TODAY()&gt;Tabela224101112131415161718192010113637383940[[#This Row],[VENCIMENTO]],"Vencido‼","Válido✔")</f>
        <v>Vencido‼</v>
      </c>
    </row>
    <row r="32" spans="1:12" x14ac:dyDescent="0.25">
      <c r="A32" s="11" t="str">
        <f>Tabela224[[#This Row],[NOME]]</f>
        <v>KENNEDY ALMEIDA MOTA</v>
      </c>
      <c r="B32" s="11" t="str">
        <f>Tabela224[[#This Row],[CATEGORIA]]</f>
        <v>EMPREGADO</v>
      </c>
      <c r="C32" s="15" t="str">
        <f>Tabela224[[#This Row],[SITUAÇÃO ]]</f>
        <v>ATIVO</v>
      </c>
      <c r="D32" s="15"/>
      <c r="E32" s="7"/>
      <c r="F32" s="10"/>
      <c r="G32" s="7"/>
      <c r="H32" s="7"/>
      <c r="I32" s="8"/>
      <c r="J32" s="7">
        <f t="shared" si="0"/>
        <v>0</v>
      </c>
      <c r="K32" s="9">
        <f t="shared" si="2"/>
        <v>-29</v>
      </c>
      <c r="L32" s="15" t="str">
        <f ca="1">IF(TODAY()&gt;Tabela224101112131415161718192010113637383940[[#This Row],[VENCIMENTO]],"Vencido‼","Válido✔")</f>
        <v>Vencido‼</v>
      </c>
    </row>
    <row r="33" spans="1:12" x14ac:dyDescent="0.25">
      <c r="A33" s="11" t="str">
        <f>Tabela224[[#This Row],[NOME]]</f>
        <v>KEVIN AQUINO ARNEZ</v>
      </c>
      <c r="B33" s="11" t="str">
        <f>Tabela224[[#This Row],[CATEGORIA]]</f>
        <v>EMPREGADO</v>
      </c>
      <c r="C33" s="15" t="str">
        <f>Tabela224[[#This Row],[SITUAÇÃO ]]</f>
        <v>ATIVO</v>
      </c>
      <c r="D33" s="15"/>
      <c r="E33" s="7"/>
      <c r="F33" s="10"/>
      <c r="G33" s="7"/>
      <c r="H33" s="7"/>
      <c r="I33" s="8"/>
      <c r="J33" s="7">
        <f t="shared" si="0"/>
        <v>0</v>
      </c>
      <c r="K33" s="9">
        <f t="shared" si="2"/>
        <v>-29</v>
      </c>
      <c r="L33" s="15" t="str">
        <f ca="1">IF(TODAY()&gt;Tabela224101112131415161718192010113637383940[[#This Row],[VENCIMENTO]],"Vencido‼","Válido✔")</f>
        <v>Vencido‼</v>
      </c>
    </row>
    <row r="34" spans="1:12" x14ac:dyDescent="0.25">
      <c r="A34" s="11" t="str">
        <f>Tabela224[[#This Row],[NOME]]</f>
        <v>LEANDRO ARCANJO DOS SANTOS</v>
      </c>
      <c r="B34" s="11" t="str">
        <f>Tabela224[[#This Row],[CATEGORIA]]</f>
        <v>EMPREGADO</v>
      </c>
      <c r="C34" s="15" t="str">
        <f>Tabela224[[#This Row],[SITUAÇÃO ]]</f>
        <v>ATIVO</v>
      </c>
      <c r="D34" s="15"/>
      <c r="E34" s="7"/>
      <c r="F34" s="10"/>
      <c r="G34" s="7"/>
      <c r="H34" s="7"/>
      <c r="I34" s="8"/>
      <c r="J34" s="7">
        <f t="shared" si="0"/>
        <v>0</v>
      </c>
      <c r="K34" s="9">
        <f t="shared" si="2"/>
        <v>-29</v>
      </c>
      <c r="L34" s="15" t="str">
        <f ca="1">IF(TODAY()&gt;Tabela224101112131415161718192010113637383940[[#This Row],[VENCIMENTO]],"Vencido‼","Válido✔")</f>
        <v>Vencido‼</v>
      </c>
    </row>
    <row r="35" spans="1:12" x14ac:dyDescent="0.25">
      <c r="A35" s="11" t="str">
        <f>Tabela224[[#This Row],[NOME]]</f>
        <v>LUCIANO ALVES DE PAIVA</v>
      </c>
      <c r="B35" s="11" t="str">
        <f>Tabela224[[#This Row],[CATEGORIA]]</f>
        <v>EMPREGADO</v>
      </c>
      <c r="C35" s="15" t="str">
        <f>Tabela224[[#This Row],[SITUAÇÃO ]]</f>
        <v>INATIVO</v>
      </c>
      <c r="D35" s="15"/>
      <c r="E35" s="7"/>
      <c r="F35" s="10"/>
      <c r="G35" s="7"/>
      <c r="H35" s="7"/>
      <c r="I35" s="8"/>
      <c r="J35" s="7">
        <f t="shared" si="0"/>
        <v>0</v>
      </c>
      <c r="K35" s="9">
        <f t="shared" si="2"/>
        <v>-29</v>
      </c>
      <c r="L35" s="15" t="str">
        <f ca="1">IF(TODAY()&gt;Tabela224101112131415161718192010113637383940[[#This Row],[VENCIMENTO]],"Vencido‼","Válido✔")</f>
        <v>Vencido‼</v>
      </c>
    </row>
    <row r="36" spans="1:12" x14ac:dyDescent="0.25">
      <c r="A36" s="11" t="str">
        <f>Tabela224[[#This Row],[NOME]]</f>
        <v>LUIZ CARLOS CORRÊA</v>
      </c>
      <c r="B36" s="11" t="str">
        <f>Tabela224[[#This Row],[CATEGORIA]]</f>
        <v>EMPREGADO</v>
      </c>
      <c r="C36" s="15" t="str">
        <f>Tabela224[[#This Row],[SITUAÇÃO ]]</f>
        <v>ATIVO</v>
      </c>
      <c r="D36" s="15"/>
      <c r="E36" s="7"/>
      <c r="F36" s="10"/>
      <c r="G36" s="7"/>
      <c r="H36" s="7"/>
      <c r="I36" s="8"/>
      <c r="J36" s="7">
        <f t="shared" si="0"/>
        <v>0</v>
      </c>
      <c r="K36" s="9">
        <f t="shared" si="2"/>
        <v>-29</v>
      </c>
      <c r="L36" s="15" t="str">
        <f ca="1">IF(TODAY()&gt;Tabela224101112131415161718192010113637383940[[#This Row],[VENCIMENTO]],"Vencido‼","Válido✔")</f>
        <v>Vencido‼</v>
      </c>
    </row>
    <row r="37" spans="1:12" x14ac:dyDescent="0.25">
      <c r="A37" s="11" t="str">
        <f>Tabela224[[#This Row],[NOME]]</f>
        <v>MÁRCIO PEREIRA DO NASCIMENTO</v>
      </c>
      <c r="B37" s="11" t="str">
        <f>Tabela224[[#This Row],[CATEGORIA]]</f>
        <v>EMPREGADO</v>
      </c>
      <c r="C37" s="15" t="str">
        <f>Tabela224[[#This Row],[SITUAÇÃO ]]</f>
        <v>ATIVO</v>
      </c>
      <c r="D37" s="15"/>
      <c r="E37" s="7"/>
      <c r="F37" s="10"/>
      <c r="G37" s="7"/>
      <c r="H37" s="7"/>
      <c r="I37" s="8"/>
      <c r="J37" s="7">
        <f t="shared" si="0"/>
        <v>0</v>
      </c>
      <c r="K37" s="9">
        <f t="shared" si="2"/>
        <v>-29</v>
      </c>
      <c r="L37" s="15" t="str">
        <f ca="1">IF(TODAY()&gt;Tabela224101112131415161718192010113637383940[[#This Row],[VENCIMENTO]],"Vencido‼","Válido✔")</f>
        <v>Vencido‼</v>
      </c>
    </row>
    <row r="38" spans="1:12" x14ac:dyDescent="0.25">
      <c r="A38" s="11" t="str">
        <f>Tabela224[[#This Row],[NOME]]</f>
        <v>MATEUS DOS SANTOS DE BRITO</v>
      </c>
      <c r="B38" s="11" t="str">
        <f>Tabela224[[#This Row],[CATEGORIA]]</f>
        <v>INTERMITENTE (ELISVÂNIO)</v>
      </c>
      <c r="C38" s="15" t="str">
        <f>Tabela224[[#This Row],[SITUAÇÃO ]]</f>
        <v>ATIVO</v>
      </c>
      <c r="D38" s="15"/>
      <c r="E38" s="7"/>
      <c r="F38" s="10"/>
      <c r="G38" s="7"/>
      <c r="H38" s="7"/>
      <c r="I38" s="8"/>
      <c r="J38" s="7">
        <f t="shared" si="0"/>
        <v>0</v>
      </c>
      <c r="K38" s="9">
        <f t="shared" si="2"/>
        <v>-29</v>
      </c>
      <c r="L38" s="15" t="str">
        <f ca="1">IF(TODAY()&gt;Tabela224101112131415161718192010113637383940[[#This Row],[VENCIMENTO]],"Vencido‼","Válido✔")</f>
        <v>Vencido‼</v>
      </c>
    </row>
    <row r="39" spans="1:12" x14ac:dyDescent="0.25">
      <c r="A39" s="11" t="str">
        <f>Tabela224[[#This Row],[NOME]]</f>
        <v>MOACIR ROMÁRIO SIQUEIRA DOS REIS</v>
      </c>
      <c r="B39" s="11" t="str">
        <f>Tabela224[[#This Row],[CATEGORIA]]</f>
        <v>EMPREGADO</v>
      </c>
      <c r="C39" s="15" t="str">
        <f>Tabela224[[#This Row],[SITUAÇÃO ]]</f>
        <v>ATIVO</v>
      </c>
      <c r="D39" s="15"/>
      <c r="E39" s="7"/>
      <c r="F39" s="10"/>
      <c r="G39" s="7"/>
      <c r="H39" s="7"/>
      <c r="I39" s="8"/>
      <c r="J39" s="7">
        <f t="shared" si="0"/>
        <v>0</v>
      </c>
      <c r="K39" s="9">
        <f t="shared" si="2"/>
        <v>-29</v>
      </c>
      <c r="L39" s="15" t="str">
        <f ca="1">IF(TODAY()&gt;Tabela224101112131415161718192010113637383940[[#This Row],[VENCIMENTO]],"Vencido‼","Válido✔")</f>
        <v>Vencido‼</v>
      </c>
    </row>
    <row r="40" spans="1:12" x14ac:dyDescent="0.25">
      <c r="A40" s="11" t="str">
        <f>Tabela224[[#This Row],[NOME]]</f>
        <v>NATHÁLIA ROSY SOUZA OLIVEIRA</v>
      </c>
      <c r="B40" s="11" t="str">
        <f>Tabela224[[#This Row],[CATEGORIA]]</f>
        <v>EMPREGADO</v>
      </c>
      <c r="C40" s="15" t="str">
        <f>Tabela224[[#This Row],[SITUAÇÃO ]]</f>
        <v>ATIVO</v>
      </c>
      <c r="D40" s="15"/>
      <c r="E40" s="7"/>
      <c r="F40" s="10"/>
      <c r="G40" s="7"/>
      <c r="H40" s="7"/>
      <c r="I40" s="8"/>
      <c r="J40" s="7">
        <f t="shared" si="0"/>
        <v>0</v>
      </c>
      <c r="K40" s="9">
        <f t="shared" si="2"/>
        <v>-29</v>
      </c>
      <c r="L40" s="15" t="str">
        <f ca="1">IF(TODAY()&gt;Tabela224101112131415161718192010113637383940[[#This Row],[VENCIMENTO]],"Vencido‼","Válido✔")</f>
        <v>Vencido‼</v>
      </c>
    </row>
    <row r="41" spans="1:12" x14ac:dyDescent="0.25">
      <c r="A41" s="11" t="str">
        <f>Tabela224[[#This Row],[NOME]]</f>
        <v>NAYARA THAÍS LOURENÇO OLIVEIRA</v>
      </c>
      <c r="B41" s="11" t="str">
        <f>Tabela224[[#This Row],[CATEGORIA]]</f>
        <v>EMPREGADO</v>
      </c>
      <c r="C41" s="15" t="str">
        <f>Tabela224[[#This Row],[SITUAÇÃO ]]</f>
        <v>ATIVO</v>
      </c>
      <c r="D41" s="15"/>
      <c r="E41" s="7"/>
      <c r="F41" s="10"/>
      <c r="G41" s="7"/>
      <c r="H41" s="7"/>
      <c r="I41" s="8"/>
      <c r="J41" s="7">
        <f t="shared" si="0"/>
        <v>0</v>
      </c>
      <c r="K41" s="9">
        <f t="shared" si="2"/>
        <v>-29</v>
      </c>
      <c r="L41" s="15" t="str">
        <f ca="1">IF(TODAY()&gt;Tabela224101112131415161718192010113637383940[[#This Row],[VENCIMENTO]],"Vencido‼","Válido✔")</f>
        <v>Vencido‼</v>
      </c>
    </row>
    <row r="42" spans="1:12" x14ac:dyDescent="0.25">
      <c r="A42" s="11" t="str">
        <f>Tabela224[[#This Row],[NOME]]</f>
        <v>NIELTON OLIVEIRA DAMASCENO</v>
      </c>
      <c r="B42" s="11" t="str">
        <f>Tabela224[[#This Row],[CATEGORIA]]</f>
        <v>EMPREGADO</v>
      </c>
      <c r="C42" s="15" t="str">
        <f>Tabela224[[#This Row],[SITUAÇÃO ]]</f>
        <v>ATIVO</v>
      </c>
      <c r="D42" s="15"/>
      <c r="E42" s="7"/>
      <c r="F42" s="10"/>
      <c r="G42" s="7"/>
      <c r="H42" s="7"/>
      <c r="I42" s="8"/>
      <c r="J42" s="7">
        <f t="shared" si="0"/>
        <v>0</v>
      </c>
      <c r="K42" s="9">
        <f t="shared" si="2"/>
        <v>-29</v>
      </c>
      <c r="L42" s="15" t="str">
        <f ca="1">IF(TODAY()&gt;Tabela224101112131415161718192010113637383940[[#This Row],[VENCIMENTO]],"Vencido‼","Válido✔")</f>
        <v>Vencido‼</v>
      </c>
    </row>
    <row r="43" spans="1:12" x14ac:dyDescent="0.25">
      <c r="A43" s="11" t="str">
        <f>Tabela224[[#This Row],[NOME]]</f>
        <v>PAULO CÉLIO DA SILVA</v>
      </c>
      <c r="B43" s="11" t="str">
        <f>Tabela224[[#This Row],[CATEGORIA]]</f>
        <v>EMPREGADO</v>
      </c>
      <c r="C43" s="15" t="str">
        <f>Tabela224[[#This Row],[SITUAÇÃO ]]</f>
        <v>ATIVO</v>
      </c>
      <c r="D43" s="15"/>
      <c r="E43" s="7"/>
      <c r="F43" s="10"/>
      <c r="G43" s="7"/>
      <c r="H43" s="7"/>
      <c r="I43" s="8"/>
      <c r="J43" s="7">
        <f t="shared" si="0"/>
        <v>0</v>
      </c>
      <c r="K43" s="9">
        <f t="shared" si="2"/>
        <v>-29</v>
      </c>
      <c r="L43" s="15" t="str">
        <f ca="1">IF(TODAY()&gt;Tabela224101112131415161718192010113637383940[[#This Row],[VENCIMENTO]],"Vencido‼","Válido✔")</f>
        <v>Vencido‼</v>
      </c>
    </row>
    <row r="44" spans="1:12" x14ac:dyDescent="0.25">
      <c r="A44" s="11" t="str">
        <f>Tabela224[[#This Row],[NOME]]</f>
        <v>RAFAEL FAUSTINO MAPA COELHO</v>
      </c>
      <c r="B44" s="11" t="str">
        <f>Tabela224[[#This Row],[CATEGORIA]]</f>
        <v>EMPREGADO</v>
      </c>
      <c r="C44" s="15" t="str">
        <f>Tabela224[[#This Row],[SITUAÇÃO ]]</f>
        <v>INATIVO</v>
      </c>
      <c r="D44" s="15"/>
      <c r="E44" s="7"/>
      <c r="F44" s="10"/>
      <c r="G44" s="7"/>
      <c r="H44" s="7"/>
      <c r="I44" s="8"/>
      <c r="J44" s="7">
        <f t="shared" si="0"/>
        <v>0</v>
      </c>
      <c r="K44" s="9">
        <f t="shared" si="2"/>
        <v>-29</v>
      </c>
      <c r="L44" s="15" t="str">
        <f ca="1">IF(TODAY()&gt;Tabela224101112131415161718192010113637383940[[#This Row],[VENCIMENTO]],"Vencido‼","Válido✔")</f>
        <v>Vencido‼</v>
      </c>
    </row>
    <row r="45" spans="1:12" x14ac:dyDescent="0.25">
      <c r="A45" s="11" t="str">
        <f>Tabela224[[#This Row],[NOME]]</f>
        <v>RAFAEL ROBERTO CAMPIDELLI</v>
      </c>
      <c r="B45" s="11" t="str">
        <f>Tabela224[[#This Row],[CATEGORIA]]</f>
        <v>EMPREGADO</v>
      </c>
      <c r="C45" s="15" t="s">
        <v>120</v>
      </c>
      <c r="D45" s="15"/>
      <c r="E45" s="7"/>
      <c r="F45" s="10"/>
      <c r="G45" s="7"/>
      <c r="H45" s="7"/>
      <c r="I45" s="8"/>
      <c r="J45" s="7">
        <f>EDATE(E45,I45)</f>
        <v>0</v>
      </c>
      <c r="K45" s="9">
        <f>J45-29</f>
        <v>-29</v>
      </c>
      <c r="L45" s="15" t="str">
        <f ca="1">IF(TODAY()&gt;Tabela224101112131415161718192010113637383940[[#This Row],[VENCIMENTO]],"Vencido‼","Válido✔")</f>
        <v>Vencido‼</v>
      </c>
    </row>
    <row r="46" spans="1:12" x14ac:dyDescent="0.25">
      <c r="A46" s="11" t="str">
        <f>Tabela224[[#This Row],[NOME]]</f>
        <v>ROBERT AUGUSTO SANTOS SILVA</v>
      </c>
      <c r="B46" s="11" t="str">
        <f>Tabela224[[#This Row],[CATEGORIA]]</f>
        <v>EMPREGADO</v>
      </c>
      <c r="C46" s="15" t="str">
        <f>Tabela224[[#This Row],[SITUAÇÃO ]]</f>
        <v>ATIVO</v>
      </c>
      <c r="D46" s="15"/>
      <c r="E46" s="7"/>
      <c r="F46" s="10"/>
      <c r="G46" s="7"/>
      <c r="H46" s="7"/>
      <c r="I46" s="8"/>
      <c r="J46" s="7">
        <f t="shared" si="0"/>
        <v>0</v>
      </c>
      <c r="K46" s="9">
        <f t="shared" si="2"/>
        <v>-29</v>
      </c>
      <c r="L46" s="15" t="str">
        <f ca="1">IF(TODAY()&gt;Tabela224101112131415161718192010113637383940[[#This Row],[VENCIMENTO]],"Vencido‼","Válido✔")</f>
        <v>Vencido‼</v>
      </c>
    </row>
    <row r="47" spans="1:12" x14ac:dyDescent="0.25">
      <c r="A47" s="11" t="str">
        <f>Tabela224[[#This Row],[NOME]]</f>
        <v>TALISON TIAGO DIAS OLIVEIRA</v>
      </c>
      <c r="B47" s="11" t="str">
        <f>Tabela224[[#This Row],[CATEGORIA]]</f>
        <v>EMPREGADO</v>
      </c>
      <c r="C47" s="15" t="str">
        <f>Tabela224[[#This Row],[SITUAÇÃO ]]</f>
        <v>ATIVO</v>
      </c>
      <c r="D47" s="15"/>
      <c r="E47" s="7"/>
      <c r="F47" s="10"/>
      <c r="G47" s="7"/>
      <c r="H47" s="7"/>
      <c r="I47" s="8"/>
      <c r="J47" s="7">
        <f t="shared" si="0"/>
        <v>0</v>
      </c>
      <c r="K47" s="9">
        <f t="shared" si="2"/>
        <v>-29</v>
      </c>
      <c r="L47" s="15" t="str">
        <f ca="1">IF(TODAY()&gt;Tabela224101112131415161718192010113637383940[[#This Row],[VENCIMENTO]],"Vencido‼","Válido✔")</f>
        <v>Vencido‼</v>
      </c>
    </row>
    <row r="48" spans="1:12" x14ac:dyDescent="0.25">
      <c r="A48" s="11" t="str">
        <f>Tabela224[[#This Row],[NOME]]</f>
        <v>THAÍS LORRAINE DA SILVA SANTOS</v>
      </c>
      <c r="B48" s="11" t="str">
        <f>Tabela224[[#This Row],[CATEGORIA]]</f>
        <v>EMPREGADO</v>
      </c>
      <c r="C48" s="15" t="str">
        <f>Tabela224[[#This Row],[SITUAÇÃO ]]</f>
        <v>ATIVO</v>
      </c>
      <c r="D48" s="15"/>
      <c r="E48" s="7"/>
      <c r="F48" s="10"/>
      <c r="G48" s="7"/>
      <c r="H48" s="7"/>
      <c r="I48" s="8"/>
      <c r="J48" s="7">
        <f t="shared" si="0"/>
        <v>0</v>
      </c>
      <c r="K48" s="9">
        <f t="shared" si="2"/>
        <v>-29</v>
      </c>
      <c r="L48" s="15" t="str">
        <f ca="1">IF(TODAY()&gt;Tabela224101112131415161718192010113637383940[[#This Row],[VENCIMENTO]],"Vencido‼","Válido✔")</f>
        <v>Vencido‼</v>
      </c>
    </row>
    <row r="49" spans="1:12" x14ac:dyDescent="0.25">
      <c r="A49" s="11" t="str">
        <f>Tabela224[[#This Row],[NOME]]</f>
        <v>WAGNER APARECIDO DE SOUSA JÚNIOR</v>
      </c>
      <c r="B49" s="11" t="str">
        <f>Tabela224[[#This Row],[CATEGORIA]]</f>
        <v>EMPREGADO</v>
      </c>
      <c r="C49" s="15" t="str">
        <f>Tabela224[[#This Row],[SITUAÇÃO ]]</f>
        <v>INATIVO</v>
      </c>
      <c r="D49" s="15"/>
      <c r="E49" s="7"/>
      <c r="F49" s="10"/>
      <c r="G49" s="7"/>
      <c r="H49" s="7"/>
      <c r="I49" s="8"/>
      <c r="J49" s="7">
        <f t="shared" si="0"/>
        <v>0</v>
      </c>
      <c r="K49" s="9">
        <f t="shared" si="2"/>
        <v>-29</v>
      </c>
      <c r="L49" s="15" t="str">
        <f ca="1">IF(TODAY()&gt;Tabela224101112131415161718192010113637383940[[#This Row],[VENCIMENTO]],"Vencido‼","Válido✔")</f>
        <v>Vencido‼</v>
      </c>
    </row>
    <row r="50" spans="1:12" x14ac:dyDescent="0.25">
      <c r="A50" s="11" t="str">
        <f>Tabela224[[#This Row],[NOME]]</f>
        <v>WESLEY DE ALMEIDA E SOUZA</v>
      </c>
      <c r="B50" s="11" t="str">
        <f>Tabela224[[#This Row],[CATEGORIA]]</f>
        <v>EMPREGADO</v>
      </c>
      <c r="C50" s="15" t="str">
        <f>Tabela224[[#This Row],[SITUAÇÃO ]]</f>
        <v>ATIVO</v>
      </c>
      <c r="D50" s="15"/>
      <c r="E50" s="7"/>
      <c r="F50" s="10"/>
      <c r="G50" s="7"/>
      <c r="H50" s="7"/>
      <c r="I50" s="8"/>
      <c r="J50" s="19">
        <f t="shared" si="0"/>
        <v>0</v>
      </c>
      <c r="K50" s="20">
        <f t="shared" si="2"/>
        <v>-29</v>
      </c>
      <c r="L50" s="15" t="str">
        <f ca="1">IF(TODAY()&gt;Tabela224101112131415161718192010113637383940[[#This Row],[VENCIMENTO]],"Vencido‼","Válido✔")</f>
        <v>Vencido‼</v>
      </c>
    </row>
    <row r="51" spans="1:12" x14ac:dyDescent="0.25">
      <c r="A51" s="11" t="str">
        <f>Tabela224[[#This Row],[NOME]]</f>
        <v>MARCELO CHRISTIAN LELIS DE OLIVEIRA</v>
      </c>
      <c r="B51" s="11" t="str">
        <f>Tabela224[[#This Row],[CATEGORIA]]</f>
        <v>EMPREGADO</v>
      </c>
      <c r="C51" s="15" t="str">
        <f>Tabela224[[#This Row],[SITUAÇÃO ]]</f>
        <v>ATIVO</v>
      </c>
      <c r="D51" s="15"/>
      <c r="E51" s="7"/>
      <c r="F51" s="10"/>
      <c r="G51" s="7"/>
      <c r="H51" s="7"/>
      <c r="I51" s="8"/>
      <c r="J51" s="7">
        <f t="shared" si="0"/>
        <v>0</v>
      </c>
      <c r="K51" s="9">
        <f t="shared" si="2"/>
        <v>-29</v>
      </c>
      <c r="L51" s="27" t="str">
        <f ca="1">IF(TODAY()&gt;Tabela224101112131415161718192010113637383940[[#This Row],[VENCIMENTO]],"Vencido‼","Válido✔")</f>
        <v>Vencido‼</v>
      </c>
    </row>
    <row r="52" spans="1:12" x14ac:dyDescent="0.25">
      <c r="A52" s="11" t="str">
        <f>Tabela224[[#This Row],[NOME]]</f>
        <v>PABLO VINICIUS SEVERINO FERNANDES</v>
      </c>
      <c r="B52" s="11" t="str">
        <f>Tabela224[[#This Row],[CATEGORIA]]</f>
        <v xml:space="preserve">EMPREGADO </v>
      </c>
      <c r="C52" s="15" t="str">
        <f>Tabela224[[#This Row],[SITUAÇÃO ]]</f>
        <v>ATIVO</v>
      </c>
      <c r="D52" s="15"/>
      <c r="E52" s="7"/>
      <c r="F52" s="10"/>
      <c r="G52" s="7"/>
      <c r="H52" s="7"/>
      <c r="I52" s="8"/>
      <c r="J52" s="7">
        <f t="shared" si="0"/>
        <v>0</v>
      </c>
      <c r="K52" s="9">
        <f t="shared" si="2"/>
        <v>-29</v>
      </c>
      <c r="L52" s="27" t="str">
        <f ca="1">IF(TODAY()&gt;Tabela224101112131415161718192010113637383940[[#This Row],[VENCIMENTO]],"Vencido‼","Válido✔")</f>
        <v>Vencido‼</v>
      </c>
    </row>
    <row r="53" spans="1:12" x14ac:dyDescent="0.25">
      <c r="A53" s="11" t="str">
        <f>Tabela224[[#This Row],[NOME]]</f>
        <v>FRANCISCO PEDRO DE SOUZA SANTOS</v>
      </c>
      <c r="B53" s="11" t="str">
        <f>Tabela224[[#This Row],[CATEGORIA]]</f>
        <v>EMPREGADO</v>
      </c>
      <c r="C53" s="15" t="s">
        <v>120</v>
      </c>
      <c r="D53" s="15"/>
      <c r="E53" s="7"/>
      <c r="F53" s="10"/>
      <c r="G53" s="7"/>
      <c r="H53" s="7"/>
      <c r="I53" s="8"/>
      <c r="J53" s="7">
        <f t="shared" si="0"/>
        <v>0</v>
      </c>
      <c r="K53" s="9">
        <f t="shared" si="2"/>
        <v>-29</v>
      </c>
      <c r="L53" s="27" t="str">
        <f ca="1">IF(TODAY()&gt;Tabela224101112131415161718192010113637383940[[#This Row],[VENCIMENTO]],"Vencido‼","Válido✔")</f>
        <v>Vencido‼</v>
      </c>
    </row>
    <row r="54" spans="1:12" x14ac:dyDescent="0.25">
      <c r="A54" s="11" t="str">
        <f>Tabela224[[#This Row],[NOME]]</f>
        <v>ÍTALO GABRIEL DA SILVA RODRIGUES SANTOS</v>
      </c>
      <c r="B54" s="11" t="str">
        <f>Tabela224[[#This Row],[CATEGORIA]]</f>
        <v>EMPREGADO</v>
      </c>
      <c r="C54" s="15" t="str">
        <f>Tabela224[[#This Row],[SITUAÇÃO ]]</f>
        <v>ATIVO</v>
      </c>
      <c r="D54" s="15"/>
      <c r="E54" s="7"/>
      <c r="F54" s="10"/>
      <c r="G54" s="7"/>
      <c r="H54" s="7"/>
      <c r="I54" s="8"/>
      <c r="J54" s="7">
        <f t="shared" si="0"/>
        <v>0</v>
      </c>
      <c r="K54" s="9">
        <f t="shared" si="2"/>
        <v>-29</v>
      </c>
      <c r="L54" s="27" t="str">
        <f ca="1">IF(TODAY()&gt;Tabela224101112131415161718192010113637383940[[#This Row],[VENCIMENTO]],"Vencido‼","Válido✔")</f>
        <v>Vencido‼</v>
      </c>
    </row>
    <row r="55" spans="1:12" x14ac:dyDescent="0.25">
      <c r="A55" s="11" t="str">
        <f>Tabela224[[#This Row],[NOME]]</f>
        <v>IVANILDO AMARAL SANTOS</v>
      </c>
      <c r="B55" s="11" t="str">
        <f>Tabela224[[#This Row],[CATEGORIA]]</f>
        <v>EMPREGADO</v>
      </c>
      <c r="C55" s="15" t="str">
        <f>Tabela224[[#This Row],[SITUAÇÃO ]]</f>
        <v>ATIVO</v>
      </c>
      <c r="D55" s="15"/>
      <c r="E55" s="7"/>
      <c r="F55" s="10"/>
      <c r="G55" s="7"/>
      <c r="H55" s="7"/>
      <c r="I55" s="8"/>
      <c r="J55" s="7">
        <f t="shared" si="0"/>
        <v>0</v>
      </c>
      <c r="K55" s="9">
        <f t="shared" si="2"/>
        <v>-29</v>
      </c>
      <c r="L55" s="27" t="str">
        <f ca="1">IF(TODAY()&gt;Tabela224101112131415161718192010113637383940[[#This Row],[VENCIMENTO]],"Vencido‼","Válido✔")</f>
        <v>Vencido‼</v>
      </c>
    </row>
    <row r="56" spans="1:12" x14ac:dyDescent="0.25">
      <c r="A56" s="11" t="str">
        <f>Tabela224[[#This Row],[NOME]]</f>
        <v>JONATHAN FERNANDES PEREIRA</v>
      </c>
      <c r="B56" s="11" t="str">
        <f>Tabela224[[#This Row],[CATEGORIA]]</f>
        <v>EMPREGADO</v>
      </c>
      <c r="C56" s="15" t="str">
        <f>Tabela224[[#This Row],[SITUAÇÃO ]]</f>
        <v>ATIVO</v>
      </c>
      <c r="D56" s="15"/>
      <c r="E56" s="7"/>
      <c r="F56" s="10"/>
      <c r="G56" s="7"/>
      <c r="H56" s="7"/>
      <c r="I56" s="8"/>
      <c r="J56" s="7">
        <f t="shared" si="0"/>
        <v>0</v>
      </c>
      <c r="K56" s="9">
        <f t="shared" si="2"/>
        <v>-29</v>
      </c>
      <c r="L56" s="27" t="str">
        <f ca="1">IF(TODAY()&gt;Tabela224101112131415161718192010113637383940[[#This Row],[VENCIMENTO]],"Vencido‼","Válido✔")</f>
        <v>Vencido‼</v>
      </c>
    </row>
    <row r="57" spans="1:12" x14ac:dyDescent="0.25">
      <c r="A57" s="11" t="str">
        <f>Tabela224[[#This Row],[NOME]]</f>
        <v>FERNANDO AQUINO FERNANDES</v>
      </c>
      <c r="B57" s="11" t="str">
        <f>Tabela224[[#This Row],[CATEGORIA]]</f>
        <v>INTERMITENTE (FERNANDO)</v>
      </c>
      <c r="C57" s="15" t="str">
        <f>Tabela224[[#This Row],[SITUAÇÃO ]]</f>
        <v>ATIVO</v>
      </c>
      <c r="D57" s="15"/>
      <c r="E57" s="7"/>
      <c r="F57" s="10"/>
      <c r="G57" s="7"/>
      <c r="H57" s="7"/>
      <c r="I57" s="8"/>
      <c r="J57" s="7">
        <f t="shared" si="0"/>
        <v>0</v>
      </c>
      <c r="K57" s="9">
        <f t="shared" si="2"/>
        <v>-29</v>
      </c>
      <c r="L57" s="27" t="str">
        <f ca="1">IF(TODAY()&gt;Tabela224101112131415161718192010113637383940[[#This Row],[VENCIMENTO]],"Vencido‼","Válido✔")</f>
        <v>Vencido‼</v>
      </c>
    </row>
    <row r="58" spans="1:12" x14ac:dyDescent="0.25">
      <c r="A58" s="11" t="str">
        <f>Tabela224[[#This Row],[NOME]]</f>
        <v>WANDESON COSTA LIMA</v>
      </c>
      <c r="B58" s="11" t="str">
        <f>Tabela224[[#This Row],[CATEGORIA]]</f>
        <v>INTERMITENTE (FERNANDO)</v>
      </c>
      <c r="C58" s="15" t="str">
        <f>Tabela224[[#This Row],[SITUAÇÃO ]]</f>
        <v>ATIVO</v>
      </c>
      <c r="D58" s="15"/>
      <c r="E58" s="7"/>
      <c r="F58" s="10"/>
      <c r="G58" s="7"/>
      <c r="H58" s="7"/>
      <c r="I58" s="8"/>
      <c r="J58" s="7">
        <f t="shared" si="0"/>
        <v>0</v>
      </c>
      <c r="K58" s="9">
        <f t="shared" si="2"/>
        <v>-29</v>
      </c>
      <c r="L58" s="27" t="str">
        <f ca="1">IF(TODAY()&gt;Tabela224101112131415161718192010113637383940[[#This Row],[VENCIMENTO]],"Vencido‼","Válido✔")</f>
        <v>Vencido‼</v>
      </c>
    </row>
    <row r="59" spans="1:12" x14ac:dyDescent="0.25">
      <c r="A59" s="11" t="str">
        <f>Tabela224[[#This Row],[NOME]]</f>
        <v>WILLIAN JORGE CAETANO PINTO</v>
      </c>
      <c r="B59" s="11" t="str">
        <f>Tabela224[[#This Row],[CATEGORIA]]</f>
        <v>INTERMITENTE (FERNANDO)</v>
      </c>
      <c r="C59" s="15" t="str">
        <f>Tabela224[[#This Row],[SITUAÇÃO ]]</f>
        <v>ATIVO</v>
      </c>
      <c r="D59" s="15"/>
      <c r="E59" s="7"/>
      <c r="F59" s="10"/>
      <c r="G59" s="7"/>
      <c r="H59" s="7"/>
      <c r="I59" s="8"/>
      <c r="J59" s="7">
        <f t="shared" si="0"/>
        <v>0</v>
      </c>
      <c r="K59" s="9">
        <f t="shared" si="2"/>
        <v>-29</v>
      </c>
      <c r="L59" s="27" t="str">
        <f ca="1">IF(TODAY()&gt;Tabela224101112131415161718192010113637383940[[#This Row],[VENCIMENTO]],"Vencido‼","Válido✔")</f>
        <v>Vencido‼</v>
      </c>
    </row>
    <row r="60" spans="1:12" x14ac:dyDescent="0.25">
      <c r="A60" s="11" t="str">
        <f>Tabela224[[#This Row],[NOME]]</f>
        <v>GRASIANE DA COSTA SOBRINHO</v>
      </c>
      <c r="B60" s="11" t="str">
        <f>Tabela224[[#This Row],[CATEGORIA]]</f>
        <v>EMPREGADO</v>
      </c>
      <c r="C60" s="15" t="str">
        <f>Tabela224[[#This Row],[SITUAÇÃO ]]</f>
        <v>ATIVO</v>
      </c>
      <c r="D60" s="15"/>
      <c r="E60" s="7"/>
      <c r="F60" s="10"/>
      <c r="G60" s="7"/>
      <c r="H60" s="7"/>
      <c r="I60" s="8"/>
      <c r="J60" s="7">
        <f t="shared" si="0"/>
        <v>0</v>
      </c>
      <c r="K60" s="9">
        <f t="shared" si="2"/>
        <v>-29</v>
      </c>
      <c r="L60" s="27" t="str">
        <f ca="1">IF(TODAY()&gt;Tabela224101112131415161718192010113637383940[[#This Row],[VENCIMENTO]],"Vencido‼","Válido✔")</f>
        <v>Vencido‼</v>
      </c>
    </row>
    <row r="61" spans="1:12" x14ac:dyDescent="0.25">
      <c r="A61" s="11" t="str">
        <f>Tabela224[[#This Row],[NOME]]</f>
        <v>BRUNO GUIMARÃES MARTINS</v>
      </c>
      <c r="B61" s="11" t="str">
        <f>Tabela224[[#This Row],[CATEGORIA]]</f>
        <v>EMPREGADO</v>
      </c>
      <c r="C61" s="15" t="str">
        <f>Tabela224[[#This Row],[SITUAÇÃO ]]</f>
        <v>ATIVO</v>
      </c>
      <c r="D61" s="15"/>
      <c r="E61" s="7"/>
      <c r="F61" s="10"/>
      <c r="G61" s="7"/>
      <c r="H61" s="7"/>
      <c r="I61" s="8"/>
      <c r="J61" s="7">
        <f t="shared" si="0"/>
        <v>0</v>
      </c>
      <c r="K61" s="9">
        <f t="shared" si="2"/>
        <v>-29</v>
      </c>
      <c r="L61" s="27" t="str">
        <f ca="1">IF(TODAY()&gt;Tabela224101112131415161718192010113637383940[[#This Row],[VENCIMENTO]],"Vencido‼","Válido✔")</f>
        <v>Vencido‼</v>
      </c>
    </row>
    <row r="62" spans="1:12" x14ac:dyDescent="0.25">
      <c r="A62" s="11" t="str">
        <f>Tabela224[[#This Row],[NOME]]</f>
        <v>LEANDRO GUIMARÃES MARTINS</v>
      </c>
      <c r="B62" s="11" t="str">
        <f>Tabela224[[#This Row],[CATEGORIA]]</f>
        <v>EMPREGADO</v>
      </c>
      <c r="C62" s="15" t="str">
        <f>Tabela224[[#This Row],[SITUAÇÃO ]]</f>
        <v>ATIVO</v>
      </c>
      <c r="D62" s="15"/>
      <c r="E62" s="7"/>
      <c r="F62" s="10"/>
      <c r="G62" s="7"/>
      <c r="H62" s="7"/>
      <c r="I62" s="8"/>
      <c r="J62" s="7">
        <f t="shared" si="0"/>
        <v>0</v>
      </c>
      <c r="K62" s="9">
        <f t="shared" si="2"/>
        <v>-29</v>
      </c>
      <c r="L62" s="27" t="str">
        <f ca="1">IF(TODAY()&gt;Tabela224101112131415161718192010113637383940[[#This Row],[VENCIMENTO]],"Vencido‼","Válido✔")</f>
        <v>Vencido‼</v>
      </c>
    </row>
    <row r="63" spans="1:12" x14ac:dyDescent="0.25">
      <c r="A63" s="11" t="str">
        <f>Tabela224[[#This Row],[NOME]]</f>
        <v>ALESSANDRO IORANY DOS SANTOS</v>
      </c>
      <c r="B63" s="11" t="str">
        <f>Tabela224[[#This Row],[CATEGORIA]]</f>
        <v>EMPREGADO</v>
      </c>
      <c r="C63" s="15" t="str">
        <f>Tabela224[[#This Row],[SITUAÇÃO ]]</f>
        <v>INATIVO</v>
      </c>
      <c r="D63" s="15"/>
      <c r="E63" s="7"/>
      <c r="F63" s="10"/>
      <c r="G63" s="7"/>
      <c r="H63" s="7"/>
      <c r="I63" s="8"/>
      <c r="J63" s="7">
        <f t="shared" si="0"/>
        <v>0</v>
      </c>
      <c r="K63" s="9">
        <f t="shared" si="2"/>
        <v>-29</v>
      </c>
      <c r="L63" s="27" t="str">
        <f ca="1">IF(TODAY()&gt;Tabela224101112131415161718192010113637383940[[#This Row],[VENCIMENTO]],"Vencido‼","Válido✔")</f>
        <v>Vencido‼</v>
      </c>
    </row>
    <row r="64" spans="1:12" x14ac:dyDescent="0.25">
      <c r="A64" s="11" t="str">
        <f>Tabela224[[#This Row],[NOME]]</f>
        <v>MATHEUS BINI SEVERINO FERNANDES</v>
      </c>
      <c r="B64" s="11" t="str">
        <f>Tabela224[[#This Row],[CATEGORIA]]</f>
        <v>EMPREGADO</v>
      </c>
      <c r="C64" s="15" t="str">
        <f>Tabela224[[#This Row],[SITUAÇÃO ]]</f>
        <v>ATIVO</v>
      </c>
      <c r="D64" s="15"/>
      <c r="E64" s="7"/>
      <c r="F64" s="10"/>
      <c r="G64" s="7"/>
      <c r="H64" s="7"/>
      <c r="I64" s="8"/>
      <c r="J64" s="7">
        <f t="shared" si="0"/>
        <v>0</v>
      </c>
      <c r="K64" s="9">
        <f t="shared" si="2"/>
        <v>-29</v>
      </c>
      <c r="L64" s="27" t="str">
        <f ca="1">IF(TODAY()&gt;Tabela224101112131415161718192010113637383940[[#This Row],[VENCIMENTO]],"Vencido‼","Válido✔")</f>
        <v>Vencido‼</v>
      </c>
    </row>
    <row r="65" spans="1:12" x14ac:dyDescent="0.25">
      <c r="A65" s="11" t="str">
        <f>Tabela224[[#This Row],[NOME]]</f>
        <v>NILTON ALVES DA CUNHA FILHO</v>
      </c>
      <c r="B65" s="11" t="str">
        <f>Tabela224[[#This Row],[CATEGORIA]]</f>
        <v>EMPREGADO</v>
      </c>
      <c r="C65" s="15" t="str">
        <f>Tabela224[[#This Row],[SITUAÇÃO ]]</f>
        <v>ATIVO</v>
      </c>
      <c r="D65" s="15"/>
      <c r="E65" s="7"/>
      <c r="F65" s="10"/>
      <c r="G65" s="7"/>
      <c r="H65" s="7"/>
      <c r="I65" s="8"/>
      <c r="J65" s="7">
        <f t="shared" si="0"/>
        <v>0</v>
      </c>
      <c r="K65" s="9">
        <f t="shared" si="2"/>
        <v>-29</v>
      </c>
      <c r="L65" s="27" t="str">
        <f ca="1">IF(TODAY()&gt;Tabela224101112131415161718192010113637383940[[#This Row],[VENCIMENTO]],"Vencido‼","Válido✔")</f>
        <v>Vencido‼</v>
      </c>
    </row>
    <row r="66" spans="1:12" x14ac:dyDescent="0.25">
      <c r="A66" s="11" t="str">
        <f>Tabela224[[#This Row],[NOME]]</f>
        <v>FRANCISCO PEDRO DE SOUZA SANTOS</v>
      </c>
      <c r="B66" s="11" t="str">
        <f>Tabela224[[#This Row],[CATEGORIA]]</f>
        <v>EMPREGADO</v>
      </c>
      <c r="C66" s="15" t="str">
        <f>Tabela224[[#This Row],[SITUAÇÃO ]]</f>
        <v>ATIVO</v>
      </c>
      <c r="D66" s="8"/>
      <c r="E66" s="7"/>
      <c r="F66" s="7"/>
      <c r="G66" s="7"/>
      <c r="H66" s="7"/>
      <c r="I66" s="8"/>
      <c r="J66" s="7">
        <f t="shared" si="0"/>
        <v>0</v>
      </c>
      <c r="K66" s="9">
        <f t="shared" si="2"/>
        <v>-29</v>
      </c>
      <c r="L66" s="27" t="str">
        <f ca="1">IF(TODAY()&gt;Tabela224101112131415161718192010113637383940[[#This Row],[VENCIMENTO]],"Vencido‼","Válido✔")</f>
        <v>Vencido‼</v>
      </c>
    </row>
    <row r="67" spans="1:12" x14ac:dyDescent="0.25">
      <c r="A67" s="11" t="str">
        <f>Tabela224[[#This Row],[NOME]]</f>
        <v>CARLOS EDUARDO ALVES JULIÃO</v>
      </c>
      <c r="B67" s="11" t="str">
        <f>Tabela224[[#This Row],[CATEGORIA]]</f>
        <v>EMPREGADO</v>
      </c>
      <c r="C67" s="15" t="str">
        <f>Tabela224[[#This Row],[SITUAÇÃO ]]</f>
        <v>ATIVO</v>
      </c>
      <c r="D67" s="8"/>
      <c r="E67" s="7"/>
      <c r="F67" s="7"/>
      <c r="G67" s="7"/>
      <c r="H67" s="7"/>
      <c r="I67" s="8"/>
      <c r="J67" s="7">
        <f t="shared" si="0"/>
        <v>0</v>
      </c>
      <c r="K67" s="9">
        <f t="shared" si="2"/>
        <v>-29</v>
      </c>
      <c r="L67" s="27" t="str">
        <f ca="1">IF(TODAY()&gt;Tabela224101112131415161718192010113637383940[[#This Row],[VENCIMENTO]],"Vencido‼","Válido✔")</f>
        <v>Vencido‼</v>
      </c>
    </row>
    <row r="68" spans="1:12" x14ac:dyDescent="0.25">
      <c r="A68" s="11" t="str">
        <f>Tabela224[[#This Row],[NOME]]</f>
        <v>JHONATAS ALVES COSTA</v>
      </c>
      <c r="B68" s="11" t="str">
        <f>Tabela224[[#This Row],[CATEGORIA]]</f>
        <v>EMPREGADO</v>
      </c>
      <c r="C68" s="15" t="str">
        <f>Tabela224[[#This Row],[SITUAÇÃO ]]</f>
        <v>ATIVO</v>
      </c>
      <c r="D68" s="8"/>
      <c r="E68" s="7"/>
      <c r="F68" s="7"/>
      <c r="G68" s="7"/>
      <c r="H68" s="7"/>
      <c r="I68" s="8"/>
      <c r="J68" s="7">
        <f t="shared" si="0"/>
        <v>0</v>
      </c>
      <c r="K68" s="9">
        <f t="shared" si="2"/>
        <v>-29</v>
      </c>
      <c r="L68" s="27" t="str">
        <f ca="1">IF(TODAY()&gt;Tabela224101112131415161718192010113637383940[[#This Row],[VENCIMENTO]],"Vencido‼","Válido✔")</f>
        <v>Vencido‼</v>
      </c>
    </row>
    <row r="69" spans="1:12" x14ac:dyDescent="0.25">
      <c r="A69" s="11" t="str">
        <f>Tabela224[[#This Row],[NOME]]</f>
        <v>KELLEN CARLA PEREIRA SILVA</v>
      </c>
      <c r="B69" s="11" t="str">
        <f>Tabela224[[#This Row],[CATEGORIA]]</f>
        <v>EMPREGADO</v>
      </c>
      <c r="C69" s="15" t="str">
        <f>Tabela224[[#This Row],[SITUAÇÃO ]]</f>
        <v>ATIVO</v>
      </c>
      <c r="D69" s="8"/>
      <c r="E69" s="7"/>
      <c r="F69" s="7"/>
      <c r="G69" s="7"/>
      <c r="H69" s="7"/>
      <c r="I69" s="8"/>
      <c r="J69" s="7">
        <f t="shared" ref="J69:J100" si="3">EDATE(E69,I69)</f>
        <v>0</v>
      </c>
      <c r="K69" s="9">
        <f t="shared" si="2"/>
        <v>-29</v>
      </c>
      <c r="L69" s="27" t="str">
        <f ca="1">IF(TODAY()&gt;Tabela224101112131415161718192010113637383940[[#This Row],[VENCIMENTO]],"Vencido‼","Válido✔")</f>
        <v>Vencido‼</v>
      </c>
    </row>
    <row r="70" spans="1:12" x14ac:dyDescent="0.25">
      <c r="A70" s="11" t="str">
        <f>Tabela224[[#This Row],[NOME]]</f>
        <v>LEONARDO JOSÉ DA SILVA</v>
      </c>
      <c r="B70" s="11" t="str">
        <f>Tabela224[[#This Row],[CATEGORIA]]</f>
        <v>EMPREGADO</v>
      </c>
      <c r="C70" s="15" t="str">
        <f>Tabela224[[#This Row],[SITUAÇÃO ]]</f>
        <v>ATIVO</v>
      </c>
      <c r="D70" s="8"/>
      <c r="E70" s="7"/>
      <c r="F70" s="7"/>
      <c r="G70" s="7"/>
      <c r="H70" s="7"/>
      <c r="I70" s="8"/>
      <c r="J70" s="7">
        <f t="shared" si="3"/>
        <v>0</v>
      </c>
      <c r="K70" s="9">
        <f t="shared" si="2"/>
        <v>-29</v>
      </c>
      <c r="L70" s="27" t="str">
        <f ca="1">IF(TODAY()&gt;Tabela224101112131415161718192010113637383940[[#This Row],[VENCIMENTO]],"Vencido‼","Válido✔")</f>
        <v>Vencido‼</v>
      </c>
    </row>
    <row r="71" spans="1:12" x14ac:dyDescent="0.25">
      <c r="A71" s="11" t="str">
        <f>Tabela224[[#This Row],[NOME]]</f>
        <v>LUSIMAR DE SOUZA SANTOS</v>
      </c>
      <c r="B71" s="11" t="str">
        <f>Tabela224[[#This Row],[CATEGORIA]]</f>
        <v>EMPREGADO</v>
      </c>
      <c r="C71" s="15" t="str">
        <f>Tabela224[[#This Row],[SITUAÇÃO ]]</f>
        <v>ATIVO</v>
      </c>
      <c r="D71" s="8"/>
      <c r="E71" s="7"/>
      <c r="F71" s="7"/>
      <c r="G71" s="7"/>
      <c r="H71" s="7"/>
      <c r="I71" s="8"/>
      <c r="J71" s="7">
        <f t="shared" si="3"/>
        <v>0</v>
      </c>
      <c r="K71" s="9">
        <f t="shared" si="2"/>
        <v>-29</v>
      </c>
      <c r="L71" s="27" t="str">
        <f ca="1">IF(TODAY()&gt;Tabela224101112131415161718192010113637383940[[#This Row],[VENCIMENTO]],"Vencido‼","Válido✔")</f>
        <v>Vencido‼</v>
      </c>
    </row>
    <row r="72" spans="1:12" x14ac:dyDescent="0.25">
      <c r="A72" s="11" t="str">
        <f>Tabela224[[#This Row],[NOME]]</f>
        <v>SANDY CRISTINA VENCESLAU FERREIRA</v>
      </c>
      <c r="B72" s="11" t="str">
        <f>Tabela224[[#This Row],[CATEGORIA]]</f>
        <v>EMPREGADO</v>
      </c>
      <c r="C72" s="15" t="str">
        <f>Tabela224[[#This Row],[SITUAÇÃO ]]</f>
        <v>ATIVO</v>
      </c>
      <c r="D72" s="8"/>
      <c r="E72" s="7"/>
      <c r="F72" s="7"/>
      <c r="G72" s="7"/>
      <c r="H72" s="7"/>
      <c r="I72" s="8"/>
      <c r="J72" s="7">
        <f t="shared" si="3"/>
        <v>0</v>
      </c>
      <c r="K72" s="9">
        <f t="shared" si="2"/>
        <v>-29</v>
      </c>
      <c r="L72" s="27" t="str">
        <f ca="1">IF(TODAY()&gt;Tabela224101112131415161718192010113637383940[[#This Row],[VENCIMENTO]],"Vencido‼","Válido✔")</f>
        <v>Vencido‼</v>
      </c>
    </row>
    <row r="73" spans="1:12" x14ac:dyDescent="0.25">
      <c r="A73" s="11" t="e">
        <f>Tabela224[[#This Row],[NOME]]</f>
        <v>#VALUE!</v>
      </c>
      <c r="B73" s="11" t="e">
        <f>Tabela224[[#This Row],[CATEGORIA]]</f>
        <v>#VALUE!</v>
      </c>
      <c r="C73" s="15" t="e">
        <f>Tabela224[[#This Row],[SITUAÇÃO ]]</f>
        <v>#VALUE!</v>
      </c>
      <c r="D73" s="8"/>
      <c r="E73" s="7"/>
      <c r="F73" s="7"/>
      <c r="G73" s="7"/>
      <c r="H73" s="7"/>
      <c r="I73" s="8"/>
      <c r="J73" s="7">
        <f t="shared" si="3"/>
        <v>0</v>
      </c>
      <c r="K73" s="9">
        <f t="shared" si="2"/>
        <v>-29</v>
      </c>
      <c r="L73" s="27" t="str">
        <f ca="1">IF(TODAY()&gt;Tabela224101112131415161718192010113637383940[[#This Row],[VENCIMENTO]],"Vencido‼","Válido✔")</f>
        <v>Vencido‼</v>
      </c>
    </row>
    <row r="74" spans="1:12" x14ac:dyDescent="0.25">
      <c r="A74" s="11" t="e">
        <f>Tabela224[[#This Row],[NOME]]</f>
        <v>#VALUE!</v>
      </c>
      <c r="B74" s="11" t="e">
        <f>Tabela224[[#This Row],[CATEGORIA]]</f>
        <v>#VALUE!</v>
      </c>
      <c r="C74" s="15" t="e">
        <f>Tabela224[[#This Row],[SITUAÇÃO ]]</f>
        <v>#VALUE!</v>
      </c>
      <c r="D74" s="8"/>
      <c r="E74" s="7"/>
      <c r="F74" s="7"/>
      <c r="G74" s="7"/>
      <c r="H74" s="7"/>
      <c r="I74" s="8"/>
      <c r="J74" s="7">
        <f t="shared" si="3"/>
        <v>0</v>
      </c>
      <c r="K74" s="9">
        <f t="shared" si="2"/>
        <v>-29</v>
      </c>
      <c r="L74" s="27" t="str">
        <f ca="1">IF(TODAY()&gt;Tabela224101112131415161718192010113637383940[[#This Row],[VENCIMENTO]],"Vencido‼","Válido✔")</f>
        <v>Vencido‼</v>
      </c>
    </row>
    <row r="75" spans="1:12" x14ac:dyDescent="0.25">
      <c r="A75" s="11" t="e">
        <f>Tabela224[[#This Row],[NOME]]</f>
        <v>#VALUE!</v>
      </c>
      <c r="B75" s="11" t="e">
        <f>Tabela224[[#This Row],[CATEGORIA]]</f>
        <v>#VALUE!</v>
      </c>
      <c r="C75" s="15" t="e">
        <f>Tabela224[[#This Row],[SITUAÇÃO ]]</f>
        <v>#VALUE!</v>
      </c>
      <c r="D75" s="8"/>
      <c r="E75" s="7"/>
      <c r="F75" s="7"/>
      <c r="G75" s="7"/>
      <c r="H75" s="7"/>
      <c r="I75" s="8"/>
      <c r="J75" s="7">
        <f t="shared" si="3"/>
        <v>0</v>
      </c>
      <c r="K75" s="9">
        <f t="shared" si="2"/>
        <v>-29</v>
      </c>
      <c r="L75" s="27" t="str">
        <f ca="1">IF(TODAY()&gt;Tabela224101112131415161718192010113637383940[[#This Row],[VENCIMENTO]],"Vencido‼","Válido✔")</f>
        <v>Vencido‼</v>
      </c>
    </row>
    <row r="76" spans="1:12" x14ac:dyDescent="0.25">
      <c r="A76" s="11" t="e">
        <f>Tabela224[[#This Row],[NOME]]</f>
        <v>#VALUE!</v>
      </c>
      <c r="B76" s="11" t="e">
        <f>Tabela224[[#This Row],[CATEGORIA]]</f>
        <v>#VALUE!</v>
      </c>
      <c r="C76" s="15" t="e">
        <f>Tabela224[[#This Row],[SITUAÇÃO ]]</f>
        <v>#VALUE!</v>
      </c>
      <c r="D76" s="8"/>
      <c r="E76" s="7"/>
      <c r="F76" s="7"/>
      <c r="G76" s="7"/>
      <c r="H76" s="7"/>
      <c r="I76" s="8"/>
      <c r="J76" s="7">
        <f t="shared" si="3"/>
        <v>0</v>
      </c>
      <c r="K76" s="9">
        <f t="shared" si="2"/>
        <v>-29</v>
      </c>
      <c r="L76" s="27" t="str">
        <f ca="1">IF(TODAY()&gt;Tabela224101112131415161718192010113637383940[[#This Row],[VENCIMENTO]],"Vencido‼","Válido✔")</f>
        <v>Vencido‼</v>
      </c>
    </row>
    <row r="77" spans="1:12" x14ac:dyDescent="0.25">
      <c r="A77" s="11" t="e">
        <f>Tabela224[[#This Row],[NOME]]</f>
        <v>#VALUE!</v>
      </c>
      <c r="B77" s="11" t="e">
        <f>Tabela224[[#This Row],[CATEGORIA]]</f>
        <v>#VALUE!</v>
      </c>
      <c r="C77" s="15" t="e">
        <f>Tabela224[[#This Row],[SITUAÇÃO ]]</f>
        <v>#VALUE!</v>
      </c>
      <c r="D77" s="8"/>
      <c r="E77" s="7"/>
      <c r="F77" s="7"/>
      <c r="G77" s="7"/>
      <c r="H77" s="7"/>
      <c r="I77" s="8"/>
      <c r="J77" s="7">
        <f t="shared" si="3"/>
        <v>0</v>
      </c>
      <c r="K77" s="9">
        <f t="shared" si="2"/>
        <v>-29</v>
      </c>
      <c r="L77" s="27" t="str">
        <f ca="1">IF(TODAY()&gt;Tabela224101112131415161718192010113637383940[[#This Row],[VENCIMENTO]],"Vencido‼","Válido✔")</f>
        <v>Vencido‼</v>
      </c>
    </row>
    <row r="78" spans="1:12" x14ac:dyDescent="0.25">
      <c r="A78" s="11" t="e">
        <f>Tabela224[[#This Row],[NOME]]</f>
        <v>#VALUE!</v>
      </c>
      <c r="B78" s="11" t="e">
        <f>Tabela224[[#This Row],[CATEGORIA]]</f>
        <v>#VALUE!</v>
      </c>
      <c r="C78" s="15" t="e">
        <f>Tabela224[[#This Row],[SITUAÇÃO ]]</f>
        <v>#VALUE!</v>
      </c>
      <c r="D78" s="8"/>
      <c r="E78" s="7"/>
      <c r="F78" s="7"/>
      <c r="G78" s="7"/>
      <c r="H78" s="7"/>
      <c r="I78" s="8"/>
      <c r="J78" s="7">
        <f t="shared" si="3"/>
        <v>0</v>
      </c>
      <c r="K78" s="9">
        <f t="shared" si="2"/>
        <v>-29</v>
      </c>
      <c r="L78" s="27" t="str">
        <f ca="1">IF(TODAY()&gt;Tabela224101112131415161718192010113637383940[[#This Row],[VENCIMENTO]],"Vencido‼","Válido✔")</f>
        <v>Vencido‼</v>
      </c>
    </row>
    <row r="79" spans="1:12" x14ac:dyDescent="0.25">
      <c r="A79" s="11" t="e">
        <f>Tabela224[[#This Row],[NOME]]</f>
        <v>#VALUE!</v>
      </c>
      <c r="B79" s="11" t="e">
        <f>Tabela224[[#This Row],[CATEGORIA]]</f>
        <v>#VALUE!</v>
      </c>
      <c r="C79" s="15" t="e">
        <f>Tabela224[[#This Row],[SITUAÇÃO ]]</f>
        <v>#VALUE!</v>
      </c>
      <c r="D79" s="8"/>
      <c r="E79" s="7"/>
      <c r="F79" s="7"/>
      <c r="G79" s="7"/>
      <c r="H79" s="7"/>
      <c r="I79" s="8"/>
      <c r="J79" s="7">
        <f t="shared" si="3"/>
        <v>0</v>
      </c>
      <c r="K79" s="9">
        <f t="shared" ref="K79:K100" si="4">J79-29</f>
        <v>-29</v>
      </c>
      <c r="L79" s="27" t="str">
        <f ca="1">IF(TODAY()&gt;Tabela224101112131415161718192010113637383940[[#This Row],[VENCIMENTO]],"Vencido‼","Válido✔")</f>
        <v>Vencido‼</v>
      </c>
    </row>
    <row r="80" spans="1:12" x14ac:dyDescent="0.25">
      <c r="A80" s="11" t="e">
        <f>Tabela224[[#This Row],[NOME]]</f>
        <v>#VALUE!</v>
      </c>
      <c r="B80" s="11" t="e">
        <f>Tabela224[[#This Row],[CATEGORIA]]</f>
        <v>#VALUE!</v>
      </c>
      <c r="C80" s="15" t="e">
        <f>Tabela224[[#This Row],[SITUAÇÃO ]]</f>
        <v>#VALUE!</v>
      </c>
      <c r="D80" s="8"/>
      <c r="E80" s="7"/>
      <c r="F80" s="7"/>
      <c r="G80" s="7"/>
      <c r="H80" s="7"/>
      <c r="I80" s="8"/>
      <c r="J80" s="7">
        <f t="shared" si="3"/>
        <v>0</v>
      </c>
      <c r="K80" s="9">
        <f t="shared" si="4"/>
        <v>-29</v>
      </c>
      <c r="L80" s="27" t="str">
        <f ca="1">IF(TODAY()&gt;Tabela224101112131415161718192010113637383940[[#This Row],[VENCIMENTO]],"Vencido‼","Válido✔")</f>
        <v>Vencido‼</v>
      </c>
    </row>
    <row r="81" spans="1:12" x14ac:dyDescent="0.25">
      <c r="A81" s="11" t="e">
        <f>Tabela224[[#This Row],[NOME]]</f>
        <v>#VALUE!</v>
      </c>
      <c r="B81" s="11" t="e">
        <f>Tabela224[[#This Row],[CATEGORIA]]</f>
        <v>#VALUE!</v>
      </c>
      <c r="C81" s="15"/>
      <c r="D81" s="8"/>
      <c r="E81" s="7"/>
      <c r="F81" s="7"/>
      <c r="G81" s="7"/>
      <c r="H81" s="7"/>
      <c r="I81" s="8"/>
      <c r="J81" s="7">
        <f t="shared" si="3"/>
        <v>0</v>
      </c>
      <c r="K81" s="9">
        <f t="shared" si="4"/>
        <v>-29</v>
      </c>
      <c r="L81" s="27" t="str">
        <f ca="1">IF(TODAY()&gt;Tabela224101112131415161718192010113637383940[[#This Row],[VENCIMENTO]],"Vencido‼","Válido✔")</f>
        <v>Vencido‼</v>
      </c>
    </row>
    <row r="82" spans="1:12" x14ac:dyDescent="0.25">
      <c r="A82" s="11" t="e">
        <f>Tabela224[[#This Row],[NOME]]</f>
        <v>#VALUE!</v>
      </c>
      <c r="B82" s="11" t="e">
        <f>Tabela224[[#This Row],[CATEGORIA]]</f>
        <v>#VALUE!</v>
      </c>
      <c r="C82" s="15"/>
      <c r="D82" s="8"/>
      <c r="E82" s="7"/>
      <c r="F82" s="7"/>
      <c r="G82" s="7"/>
      <c r="H82" s="7"/>
      <c r="I82" s="8"/>
      <c r="J82" s="7">
        <f t="shared" si="3"/>
        <v>0</v>
      </c>
      <c r="K82" s="9">
        <f t="shared" si="4"/>
        <v>-29</v>
      </c>
      <c r="L82" s="27" t="str">
        <f ca="1">IF(TODAY()&gt;Tabela224101112131415161718192010113637383940[[#This Row],[VENCIMENTO]],"Vencido‼","Válido✔")</f>
        <v>Vencido‼</v>
      </c>
    </row>
    <row r="83" spans="1:12" x14ac:dyDescent="0.25">
      <c r="A83" s="11" t="e">
        <f>Tabela224[[#This Row],[NOME]]</f>
        <v>#VALUE!</v>
      </c>
      <c r="B83" s="11" t="e">
        <f>Tabela224[[#This Row],[CATEGORIA]]</f>
        <v>#VALUE!</v>
      </c>
      <c r="C83" s="15"/>
      <c r="D83" s="8"/>
      <c r="E83" s="7"/>
      <c r="F83" s="7"/>
      <c r="G83" s="7"/>
      <c r="H83" s="7"/>
      <c r="I83" s="8"/>
      <c r="J83" s="7">
        <f t="shared" si="3"/>
        <v>0</v>
      </c>
      <c r="K83" s="9">
        <f t="shared" si="4"/>
        <v>-29</v>
      </c>
      <c r="L83" s="27" t="str">
        <f ca="1">IF(TODAY()&gt;Tabela224101112131415161718192010113637383940[[#This Row],[VENCIMENTO]],"Vencido‼","Válido✔")</f>
        <v>Vencido‼</v>
      </c>
    </row>
    <row r="84" spans="1:12" x14ac:dyDescent="0.25">
      <c r="A84" s="11" t="e">
        <f>Tabela224[[#This Row],[NOME]]</f>
        <v>#VALUE!</v>
      </c>
      <c r="B84" s="11" t="e">
        <f>Tabela224[[#This Row],[CATEGORIA]]</f>
        <v>#VALUE!</v>
      </c>
      <c r="C84" s="15"/>
      <c r="D84" s="8"/>
      <c r="E84" s="7"/>
      <c r="F84" s="7"/>
      <c r="G84" s="7"/>
      <c r="H84" s="7"/>
      <c r="I84" s="8"/>
      <c r="J84" s="7">
        <f t="shared" si="3"/>
        <v>0</v>
      </c>
      <c r="K84" s="9">
        <f t="shared" si="4"/>
        <v>-29</v>
      </c>
      <c r="L84" s="27" t="str">
        <f ca="1">IF(TODAY()&gt;Tabela224101112131415161718192010113637383940[[#This Row],[VENCIMENTO]],"Vencido‼","Válido✔")</f>
        <v>Vencido‼</v>
      </c>
    </row>
    <row r="85" spans="1:12" x14ac:dyDescent="0.25">
      <c r="A85" s="11" t="e">
        <f>Tabela224[[#This Row],[NOME]]</f>
        <v>#VALUE!</v>
      </c>
      <c r="B85" s="11" t="e">
        <f>Tabela224[[#This Row],[CATEGORIA]]</f>
        <v>#VALUE!</v>
      </c>
      <c r="C85" s="15"/>
      <c r="D85" s="8"/>
      <c r="E85" s="7"/>
      <c r="F85" s="7"/>
      <c r="G85" s="7"/>
      <c r="H85" s="7"/>
      <c r="I85" s="8"/>
      <c r="J85" s="7">
        <f t="shared" si="3"/>
        <v>0</v>
      </c>
      <c r="K85" s="9">
        <f t="shared" si="4"/>
        <v>-29</v>
      </c>
      <c r="L85" s="27" t="str">
        <f ca="1">IF(TODAY()&gt;Tabela224101112131415161718192010113637383940[[#This Row],[VENCIMENTO]],"Vencido‼","Válido✔")</f>
        <v>Vencido‼</v>
      </c>
    </row>
    <row r="86" spans="1:12" x14ac:dyDescent="0.25">
      <c r="A86" s="11" t="e">
        <f>Tabela224[[#This Row],[NOME]]</f>
        <v>#VALUE!</v>
      </c>
      <c r="B86" s="11" t="e">
        <f>Tabela224[[#This Row],[CATEGORIA]]</f>
        <v>#VALUE!</v>
      </c>
      <c r="C86" s="15"/>
      <c r="D86" s="8"/>
      <c r="E86" s="7"/>
      <c r="F86" s="7"/>
      <c r="G86" s="7"/>
      <c r="H86" s="7"/>
      <c r="I86" s="8"/>
      <c r="J86" s="7">
        <f t="shared" si="3"/>
        <v>0</v>
      </c>
      <c r="K86" s="9">
        <f t="shared" si="4"/>
        <v>-29</v>
      </c>
      <c r="L86" s="27" t="str">
        <f ca="1">IF(TODAY()&gt;Tabela224101112131415161718192010113637383940[[#This Row],[VENCIMENTO]],"Vencido‼","Válido✔")</f>
        <v>Vencido‼</v>
      </c>
    </row>
    <row r="87" spans="1:12" x14ac:dyDescent="0.25">
      <c r="A87" s="11" t="e">
        <f>Tabela224[[#This Row],[NOME]]</f>
        <v>#VALUE!</v>
      </c>
      <c r="B87" s="11" t="e">
        <f>Tabela224[[#This Row],[CATEGORIA]]</f>
        <v>#VALUE!</v>
      </c>
      <c r="C87" s="15"/>
      <c r="D87" s="8"/>
      <c r="E87" s="7"/>
      <c r="F87" s="7"/>
      <c r="G87" s="7"/>
      <c r="H87" s="7"/>
      <c r="I87" s="8"/>
      <c r="J87" s="7">
        <f t="shared" si="3"/>
        <v>0</v>
      </c>
      <c r="K87" s="9">
        <f t="shared" si="4"/>
        <v>-29</v>
      </c>
      <c r="L87" s="27" t="str">
        <f ca="1">IF(TODAY()&gt;Tabela224101112131415161718192010113637383940[[#This Row],[VENCIMENTO]],"Vencido‼","Válido✔")</f>
        <v>Vencido‼</v>
      </c>
    </row>
    <row r="88" spans="1:12" x14ac:dyDescent="0.25">
      <c r="A88" s="11" t="e">
        <f>Tabela224[[#This Row],[NOME]]</f>
        <v>#VALUE!</v>
      </c>
      <c r="B88" s="11" t="e">
        <f>Tabela224[[#This Row],[CATEGORIA]]</f>
        <v>#VALUE!</v>
      </c>
      <c r="C88" s="15"/>
      <c r="D88" s="8"/>
      <c r="E88" s="7"/>
      <c r="F88" s="7"/>
      <c r="G88" s="7"/>
      <c r="H88" s="7"/>
      <c r="I88" s="8"/>
      <c r="J88" s="7">
        <f t="shared" si="3"/>
        <v>0</v>
      </c>
      <c r="K88" s="9">
        <f t="shared" si="4"/>
        <v>-29</v>
      </c>
      <c r="L88" s="27" t="str">
        <f ca="1">IF(TODAY()&gt;Tabela224101112131415161718192010113637383940[[#This Row],[VENCIMENTO]],"Vencido‼","Válido✔")</f>
        <v>Vencido‼</v>
      </c>
    </row>
    <row r="89" spans="1:12" x14ac:dyDescent="0.25">
      <c r="A89" s="11" t="e">
        <f>Tabela224[[#This Row],[NOME]]</f>
        <v>#VALUE!</v>
      </c>
      <c r="B89" s="11" t="e">
        <f>Tabela224[[#This Row],[CATEGORIA]]</f>
        <v>#VALUE!</v>
      </c>
      <c r="C89" s="15"/>
      <c r="D89" s="8"/>
      <c r="E89" s="7"/>
      <c r="F89" s="7"/>
      <c r="G89" s="7"/>
      <c r="H89" s="7"/>
      <c r="I89" s="8"/>
      <c r="J89" s="7">
        <f t="shared" si="3"/>
        <v>0</v>
      </c>
      <c r="K89" s="9">
        <f t="shared" si="4"/>
        <v>-29</v>
      </c>
      <c r="L89" s="27" t="str">
        <f ca="1">IF(TODAY()&gt;Tabela224101112131415161718192010113637383940[[#This Row],[VENCIMENTO]],"Vencido‼","Válido✔")</f>
        <v>Vencido‼</v>
      </c>
    </row>
    <row r="90" spans="1:12" x14ac:dyDescent="0.25">
      <c r="A90" s="11" t="e">
        <f>Tabela224[[#This Row],[NOME]]</f>
        <v>#VALUE!</v>
      </c>
      <c r="B90" s="11" t="e">
        <f>Tabela224[[#This Row],[CATEGORIA]]</f>
        <v>#VALUE!</v>
      </c>
      <c r="C90" s="15"/>
      <c r="D90" s="8"/>
      <c r="E90" s="7"/>
      <c r="F90" s="7"/>
      <c r="G90" s="7"/>
      <c r="H90" s="7"/>
      <c r="I90" s="8"/>
      <c r="J90" s="7">
        <f t="shared" si="3"/>
        <v>0</v>
      </c>
      <c r="K90" s="9">
        <f t="shared" si="4"/>
        <v>-29</v>
      </c>
      <c r="L90" s="27" t="str">
        <f ca="1">IF(TODAY()&gt;Tabela224101112131415161718192010113637383940[[#This Row],[VENCIMENTO]],"Vencido‼","Válido✔")</f>
        <v>Vencido‼</v>
      </c>
    </row>
    <row r="91" spans="1:12" x14ac:dyDescent="0.25">
      <c r="A91" s="11" t="e">
        <f>Tabela224[[#This Row],[NOME]]</f>
        <v>#VALUE!</v>
      </c>
      <c r="B91" s="11" t="e">
        <f>Tabela224[[#This Row],[CATEGORIA]]</f>
        <v>#VALUE!</v>
      </c>
      <c r="C91" s="15"/>
      <c r="D91" s="8"/>
      <c r="E91" s="7"/>
      <c r="F91" s="7"/>
      <c r="G91" s="7"/>
      <c r="H91" s="7"/>
      <c r="I91" s="8"/>
      <c r="J91" s="7">
        <f t="shared" si="3"/>
        <v>0</v>
      </c>
      <c r="K91" s="9">
        <f t="shared" si="4"/>
        <v>-29</v>
      </c>
      <c r="L91" s="27" t="str">
        <f ca="1">IF(TODAY()&gt;Tabela224101112131415161718192010113637383940[[#This Row],[VENCIMENTO]],"Vencido‼","Válido✔")</f>
        <v>Vencido‼</v>
      </c>
    </row>
    <row r="92" spans="1:12" x14ac:dyDescent="0.25">
      <c r="A92" s="11" t="e">
        <f>Tabela224[[#This Row],[NOME]]</f>
        <v>#VALUE!</v>
      </c>
      <c r="B92" s="11" t="e">
        <f>Tabela224[[#This Row],[CATEGORIA]]</f>
        <v>#VALUE!</v>
      </c>
      <c r="C92" s="15"/>
      <c r="D92" s="8"/>
      <c r="E92" s="7"/>
      <c r="F92" s="7"/>
      <c r="G92" s="7"/>
      <c r="H92" s="7"/>
      <c r="I92" s="8"/>
      <c r="J92" s="7">
        <f t="shared" si="3"/>
        <v>0</v>
      </c>
      <c r="K92" s="9">
        <f t="shared" si="4"/>
        <v>-29</v>
      </c>
      <c r="L92" s="27" t="str">
        <f ca="1">IF(TODAY()&gt;Tabela224101112131415161718192010113637383940[[#This Row],[VENCIMENTO]],"Vencido‼","Válido✔")</f>
        <v>Vencido‼</v>
      </c>
    </row>
    <row r="93" spans="1:12" x14ac:dyDescent="0.25">
      <c r="A93" s="11" t="e">
        <f>Tabela224[[#This Row],[NOME]]</f>
        <v>#VALUE!</v>
      </c>
      <c r="B93" s="11" t="e">
        <f>Tabela224[[#This Row],[CATEGORIA]]</f>
        <v>#VALUE!</v>
      </c>
      <c r="C93" s="15"/>
      <c r="D93" s="8"/>
      <c r="E93" s="7"/>
      <c r="F93" s="7"/>
      <c r="G93" s="7"/>
      <c r="H93" s="7"/>
      <c r="I93" s="8"/>
      <c r="J93" s="7">
        <f t="shared" si="3"/>
        <v>0</v>
      </c>
      <c r="K93" s="9">
        <f t="shared" si="4"/>
        <v>-29</v>
      </c>
      <c r="L93" s="27" t="str">
        <f ca="1">IF(TODAY()&gt;Tabela224101112131415161718192010113637383940[[#This Row],[VENCIMENTO]],"Vencido‼","Válido✔")</f>
        <v>Vencido‼</v>
      </c>
    </row>
    <row r="94" spans="1:12" x14ac:dyDescent="0.25">
      <c r="A94" s="11" t="e">
        <f>Tabela224[[#This Row],[NOME]]</f>
        <v>#VALUE!</v>
      </c>
      <c r="B94" s="11" t="e">
        <f>Tabela224[[#This Row],[CATEGORIA]]</f>
        <v>#VALUE!</v>
      </c>
      <c r="C94" s="15"/>
      <c r="D94" s="8"/>
      <c r="E94" s="7"/>
      <c r="F94" s="7"/>
      <c r="G94" s="7"/>
      <c r="H94" s="7"/>
      <c r="I94" s="8"/>
      <c r="J94" s="7">
        <f t="shared" si="3"/>
        <v>0</v>
      </c>
      <c r="K94" s="9">
        <f t="shared" si="4"/>
        <v>-29</v>
      </c>
      <c r="L94" s="27" t="str">
        <f ca="1">IF(TODAY()&gt;Tabela224101112131415161718192010113637383940[[#This Row],[VENCIMENTO]],"Vencido‼","Válido✔")</f>
        <v>Vencido‼</v>
      </c>
    </row>
    <row r="95" spans="1:12" x14ac:dyDescent="0.25">
      <c r="A95" s="11" t="e">
        <f>Tabela224[[#This Row],[NOME]]</f>
        <v>#VALUE!</v>
      </c>
      <c r="B95" s="11" t="e">
        <f>Tabela224[[#This Row],[CATEGORIA]]</f>
        <v>#VALUE!</v>
      </c>
      <c r="C95" s="15"/>
      <c r="D95" s="8"/>
      <c r="E95" s="7"/>
      <c r="F95" s="7"/>
      <c r="G95" s="7"/>
      <c r="H95" s="7"/>
      <c r="I95" s="8"/>
      <c r="J95" s="7">
        <f t="shared" si="3"/>
        <v>0</v>
      </c>
      <c r="K95" s="9">
        <f t="shared" si="4"/>
        <v>-29</v>
      </c>
      <c r="L95" s="27" t="str">
        <f ca="1">IF(TODAY()&gt;Tabela224101112131415161718192010113637383940[[#This Row],[VENCIMENTO]],"Vencido‼","Válido✔")</f>
        <v>Vencido‼</v>
      </c>
    </row>
    <row r="96" spans="1:12" x14ac:dyDescent="0.25">
      <c r="A96" s="11" t="e">
        <f>Tabela224[[#This Row],[NOME]]</f>
        <v>#VALUE!</v>
      </c>
      <c r="B96" s="11" t="e">
        <f>Tabela224[[#This Row],[CATEGORIA]]</f>
        <v>#VALUE!</v>
      </c>
      <c r="C96" s="15"/>
      <c r="D96" s="8"/>
      <c r="E96" s="7"/>
      <c r="F96" s="7"/>
      <c r="G96" s="7"/>
      <c r="H96" s="7"/>
      <c r="I96" s="8"/>
      <c r="J96" s="7">
        <f t="shared" si="3"/>
        <v>0</v>
      </c>
      <c r="K96" s="9">
        <f t="shared" si="4"/>
        <v>-29</v>
      </c>
      <c r="L96" s="27" t="str">
        <f ca="1">IF(TODAY()&gt;Tabela224101112131415161718192010113637383940[[#This Row],[VENCIMENTO]],"Vencido‼","Válido✔")</f>
        <v>Vencido‼</v>
      </c>
    </row>
    <row r="97" spans="1:12" x14ac:dyDescent="0.25">
      <c r="A97" s="11" t="e">
        <f>Tabela224[[#This Row],[NOME]]</f>
        <v>#VALUE!</v>
      </c>
      <c r="B97" s="11" t="e">
        <f>Tabela224[[#This Row],[CATEGORIA]]</f>
        <v>#VALUE!</v>
      </c>
      <c r="C97" s="15"/>
      <c r="D97" s="8"/>
      <c r="E97" s="7"/>
      <c r="F97" s="7"/>
      <c r="G97" s="7"/>
      <c r="H97" s="7"/>
      <c r="I97" s="8"/>
      <c r="J97" s="7">
        <f t="shared" si="3"/>
        <v>0</v>
      </c>
      <c r="K97" s="9">
        <f t="shared" si="4"/>
        <v>-29</v>
      </c>
      <c r="L97" s="27" t="str">
        <f ca="1">IF(TODAY()&gt;Tabela224101112131415161718192010113637383940[[#This Row],[VENCIMENTO]],"Vencido‼","Válido✔")</f>
        <v>Vencido‼</v>
      </c>
    </row>
    <row r="98" spans="1:12" x14ac:dyDescent="0.25">
      <c r="A98" s="11" t="e">
        <f>Tabela224[[#This Row],[NOME]]</f>
        <v>#VALUE!</v>
      </c>
      <c r="B98" s="11" t="e">
        <f>Tabela224[[#This Row],[CATEGORIA]]</f>
        <v>#VALUE!</v>
      </c>
      <c r="C98" s="15"/>
      <c r="D98" s="8"/>
      <c r="E98" s="7"/>
      <c r="F98" s="7"/>
      <c r="G98" s="7"/>
      <c r="H98" s="7"/>
      <c r="I98" s="8"/>
      <c r="J98" s="7">
        <f t="shared" si="3"/>
        <v>0</v>
      </c>
      <c r="K98" s="9">
        <f t="shared" si="4"/>
        <v>-29</v>
      </c>
      <c r="L98" s="27" t="str">
        <f ca="1">IF(TODAY()&gt;Tabela224101112131415161718192010113637383940[[#This Row],[VENCIMENTO]],"Vencido‼","Válido✔")</f>
        <v>Vencido‼</v>
      </c>
    </row>
    <row r="99" spans="1:12" x14ac:dyDescent="0.25">
      <c r="A99" s="11" t="e">
        <f>Tabela224[[#This Row],[NOME]]</f>
        <v>#VALUE!</v>
      </c>
      <c r="B99" s="11" t="e">
        <f>Tabela224[[#This Row],[CATEGORIA]]</f>
        <v>#VALUE!</v>
      </c>
      <c r="C99" s="15"/>
      <c r="D99" s="8"/>
      <c r="E99" s="7"/>
      <c r="F99" s="7"/>
      <c r="G99" s="7"/>
      <c r="H99" s="7"/>
      <c r="I99" s="8"/>
      <c r="J99" s="7">
        <f t="shared" si="3"/>
        <v>0</v>
      </c>
      <c r="K99" s="9">
        <f t="shared" si="4"/>
        <v>-29</v>
      </c>
      <c r="L99" s="27" t="str">
        <f ca="1">IF(TODAY()&gt;Tabela224101112131415161718192010113637383940[[#This Row],[VENCIMENTO]],"Vencido‼","Válido✔")</f>
        <v>Vencido‼</v>
      </c>
    </row>
    <row r="100" spans="1:12" x14ac:dyDescent="0.25">
      <c r="A100" s="11" t="e">
        <f>Tabela224[[#This Row],[NOME]]</f>
        <v>#VALUE!</v>
      </c>
      <c r="B100" s="11" t="e">
        <f>Tabela224[[#This Row],[CATEGORIA]]</f>
        <v>#VALUE!</v>
      </c>
      <c r="C100" s="15"/>
      <c r="D100" s="8"/>
      <c r="E100" s="7"/>
      <c r="F100" s="7"/>
      <c r="G100" s="7"/>
      <c r="H100" s="7"/>
      <c r="I100" s="8"/>
      <c r="J100" s="7">
        <f t="shared" si="3"/>
        <v>0</v>
      </c>
      <c r="K100" s="9">
        <f t="shared" si="4"/>
        <v>-29</v>
      </c>
      <c r="L100" s="27" t="str">
        <f ca="1">IF(TODAY()&gt;Tabela224101112131415161718192010113637383940[[#This Row],[VENCIMENTO]],"Vencido‼","Válido✔")</f>
        <v>Vencido‼</v>
      </c>
    </row>
  </sheetData>
  <mergeCells count="2">
    <mergeCell ref="A2:L2"/>
    <mergeCell ref="A3:J3"/>
  </mergeCells>
  <conditionalFormatting sqref="J1">
    <cfRule type="containsText" dxfId="725" priority="2" operator="containsText" text="VENCIMENTO PRÓXIMO">
      <formula>NOT(ISERROR(SEARCH("VENCIMENTO PRÓXIMO",J1)))</formula>
    </cfRule>
  </conditionalFormatting>
  <conditionalFormatting sqref="J4">
    <cfRule type="timePeriod" dxfId="724" priority="7" timePeriod="nextMonth">
      <formula>AND(MONTH(J4)=MONTH(EDATE(TODAY(),0+1)),YEAR(J4)=YEAR(EDATE(TODAY(),0+1)))</formula>
    </cfRule>
  </conditionalFormatting>
  <conditionalFormatting sqref="J5:J100">
    <cfRule type="cellIs" dxfId="723" priority="13" operator="equal">
      <formula>44848</formula>
    </cfRule>
    <cfRule type="cellIs" dxfId="722" priority="14" operator="lessThan">
      <formula>44848</formula>
    </cfRule>
  </conditionalFormatting>
  <conditionalFormatting sqref="J5:K1048576">
    <cfRule type="timePeriod" dxfId="721" priority="10" timePeriod="nextMonth">
      <formula>AND(MONTH(J5)=MONTH(EDATE(TODAY(),0+1)),YEAR(J5)=YEAR(EDATE(TODAY(),0+1)))</formula>
    </cfRule>
  </conditionalFormatting>
  <conditionalFormatting sqref="K1">
    <cfRule type="containsText" dxfId="720" priority="1" operator="containsText" text="VENCIMENTO PRÓXIMO">
      <formula>NOT(ISERROR(SEARCH("VENCIMENTO PRÓXIMO",K1)))</formula>
    </cfRule>
    <cfRule type="containsText" dxfId="719" priority="3" operator="containsText" text="PROGRAMAR RENOVAÇÃO">
      <formula>NOT(ISERROR(SEARCH("PROGRAMAR RENOVAÇÃO",K1)))</formula>
    </cfRule>
  </conditionalFormatting>
  <conditionalFormatting sqref="K3 K5:K1048576">
    <cfRule type="timePeriod" dxfId="718" priority="9" timePeriod="thisMonth">
      <formula>AND(MONTH(K3)=MONTH(TODAY()),YEAR(K3)=YEAR(TODAY()))</formula>
    </cfRule>
  </conditionalFormatting>
  <conditionalFormatting sqref="K3">
    <cfRule type="timePeriod" dxfId="717" priority="11" timePeriod="nextMonth">
      <formula>AND(MONTH(K3)=MONTH(EDATE(TODAY(),0+1)),YEAR(K3)=YEAR(EDATE(TODAY(),0+1)))</formula>
    </cfRule>
  </conditionalFormatting>
  <conditionalFormatting sqref="K4">
    <cfRule type="timePeriod" dxfId="716" priority="6" timePeriod="thisMonth">
      <formula>AND(MONTH(K4)=MONTH(TODAY()),YEAR(K4)=YEAR(TODAY()))</formula>
    </cfRule>
    <cfRule type="timePeriod" dxfId="715" priority="8" timePeriod="nextMonth">
      <formula>AND(MONTH(K4)=MONTH(EDATE(TODAY(),0+1)),YEAR(K4)=YEAR(EDATE(TODAY(),0+1)))</formula>
    </cfRule>
  </conditionalFormatting>
  <conditionalFormatting sqref="K5:K100">
    <cfRule type="cellIs" dxfId="714" priority="12" operator="equal">
      <formula>44809</formula>
    </cfRule>
  </conditionalFormatting>
  <conditionalFormatting sqref="L5:L44 L46:L100">
    <cfRule type="containsText" dxfId="713" priority="4" operator="containsText" text="Válido">
      <formula>NOT(ISERROR(SEARCH("Válido",L5)))</formula>
    </cfRule>
    <cfRule type="containsText" dxfId="712" priority="5" operator="containsText" text="Vencido">
      <formula>NOT(ISERROR(SEARCH("Vencido",L5)))</formula>
    </cfRule>
  </conditionalFormatting>
  <hyperlinks>
    <hyperlink ref="L3" r:id="rId1" xr:uid="{5719DBC4-19B9-4991-B7E7-30F4DC52B7D4}"/>
  </hyperlinks>
  <pageMargins left="0.511811024" right="0.511811024" top="0.78740157499999996" bottom="0.78740157499999996" header="0.31496062000000002" footer="0.31496062000000002"/>
  <pageSetup paperSize="9" scale="48" orientation="landscape" r:id="rId2"/>
  <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2F70E11-CE4E-4DD0-BE2B-3D5724749EED}">
          <x14:formula1>
            <xm:f>Planilha2!$A$18:$A$19</xm:f>
          </x14:formula1>
          <xm:sqref>C5:C100</xm:sqref>
        </x14:dataValidation>
        <x14:dataValidation type="list" allowBlank="1" showInputMessage="1" showErrorMessage="1" xr:uid="{6D413AD4-2B44-494E-85D6-186A2F97E944}">
          <x14:formula1>
            <xm:f>Planilha2!$A$4:$A$13</xm:f>
          </x14:formula1>
          <xm:sqref>D5:D100</xm:sqref>
        </x14:dataValidation>
        <x14:dataValidation type="list" allowBlank="1" showInputMessage="1" showErrorMessage="1" xr:uid="{35C218B9-7A3C-4367-986B-C720B1543D81}">
          <x14:formula1>
            <xm:f>Planilha2!$A$1:$A$2</xm:f>
          </x14:formula1>
          <xm:sqref>H5:H100</xm:sqref>
        </x14:dataValidation>
        <x14:dataValidation type="list" allowBlank="1" showInputMessage="1" showErrorMessage="1" xr:uid="{F51BD52A-A165-47BA-A716-24210D5E38DD}">
          <x14:formula1>
            <xm:f>Planilha2!$A$15:$A$16</xm:f>
          </x14:formula1>
          <xm:sqref>G5:G100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EA7CF-B26A-49FC-A26F-61BA6F86A044}">
  <sheetPr>
    <pageSetUpPr fitToPage="1"/>
  </sheetPr>
  <dimension ref="A1:L100"/>
  <sheetViews>
    <sheetView zoomScale="90" zoomScaleNormal="90" zoomScaleSheetLayoutView="100" workbookViewId="0">
      <pane xSplit="1" topLeftCell="E1" activePane="topRight" state="frozen"/>
      <selection activeCell="C12" sqref="C12"/>
      <selection pane="topRight" activeCell="H7" sqref="H7"/>
    </sheetView>
  </sheetViews>
  <sheetFormatPr defaultRowHeight="15" x14ac:dyDescent="0.25"/>
  <cols>
    <col min="1" max="1" width="43.140625" bestFit="1" customWidth="1"/>
    <col min="2" max="2" width="26.140625" style="17" bestFit="1" customWidth="1"/>
    <col min="3" max="3" width="16.140625" style="12" customWidth="1"/>
    <col min="4" max="4" width="41.5703125" style="12" bestFit="1" customWidth="1"/>
    <col min="5" max="5" width="20.7109375" bestFit="1" customWidth="1"/>
    <col min="6" max="7" width="20.7109375" customWidth="1"/>
    <col min="8" max="8" width="24.140625" bestFit="1" customWidth="1"/>
    <col min="9" max="9" width="16.140625" customWidth="1"/>
    <col min="10" max="10" width="18.140625" customWidth="1"/>
    <col min="11" max="11" width="17.28515625" bestFit="1" customWidth="1"/>
    <col min="12" max="12" width="13" bestFit="1" customWidth="1"/>
  </cols>
  <sheetData>
    <row r="1" spans="1:12" ht="77.25" customHeight="1" x14ac:dyDescent="0.25">
      <c r="I1" s="22" t="s">
        <v>85</v>
      </c>
      <c r="J1" s="23" t="s">
        <v>86</v>
      </c>
      <c r="K1" s="24" t="s">
        <v>87</v>
      </c>
    </row>
    <row r="2" spans="1:12" ht="47.1" customHeight="1" x14ac:dyDescent="0.4">
      <c r="A2" s="51" t="s">
        <v>170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3"/>
    </row>
    <row r="3" spans="1:12" ht="45" customHeight="1" x14ac:dyDescent="0.25">
      <c r="A3" s="54" t="s">
        <v>184</v>
      </c>
      <c r="B3" s="55"/>
      <c r="C3" s="55"/>
      <c r="D3" s="55"/>
      <c r="E3" s="55"/>
      <c r="F3" s="55"/>
      <c r="G3" s="55"/>
      <c r="H3" s="55"/>
      <c r="I3" s="55"/>
      <c r="J3" s="55"/>
      <c r="K3" s="13" t="s">
        <v>0</v>
      </c>
      <c r="L3" s="14" t="s">
        <v>127</v>
      </c>
    </row>
    <row r="4" spans="1:12" ht="24" x14ac:dyDescent="0.25">
      <c r="A4" s="3" t="s">
        <v>1</v>
      </c>
      <c r="B4" s="16" t="s">
        <v>67</v>
      </c>
      <c r="C4" s="3" t="s">
        <v>77</v>
      </c>
      <c r="D4" s="3" t="s">
        <v>2</v>
      </c>
      <c r="E4" s="4" t="s">
        <v>3</v>
      </c>
      <c r="F4" s="4" t="s">
        <v>8</v>
      </c>
      <c r="G4" s="4" t="s">
        <v>7</v>
      </c>
      <c r="H4" s="5" t="s">
        <v>4</v>
      </c>
      <c r="I4" s="21" t="s">
        <v>83</v>
      </c>
      <c r="J4" s="6" t="s">
        <v>5</v>
      </c>
      <c r="K4" s="6" t="s">
        <v>6</v>
      </c>
      <c r="L4" s="6" t="s">
        <v>78</v>
      </c>
    </row>
    <row r="5" spans="1:12" x14ac:dyDescent="0.25">
      <c r="A5" s="11" t="str">
        <f>Tabela224[[#This Row],[NOME]]</f>
        <v>ADENILSON ÂNGELO MACIEIRA</v>
      </c>
      <c r="B5" s="11" t="str">
        <f>Tabela224[[#This Row],[CATEGORIA]]</f>
        <v>EMPREGADO</v>
      </c>
      <c r="C5" s="15" t="str">
        <f>Tabela224[[#This Row],[SITUAÇÃO ]]</f>
        <v>ATIVO</v>
      </c>
      <c r="D5" s="15"/>
      <c r="E5" s="7"/>
      <c r="F5" s="10"/>
      <c r="G5" s="7"/>
      <c r="H5" s="7"/>
      <c r="I5" s="8"/>
      <c r="J5" s="7">
        <f t="shared" ref="J5:J68" si="0">EDATE(E5,I5)</f>
        <v>0</v>
      </c>
      <c r="K5" s="9">
        <f t="shared" ref="K5:K13" si="1">J5-29</f>
        <v>-29</v>
      </c>
      <c r="L5" s="15" t="str">
        <f ca="1">IF(TODAY()&gt;Tabela22410111213141516171819201011363738394041[[#This Row],[VENCIMENTO]],"Vencido‼","Válido✔")</f>
        <v>Vencido‼</v>
      </c>
    </row>
    <row r="6" spans="1:12" x14ac:dyDescent="0.25">
      <c r="A6" s="11" t="str">
        <f>Tabela224[[#This Row],[NOME]]</f>
        <v>ADENILSON PEREIRA SOARES</v>
      </c>
      <c r="B6" s="11" t="str">
        <f>Tabela224[[#This Row],[CATEGORIA]]</f>
        <v>EMPREGADO</v>
      </c>
      <c r="C6" s="15" t="str">
        <f>Tabela224[[#This Row],[SITUAÇÃO ]]</f>
        <v>ATIVO</v>
      </c>
      <c r="D6" s="15"/>
      <c r="E6" s="7"/>
      <c r="F6" s="10"/>
      <c r="G6" s="7"/>
      <c r="H6" s="7"/>
      <c r="I6" s="8"/>
      <c r="J6" s="7">
        <f t="shared" si="0"/>
        <v>0</v>
      </c>
      <c r="K6" s="9">
        <f t="shared" si="1"/>
        <v>-29</v>
      </c>
      <c r="L6" s="15" t="str">
        <f ca="1">IF(TODAY()&gt;Tabela22410111213141516171819201011363738394041[[#This Row],[VENCIMENTO]],"Vencido‼","Válido✔")</f>
        <v>Vencido‼</v>
      </c>
    </row>
    <row r="7" spans="1:12" x14ac:dyDescent="0.25">
      <c r="A7" s="11" t="str">
        <f>Tabela224[[#This Row],[NOME]]</f>
        <v>AMANDA APARECIDA DOS SANTOS</v>
      </c>
      <c r="B7" s="11" t="str">
        <f>Tabela224[[#This Row],[CATEGORIA]]</f>
        <v>EMPREGADO</v>
      </c>
      <c r="C7" s="15" t="str">
        <f>Tabela224[[#This Row],[SITUAÇÃO ]]</f>
        <v>ATIVO</v>
      </c>
      <c r="D7" s="15"/>
      <c r="E7" s="7"/>
      <c r="F7" s="10"/>
      <c r="G7" s="7"/>
      <c r="H7" s="7"/>
      <c r="I7" s="8"/>
      <c r="J7" s="7">
        <f t="shared" si="0"/>
        <v>0</v>
      </c>
      <c r="K7" s="9">
        <f t="shared" si="1"/>
        <v>-29</v>
      </c>
      <c r="L7" s="15" t="str">
        <f ca="1">IF(TODAY()&gt;Tabela22410111213141516171819201011363738394041[[#This Row],[VENCIMENTO]],"Vencido‼","Válido✔")</f>
        <v>Vencido‼</v>
      </c>
    </row>
    <row r="8" spans="1:12" x14ac:dyDescent="0.25">
      <c r="A8" s="11" t="str">
        <f>Tabela224[[#This Row],[NOME]]</f>
        <v>ANDERSON JOSÉ NUNES REIS</v>
      </c>
      <c r="B8" s="11" t="str">
        <f>Tabela224[[#This Row],[CATEGORIA]]</f>
        <v>EMPREGADO</v>
      </c>
      <c r="C8" s="15" t="str">
        <f>Tabela224[[#This Row],[SITUAÇÃO ]]</f>
        <v>INATIVO</v>
      </c>
      <c r="D8" s="15"/>
      <c r="E8" s="7"/>
      <c r="F8" s="10"/>
      <c r="G8" s="7"/>
      <c r="H8" s="7"/>
      <c r="I8" s="8"/>
      <c r="J8" s="7">
        <f t="shared" si="0"/>
        <v>0</v>
      </c>
      <c r="K8" s="9">
        <f t="shared" si="1"/>
        <v>-29</v>
      </c>
      <c r="L8" s="15" t="str">
        <f ca="1">IF(TODAY()&gt;Tabela22410111213141516171819201011363738394041[[#This Row],[VENCIMENTO]],"Vencido‼","Válido✔")</f>
        <v>Vencido‼</v>
      </c>
    </row>
    <row r="9" spans="1:12" x14ac:dyDescent="0.25">
      <c r="A9" s="11" t="str">
        <f>Tabela224[[#This Row],[NOME]]</f>
        <v>ARNALDO RAIMUNDO FERREIRA</v>
      </c>
      <c r="B9" s="11" t="str">
        <f>Tabela224[[#This Row],[CATEGORIA]]</f>
        <v>EMPREGADO</v>
      </c>
      <c r="C9" s="15" t="str">
        <f>Tabela224[[#This Row],[SITUAÇÃO ]]</f>
        <v>ATIVO</v>
      </c>
      <c r="D9" s="15"/>
      <c r="E9" s="7"/>
      <c r="F9" s="10"/>
      <c r="G9" s="7"/>
      <c r="H9" s="7"/>
      <c r="I9" s="8"/>
      <c r="J9" s="7">
        <f t="shared" si="0"/>
        <v>0</v>
      </c>
      <c r="K9" s="9">
        <f t="shared" si="1"/>
        <v>-29</v>
      </c>
      <c r="L9" s="15" t="str">
        <f ca="1">IF(TODAY()&gt;Tabela22410111213141516171819201011363738394041[[#This Row],[VENCIMENTO]],"Vencido‼","Válido✔")</f>
        <v>Vencido‼</v>
      </c>
    </row>
    <row r="10" spans="1:12" x14ac:dyDescent="0.25">
      <c r="A10" s="11" t="str">
        <f>Tabela224[[#This Row],[NOME]]</f>
        <v>BRUNO DE SOUSA MARTINS</v>
      </c>
      <c r="B10" s="11" t="str">
        <f>Tabela224[[#This Row],[CATEGORIA]]</f>
        <v xml:space="preserve">EMPREGADO </v>
      </c>
      <c r="C10" s="15" t="str">
        <f>Tabela224[[#This Row],[SITUAÇÃO ]]</f>
        <v>INATIVO</v>
      </c>
      <c r="D10" s="15"/>
      <c r="E10" s="7"/>
      <c r="F10" s="10"/>
      <c r="G10" s="7"/>
      <c r="H10" s="7"/>
      <c r="I10" s="8"/>
      <c r="J10" s="7">
        <f t="shared" si="0"/>
        <v>0</v>
      </c>
      <c r="K10" s="9">
        <f t="shared" si="1"/>
        <v>-29</v>
      </c>
      <c r="L10" s="15" t="str">
        <f ca="1">IF(TODAY()&gt;Tabela22410111213141516171819201011363738394041[[#This Row],[VENCIMENTO]],"Vencido‼","Válido✔")</f>
        <v>Vencido‼</v>
      </c>
    </row>
    <row r="11" spans="1:12" x14ac:dyDescent="0.25">
      <c r="A11" s="11" t="str">
        <f>Tabela224[[#This Row],[NOME]]</f>
        <v>CARLOS ANANIAS SOARES DOS ANJOS</v>
      </c>
      <c r="B11" s="11" t="str">
        <f>Tabela224[[#This Row],[CATEGORIA]]</f>
        <v>EMPREGADO</v>
      </c>
      <c r="C11" s="15" t="str">
        <f>Tabela224[[#This Row],[SITUAÇÃO ]]</f>
        <v>ATIVO</v>
      </c>
      <c r="D11" s="15"/>
      <c r="E11" s="7"/>
      <c r="F11" s="10"/>
      <c r="G11" s="7"/>
      <c r="H11" s="7"/>
      <c r="I11" s="8"/>
      <c r="J11" s="7">
        <f t="shared" si="0"/>
        <v>0</v>
      </c>
      <c r="K11" s="9">
        <f t="shared" si="1"/>
        <v>-29</v>
      </c>
      <c r="L11" s="15" t="str">
        <f ca="1">IF(TODAY()&gt;Tabela22410111213141516171819201011363738394041[[#This Row],[VENCIMENTO]],"Vencido‼","Válido✔")</f>
        <v>Vencido‼</v>
      </c>
    </row>
    <row r="12" spans="1:12" x14ac:dyDescent="0.25">
      <c r="A12" s="11" t="str">
        <f>Tabela224[[#This Row],[NOME]]</f>
        <v>CARLOS ANTÔNIO DE LISBOA</v>
      </c>
      <c r="B12" s="11" t="str">
        <f>Tabela224[[#This Row],[CATEGORIA]]</f>
        <v>EMPREGADO</v>
      </c>
      <c r="C12" s="15" t="str">
        <f>Tabela224[[#This Row],[SITUAÇÃO ]]</f>
        <v>INATIVO</v>
      </c>
      <c r="D12" s="15"/>
      <c r="E12" s="7"/>
      <c r="F12" s="10"/>
      <c r="G12" s="7"/>
      <c r="H12" s="7"/>
      <c r="I12" s="8"/>
      <c r="J12" s="7">
        <f t="shared" si="0"/>
        <v>0</v>
      </c>
      <c r="K12" s="9">
        <f t="shared" si="1"/>
        <v>-29</v>
      </c>
      <c r="L12" s="15" t="str">
        <f ca="1">IF(TODAY()&gt;Tabela22410111213141516171819201011363738394041[[#This Row],[VENCIMENTO]],"Vencido‼","Válido✔")</f>
        <v>Vencido‼</v>
      </c>
    </row>
    <row r="13" spans="1:12" x14ac:dyDescent="0.25">
      <c r="A13" s="11" t="str">
        <f>Tabela224[[#This Row],[NOME]]</f>
        <v>CLESIANO ANTÔNIO DIAS PINHEIRO</v>
      </c>
      <c r="B13" s="11" t="str">
        <f>Tabela224[[#This Row],[CATEGORIA]]</f>
        <v xml:space="preserve">EMPREGADO </v>
      </c>
      <c r="C13" s="15" t="str">
        <f>Tabela224[[#This Row],[SITUAÇÃO ]]</f>
        <v>ATIVO</v>
      </c>
      <c r="D13" s="15"/>
      <c r="E13" s="7"/>
      <c r="F13" s="10"/>
      <c r="G13" s="7"/>
      <c r="H13" s="7"/>
      <c r="I13" s="8"/>
      <c r="J13" s="7">
        <f t="shared" si="0"/>
        <v>0</v>
      </c>
      <c r="K13" s="9">
        <f t="shared" si="1"/>
        <v>-29</v>
      </c>
      <c r="L13" s="15" t="str">
        <f ca="1">IF(TODAY()&gt;Tabela22410111213141516171819201011363738394041[[#This Row],[VENCIMENTO]],"Vencido‼","Válido✔")</f>
        <v>Vencido‼</v>
      </c>
    </row>
    <row r="14" spans="1:12" x14ac:dyDescent="0.25">
      <c r="A14" s="11" t="str">
        <f>Tabela224[[#This Row],[NOME]]</f>
        <v>DAMIÃO VICENTE SARAIVA</v>
      </c>
      <c r="B14" s="11" t="str">
        <f>Tabela224[[#This Row],[CATEGORIA]]</f>
        <v>EMPREGADO</v>
      </c>
      <c r="C14" s="15" t="str">
        <f>Tabela224[[#This Row],[SITUAÇÃO ]]</f>
        <v>ATIVO</v>
      </c>
      <c r="D14" s="15"/>
      <c r="E14" s="7"/>
      <c r="F14" s="10"/>
      <c r="G14" s="7"/>
      <c r="H14" s="7"/>
      <c r="I14" s="8"/>
      <c r="J14" s="7">
        <f t="shared" si="0"/>
        <v>0</v>
      </c>
      <c r="K14" s="9">
        <f>J14-29</f>
        <v>-29</v>
      </c>
      <c r="L14" s="15" t="str">
        <f ca="1">IF(TODAY()&gt;Tabela22410111213141516171819201011363738394041[[#This Row],[VENCIMENTO]],"Vencido‼","Válido✔")</f>
        <v>Vencido‼</v>
      </c>
    </row>
    <row r="15" spans="1:12" x14ac:dyDescent="0.25">
      <c r="A15" s="11" t="str">
        <f>Tabela224[[#This Row],[NOME]]</f>
        <v>DANIEL ALVES DA CUNHA</v>
      </c>
      <c r="B15" s="11" t="str">
        <f>Tabela224[[#This Row],[CATEGORIA]]</f>
        <v>EMPREGADO</v>
      </c>
      <c r="C15" s="15" t="str">
        <f>Tabela224[[#This Row],[SITUAÇÃO ]]</f>
        <v>ATIVO</v>
      </c>
      <c r="D15" s="15"/>
      <c r="E15" s="7"/>
      <c r="F15" s="10"/>
      <c r="G15" s="7"/>
      <c r="H15" s="7"/>
      <c r="I15" s="8"/>
      <c r="J15" s="7">
        <f t="shared" si="0"/>
        <v>0</v>
      </c>
      <c r="K15" s="9">
        <f t="shared" ref="K15:K78" si="2">J15-29</f>
        <v>-29</v>
      </c>
      <c r="L15" s="15" t="str">
        <f ca="1">IF(TODAY()&gt;Tabela22410111213141516171819201011363738394041[[#This Row],[VENCIMENTO]],"Vencido‼","Válido✔")</f>
        <v>Vencido‼</v>
      </c>
    </row>
    <row r="16" spans="1:12" x14ac:dyDescent="0.25">
      <c r="A16" s="11" t="str">
        <f>Tabela224[[#This Row],[NOME]]</f>
        <v>DIEGO GALDINO REZENDE</v>
      </c>
      <c r="B16" s="11" t="str">
        <f>Tabela224[[#This Row],[CATEGORIA]]</f>
        <v>INTERMITENTE (GEOSCAN)</v>
      </c>
      <c r="C16" s="15" t="str">
        <f>Tabela224[[#This Row],[SITUAÇÃO ]]</f>
        <v>ATIVO</v>
      </c>
      <c r="D16" s="15"/>
      <c r="E16" s="7"/>
      <c r="F16" s="10"/>
      <c r="G16" s="7"/>
      <c r="H16" s="7"/>
      <c r="I16" s="8"/>
      <c r="J16" s="7">
        <f t="shared" si="0"/>
        <v>0</v>
      </c>
      <c r="K16" s="9">
        <f t="shared" si="2"/>
        <v>-29</v>
      </c>
      <c r="L16" s="15" t="str">
        <f ca="1">IF(TODAY()&gt;Tabela22410111213141516171819201011363738394041[[#This Row],[VENCIMENTO]],"Vencido‼","Válido✔")</f>
        <v>Vencido‼</v>
      </c>
    </row>
    <row r="17" spans="1:12" x14ac:dyDescent="0.25">
      <c r="A17" s="11" t="str">
        <f>Tabela224[[#This Row],[NOME]]</f>
        <v>DOGIVAL GONÇALVES DOS SANTOS</v>
      </c>
      <c r="B17" s="11" t="str">
        <f>Tabela224[[#This Row],[CATEGORIA]]</f>
        <v>INTERMITENTE (ELISVÂNIO)</v>
      </c>
      <c r="C17" s="15" t="str">
        <f>Tabela224[[#This Row],[SITUAÇÃO ]]</f>
        <v>ATIVO</v>
      </c>
      <c r="D17" s="15"/>
      <c r="E17" s="7"/>
      <c r="F17" s="10"/>
      <c r="G17" s="7"/>
      <c r="H17" s="7"/>
      <c r="I17" s="8"/>
      <c r="J17" s="7">
        <f t="shared" si="0"/>
        <v>0</v>
      </c>
      <c r="K17" s="9">
        <f t="shared" si="2"/>
        <v>-29</v>
      </c>
      <c r="L17" s="15" t="str">
        <f ca="1">IF(TODAY()&gt;Tabela22410111213141516171819201011363738394041[[#This Row],[VENCIMENTO]],"Vencido‼","Válido✔")</f>
        <v>Vencido‼</v>
      </c>
    </row>
    <row r="18" spans="1:12" x14ac:dyDescent="0.25">
      <c r="A18" s="11" t="str">
        <f>Tabela224[[#This Row],[NOME]]</f>
        <v>ELISVÂNIO DE SOUZA OLIVEIRA</v>
      </c>
      <c r="B18" s="11" t="str">
        <f>Tabela224[[#This Row],[CATEGORIA]]</f>
        <v>INTERMITENTE (ELISVÂNIO)</v>
      </c>
      <c r="C18" s="15" t="str">
        <f>Tabela224[[#This Row],[SITUAÇÃO ]]</f>
        <v>ATIVO</v>
      </c>
      <c r="D18" s="15"/>
      <c r="E18" s="7"/>
      <c r="F18" s="10"/>
      <c r="G18" s="7"/>
      <c r="H18" s="7"/>
      <c r="I18" s="8"/>
      <c r="J18" s="7">
        <f t="shared" si="0"/>
        <v>0</v>
      </c>
      <c r="K18" s="9">
        <f t="shared" si="2"/>
        <v>-29</v>
      </c>
      <c r="L18" s="15" t="str">
        <f ca="1">IF(TODAY()&gt;Tabela22410111213141516171819201011363738394041[[#This Row],[VENCIMENTO]],"Vencido‼","Válido✔")</f>
        <v>Vencido‼</v>
      </c>
    </row>
    <row r="19" spans="1:12" x14ac:dyDescent="0.25">
      <c r="A19" s="11" t="str">
        <f>Tabela224[[#This Row],[NOME]]</f>
        <v>EVARISTO CHAVES DA SILVA</v>
      </c>
      <c r="B19" s="11" t="str">
        <f>Tabela224[[#This Row],[CATEGORIA]]</f>
        <v>EMPREGADO</v>
      </c>
      <c r="C19" s="15" t="str">
        <f>Tabela224[[#This Row],[SITUAÇÃO ]]</f>
        <v>ATIVO</v>
      </c>
      <c r="D19" s="15"/>
      <c r="E19" s="7"/>
      <c r="F19" s="10"/>
      <c r="G19" s="7"/>
      <c r="H19" s="7"/>
      <c r="I19" s="8"/>
      <c r="J19" s="7">
        <f t="shared" si="0"/>
        <v>0</v>
      </c>
      <c r="K19" s="9">
        <f t="shared" si="2"/>
        <v>-29</v>
      </c>
      <c r="L19" s="15" t="str">
        <f ca="1">IF(TODAY()&gt;Tabela22410111213141516171819201011363738394041[[#This Row],[VENCIMENTO]],"Vencido‼","Válido✔")</f>
        <v>Vencido‼</v>
      </c>
    </row>
    <row r="20" spans="1:12" x14ac:dyDescent="0.25">
      <c r="A20" s="11" t="str">
        <f>Tabela224[[#This Row],[NOME]]</f>
        <v>FELIPE OLIVEIRA BARBOSA</v>
      </c>
      <c r="B20" s="11" t="str">
        <f>Tabela224[[#This Row],[CATEGORIA]]</f>
        <v>EMPREGADO</v>
      </c>
      <c r="C20" s="15" t="str">
        <f>Tabela224[[#This Row],[SITUAÇÃO ]]</f>
        <v>ATIVO</v>
      </c>
      <c r="D20" s="15"/>
      <c r="E20" s="7"/>
      <c r="F20" s="10"/>
      <c r="G20" s="7"/>
      <c r="H20" s="7"/>
      <c r="I20" s="8"/>
      <c r="J20" s="7">
        <f t="shared" si="0"/>
        <v>0</v>
      </c>
      <c r="K20" s="9">
        <f t="shared" si="2"/>
        <v>-29</v>
      </c>
      <c r="L20" s="15" t="str">
        <f ca="1">IF(TODAY()&gt;Tabela22410111213141516171819201011363738394041[[#This Row],[VENCIMENTO]],"Vencido‼","Válido✔")</f>
        <v>Vencido‼</v>
      </c>
    </row>
    <row r="21" spans="1:12" x14ac:dyDescent="0.25">
      <c r="A21" s="11" t="str">
        <f>Tabela224[[#This Row],[NOME]]</f>
        <v>FERNANDO OLIVEIRA DOS SANTOS</v>
      </c>
      <c r="B21" s="11" t="str">
        <f>Tabela224[[#This Row],[CATEGORIA]]</f>
        <v>EMPREGADO</v>
      </c>
      <c r="C21" s="15" t="str">
        <f>Tabela224[[#This Row],[SITUAÇÃO ]]</f>
        <v>ATIVO</v>
      </c>
      <c r="D21" s="15"/>
      <c r="E21" s="7"/>
      <c r="F21" s="10"/>
      <c r="G21" s="7"/>
      <c r="H21" s="7"/>
      <c r="I21" s="8"/>
      <c r="J21" s="7">
        <f t="shared" si="0"/>
        <v>0</v>
      </c>
      <c r="K21" s="9">
        <f t="shared" si="2"/>
        <v>-29</v>
      </c>
      <c r="L21" s="15" t="str">
        <f ca="1">IF(TODAY()&gt;Tabela22410111213141516171819201011363738394041[[#This Row],[VENCIMENTO]],"Vencido‼","Válido✔")</f>
        <v>Vencido‼</v>
      </c>
    </row>
    <row r="22" spans="1:12" x14ac:dyDescent="0.25">
      <c r="A22" s="11" t="str">
        <f>Tabela224[[#This Row],[NOME]]</f>
        <v>FILIPI GODINHO VEIGA</v>
      </c>
      <c r="B22" s="11" t="str">
        <f>Tabela224[[#This Row],[CATEGORIA]]</f>
        <v>INTERMITENTE (GEOSCAN)</v>
      </c>
      <c r="C22" s="15" t="str">
        <f>Tabela224[[#This Row],[SITUAÇÃO ]]</f>
        <v>ATIVO</v>
      </c>
      <c r="D22" s="15"/>
      <c r="E22" s="7"/>
      <c r="F22" s="10"/>
      <c r="G22" s="7"/>
      <c r="H22" s="7"/>
      <c r="I22" s="8"/>
      <c r="J22" s="7">
        <f t="shared" si="0"/>
        <v>0</v>
      </c>
      <c r="K22" s="9">
        <f t="shared" si="2"/>
        <v>-29</v>
      </c>
      <c r="L22" s="15" t="str">
        <f ca="1">IF(TODAY()&gt;Tabela22410111213141516171819201011363738394041[[#This Row],[VENCIMENTO]],"Vencido‼","Válido✔")</f>
        <v>Vencido‼</v>
      </c>
    </row>
    <row r="23" spans="1:12" x14ac:dyDescent="0.25">
      <c r="A23" s="11" t="str">
        <f>Tabela224[[#This Row],[NOME]]</f>
        <v>GERSON DAMIÃO DA SILVA PRADO</v>
      </c>
      <c r="B23" s="11" t="str">
        <f>Tabela224[[#This Row],[CATEGORIA]]</f>
        <v>EMPREGADO</v>
      </c>
      <c r="C23" s="15" t="str">
        <f>Tabela224[[#This Row],[SITUAÇÃO ]]</f>
        <v>ATIVO</v>
      </c>
      <c r="D23" s="15"/>
      <c r="E23" s="7"/>
      <c r="F23" s="10"/>
      <c r="G23" s="7"/>
      <c r="H23" s="7"/>
      <c r="I23" s="8"/>
      <c r="J23" s="7">
        <f t="shared" si="0"/>
        <v>0</v>
      </c>
      <c r="K23" s="9">
        <f t="shared" si="2"/>
        <v>-29</v>
      </c>
      <c r="L23" s="15" t="str">
        <f ca="1">IF(TODAY()&gt;Tabela22410111213141516171819201011363738394041[[#This Row],[VENCIMENTO]],"Vencido‼","Válido✔")</f>
        <v>Vencido‼</v>
      </c>
    </row>
    <row r="24" spans="1:12" x14ac:dyDescent="0.25">
      <c r="A24" s="11" t="str">
        <f>Tabela224[[#This Row],[NOME]]</f>
        <v>GIVALDO JOSE DOS SANTOS</v>
      </c>
      <c r="B24" s="11" t="str">
        <f>Tabela224[[#This Row],[CATEGORIA]]</f>
        <v>INTERMITENTE (ELISVÂNIO)</v>
      </c>
      <c r="C24" s="15" t="str">
        <f>Tabela224[[#This Row],[SITUAÇÃO ]]</f>
        <v>ATIVO</v>
      </c>
      <c r="D24" s="15"/>
      <c r="E24" s="7"/>
      <c r="F24" s="10"/>
      <c r="G24" s="7"/>
      <c r="H24" s="7"/>
      <c r="I24" s="8"/>
      <c r="J24" s="7">
        <f t="shared" si="0"/>
        <v>0</v>
      </c>
      <c r="K24" s="9">
        <f t="shared" si="2"/>
        <v>-29</v>
      </c>
      <c r="L24" s="15" t="str">
        <f ca="1">IF(TODAY()&gt;Tabela22410111213141516171819201011363738394041[[#This Row],[VENCIMENTO]],"Vencido‼","Válido✔")</f>
        <v>Vencido‼</v>
      </c>
    </row>
    <row r="25" spans="1:12" x14ac:dyDescent="0.25">
      <c r="A25" s="11" t="str">
        <f>Tabela224[[#This Row],[NOME]]</f>
        <v>GUSTAVO HENRIQUE ABREU ROCHA</v>
      </c>
      <c r="B25" s="11" t="str">
        <f>Tabela224[[#This Row],[CATEGORIA]]</f>
        <v>EMPREGADO</v>
      </c>
      <c r="C25" s="15" t="str">
        <f>Tabela224[[#This Row],[SITUAÇÃO ]]</f>
        <v>ATIVO</v>
      </c>
      <c r="D25" s="15"/>
      <c r="E25" s="7"/>
      <c r="F25" s="10"/>
      <c r="G25" s="7"/>
      <c r="H25" s="7"/>
      <c r="I25" s="8"/>
      <c r="J25" s="7">
        <f t="shared" si="0"/>
        <v>0</v>
      </c>
      <c r="K25" s="9">
        <f t="shared" si="2"/>
        <v>-29</v>
      </c>
      <c r="L25" s="15" t="str">
        <f ca="1">IF(TODAY()&gt;Tabela22410111213141516171819201011363738394041[[#This Row],[VENCIMENTO]],"Vencido‼","Válido✔")</f>
        <v>Vencido‼</v>
      </c>
    </row>
    <row r="26" spans="1:12" x14ac:dyDescent="0.25">
      <c r="A26" s="11" t="str">
        <f>Tabela224[[#This Row],[NOME]]</f>
        <v>HIGOR PAULO DIAS OLIVEIRA</v>
      </c>
      <c r="B26" s="11" t="str">
        <f>Tabela224[[#This Row],[CATEGORIA]]</f>
        <v>EMPREGADO</v>
      </c>
      <c r="C26" s="15" t="str">
        <f>Tabela224[[#This Row],[SITUAÇÃO ]]</f>
        <v>ATIVO</v>
      </c>
      <c r="D26" s="15"/>
      <c r="E26" s="7"/>
      <c r="F26" s="10"/>
      <c r="G26" s="7"/>
      <c r="H26" s="7"/>
      <c r="I26" s="8"/>
      <c r="J26" s="7">
        <f t="shared" si="0"/>
        <v>0</v>
      </c>
      <c r="K26" s="9">
        <f t="shared" si="2"/>
        <v>-29</v>
      </c>
      <c r="L26" s="15" t="str">
        <f ca="1">IF(TODAY()&gt;Tabela22410111213141516171819201011363738394041[[#This Row],[VENCIMENTO]],"Vencido‼","Válido✔")</f>
        <v>Vencido‼</v>
      </c>
    </row>
    <row r="27" spans="1:12" x14ac:dyDescent="0.25">
      <c r="A27" s="11" t="str">
        <f>Tabela224[[#This Row],[NOME]]</f>
        <v>JANDILSON VIRGENS COSTA</v>
      </c>
      <c r="B27" s="11" t="str">
        <f>Tabela224[[#This Row],[CATEGORIA]]</f>
        <v>INTERMITENTE (ELISVÂNIO)</v>
      </c>
      <c r="C27" s="15" t="str">
        <f>Tabela224[[#This Row],[SITUAÇÃO ]]</f>
        <v>ATIVO</v>
      </c>
      <c r="D27" s="15"/>
      <c r="E27" s="7"/>
      <c r="F27" s="10"/>
      <c r="G27" s="7"/>
      <c r="H27" s="7"/>
      <c r="I27" s="8"/>
      <c r="J27" s="7">
        <f t="shared" si="0"/>
        <v>0</v>
      </c>
      <c r="K27" s="9">
        <f t="shared" si="2"/>
        <v>-29</v>
      </c>
      <c r="L27" s="15" t="str">
        <f ca="1">IF(TODAY()&gt;Tabela22410111213141516171819201011363738394041[[#This Row],[VENCIMENTO]],"Vencido‼","Válido✔")</f>
        <v>Vencido‼</v>
      </c>
    </row>
    <row r="28" spans="1:12" x14ac:dyDescent="0.25">
      <c r="A28" s="11" t="str">
        <f>Tabela224[[#This Row],[NOME]]</f>
        <v>JHONATA HENRIQUE AMORIM ALVES</v>
      </c>
      <c r="B28" s="11" t="str">
        <f>Tabela224[[#This Row],[CATEGORIA]]</f>
        <v>EMPREGADO</v>
      </c>
      <c r="C28" s="15" t="str">
        <f>Tabela224[[#This Row],[SITUAÇÃO ]]</f>
        <v>ATIVO</v>
      </c>
      <c r="D28" s="15"/>
      <c r="E28" s="7"/>
      <c r="F28" s="10"/>
      <c r="G28" s="7"/>
      <c r="H28" s="7"/>
      <c r="I28" s="8"/>
      <c r="J28" s="7">
        <f t="shared" si="0"/>
        <v>0</v>
      </c>
      <c r="K28" s="9">
        <f t="shared" si="2"/>
        <v>-29</v>
      </c>
      <c r="L28" s="15" t="str">
        <f ca="1">IF(TODAY()&gt;Tabela22410111213141516171819201011363738394041[[#This Row],[VENCIMENTO]],"Vencido‼","Válido✔")</f>
        <v>Vencido‼</v>
      </c>
    </row>
    <row r="29" spans="1:12" x14ac:dyDescent="0.25">
      <c r="A29" s="11" t="str">
        <f>Tabela224[[#This Row],[NOME]]</f>
        <v>JOÃO PAULO GUIMARÃES</v>
      </c>
      <c r="B29" s="11" t="str">
        <f>Tabela224[[#This Row],[CATEGORIA]]</f>
        <v>EMPREGADO</v>
      </c>
      <c r="C29" s="15" t="str">
        <f>Tabela224[[#This Row],[SITUAÇÃO ]]</f>
        <v>INATIVO</v>
      </c>
      <c r="D29" s="15"/>
      <c r="E29" s="7"/>
      <c r="F29" s="10"/>
      <c r="G29" s="7"/>
      <c r="H29" s="7"/>
      <c r="I29" s="8"/>
      <c r="J29" s="7">
        <f t="shared" si="0"/>
        <v>0</v>
      </c>
      <c r="K29" s="9">
        <f t="shared" si="2"/>
        <v>-29</v>
      </c>
      <c r="L29" s="15" t="str">
        <f ca="1">IF(TODAY()&gt;Tabela22410111213141516171819201011363738394041[[#This Row],[VENCIMENTO]],"Vencido‼","Válido✔")</f>
        <v>Vencido‼</v>
      </c>
    </row>
    <row r="30" spans="1:12" x14ac:dyDescent="0.25">
      <c r="A30" s="11" t="str">
        <f>Tabela224[[#This Row],[NOME]]</f>
        <v>JONATHAS KELLYSON MARTINS DE OLIVEIRA</v>
      </c>
      <c r="B30" s="11" t="str">
        <f>Tabela224[[#This Row],[CATEGORIA]]</f>
        <v>INTERMITENTE</v>
      </c>
      <c r="C30" s="15" t="str">
        <f>Tabela224[[#This Row],[SITUAÇÃO ]]</f>
        <v>INATIVO</v>
      </c>
      <c r="D30" s="15"/>
      <c r="E30" s="7"/>
      <c r="F30" s="10"/>
      <c r="G30" s="7"/>
      <c r="H30" s="7"/>
      <c r="I30" s="8"/>
      <c r="J30" s="7">
        <f t="shared" si="0"/>
        <v>0</v>
      </c>
      <c r="K30" s="9">
        <f t="shared" si="2"/>
        <v>-29</v>
      </c>
      <c r="L30" s="15" t="str">
        <f ca="1">IF(TODAY()&gt;Tabela22410111213141516171819201011363738394041[[#This Row],[VENCIMENTO]],"Vencido‼","Válido✔")</f>
        <v>Vencido‼</v>
      </c>
    </row>
    <row r="31" spans="1:12" x14ac:dyDescent="0.25">
      <c r="A31" s="11" t="str">
        <f>Tabela224[[#This Row],[NOME]]</f>
        <v>JOSÉ ANTÔNIO DIAS</v>
      </c>
      <c r="B31" s="11" t="str">
        <f>Tabela224[[#This Row],[CATEGORIA]]</f>
        <v xml:space="preserve">EMPREGADO </v>
      </c>
      <c r="C31" s="15" t="str">
        <f>Tabela224[[#This Row],[SITUAÇÃO ]]</f>
        <v>ATIVO</v>
      </c>
      <c r="D31" s="15"/>
      <c r="E31" s="7"/>
      <c r="F31" s="10"/>
      <c r="G31" s="7"/>
      <c r="H31" s="7"/>
      <c r="I31" s="8"/>
      <c r="J31" s="7">
        <f t="shared" si="0"/>
        <v>0</v>
      </c>
      <c r="K31" s="9">
        <f t="shared" si="2"/>
        <v>-29</v>
      </c>
      <c r="L31" s="15" t="str">
        <f ca="1">IF(TODAY()&gt;Tabela22410111213141516171819201011363738394041[[#This Row],[VENCIMENTO]],"Vencido‼","Válido✔")</f>
        <v>Vencido‼</v>
      </c>
    </row>
    <row r="32" spans="1:12" x14ac:dyDescent="0.25">
      <c r="A32" s="11" t="str">
        <f>Tabela224[[#This Row],[NOME]]</f>
        <v>KENNEDY ALMEIDA MOTA</v>
      </c>
      <c r="B32" s="11" t="str">
        <f>Tabela224[[#This Row],[CATEGORIA]]</f>
        <v>EMPREGADO</v>
      </c>
      <c r="C32" s="15" t="str">
        <f>Tabela224[[#This Row],[SITUAÇÃO ]]</f>
        <v>ATIVO</v>
      </c>
      <c r="D32" s="15"/>
      <c r="E32" s="7"/>
      <c r="F32" s="10"/>
      <c r="G32" s="7"/>
      <c r="H32" s="7"/>
      <c r="I32" s="8"/>
      <c r="J32" s="7">
        <f t="shared" si="0"/>
        <v>0</v>
      </c>
      <c r="K32" s="9">
        <f t="shared" si="2"/>
        <v>-29</v>
      </c>
      <c r="L32" s="15" t="str">
        <f ca="1">IF(TODAY()&gt;Tabela22410111213141516171819201011363738394041[[#This Row],[VENCIMENTO]],"Vencido‼","Válido✔")</f>
        <v>Vencido‼</v>
      </c>
    </row>
    <row r="33" spans="1:12" x14ac:dyDescent="0.25">
      <c r="A33" s="11" t="str">
        <f>Tabela224[[#This Row],[NOME]]</f>
        <v>KEVIN AQUINO ARNEZ</v>
      </c>
      <c r="B33" s="11" t="str">
        <f>Tabela224[[#This Row],[CATEGORIA]]</f>
        <v>EMPREGADO</v>
      </c>
      <c r="C33" s="15" t="str">
        <f>Tabela224[[#This Row],[SITUAÇÃO ]]</f>
        <v>ATIVO</v>
      </c>
      <c r="D33" s="15"/>
      <c r="E33" s="7"/>
      <c r="F33" s="10"/>
      <c r="G33" s="7"/>
      <c r="H33" s="7"/>
      <c r="I33" s="8"/>
      <c r="J33" s="7">
        <f t="shared" si="0"/>
        <v>0</v>
      </c>
      <c r="K33" s="9">
        <f t="shared" si="2"/>
        <v>-29</v>
      </c>
      <c r="L33" s="15" t="str">
        <f ca="1">IF(TODAY()&gt;Tabela22410111213141516171819201011363738394041[[#This Row],[VENCIMENTO]],"Vencido‼","Válido✔")</f>
        <v>Vencido‼</v>
      </c>
    </row>
    <row r="34" spans="1:12" x14ac:dyDescent="0.25">
      <c r="A34" s="11" t="str">
        <f>Tabela224[[#This Row],[NOME]]</f>
        <v>LEANDRO ARCANJO DOS SANTOS</v>
      </c>
      <c r="B34" s="11" t="str">
        <f>Tabela224[[#This Row],[CATEGORIA]]</f>
        <v>EMPREGADO</v>
      </c>
      <c r="C34" s="15" t="str">
        <f>Tabela224[[#This Row],[SITUAÇÃO ]]</f>
        <v>ATIVO</v>
      </c>
      <c r="D34" s="15"/>
      <c r="E34" s="7"/>
      <c r="F34" s="10"/>
      <c r="G34" s="7"/>
      <c r="H34" s="7"/>
      <c r="I34" s="8"/>
      <c r="J34" s="7">
        <f t="shared" si="0"/>
        <v>0</v>
      </c>
      <c r="K34" s="9">
        <f t="shared" si="2"/>
        <v>-29</v>
      </c>
      <c r="L34" s="15" t="str">
        <f ca="1">IF(TODAY()&gt;Tabela22410111213141516171819201011363738394041[[#This Row],[VENCIMENTO]],"Vencido‼","Válido✔")</f>
        <v>Vencido‼</v>
      </c>
    </row>
    <row r="35" spans="1:12" x14ac:dyDescent="0.25">
      <c r="A35" s="11" t="str">
        <f>Tabela224[[#This Row],[NOME]]</f>
        <v>LUCIANO ALVES DE PAIVA</v>
      </c>
      <c r="B35" s="11" t="str">
        <f>Tabela224[[#This Row],[CATEGORIA]]</f>
        <v>EMPREGADO</v>
      </c>
      <c r="C35" s="15" t="str">
        <f>Tabela224[[#This Row],[SITUAÇÃO ]]</f>
        <v>INATIVO</v>
      </c>
      <c r="D35" s="15"/>
      <c r="E35" s="7"/>
      <c r="F35" s="10"/>
      <c r="G35" s="7"/>
      <c r="H35" s="7"/>
      <c r="I35" s="8"/>
      <c r="J35" s="7">
        <f t="shared" si="0"/>
        <v>0</v>
      </c>
      <c r="K35" s="9">
        <f t="shared" si="2"/>
        <v>-29</v>
      </c>
      <c r="L35" s="15" t="str">
        <f ca="1">IF(TODAY()&gt;Tabela22410111213141516171819201011363738394041[[#This Row],[VENCIMENTO]],"Vencido‼","Válido✔")</f>
        <v>Vencido‼</v>
      </c>
    </row>
    <row r="36" spans="1:12" x14ac:dyDescent="0.25">
      <c r="A36" s="11" t="str">
        <f>Tabela224[[#This Row],[NOME]]</f>
        <v>LUIZ CARLOS CORRÊA</v>
      </c>
      <c r="B36" s="11" t="str">
        <f>Tabela224[[#This Row],[CATEGORIA]]</f>
        <v>EMPREGADO</v>
      </c>
      <c r="C36" s="15" t="str">
        <f>Tabela224[[#This Row],[SITUAÇÃO ]]</f>
        <v>ATIVO</v>
      </c>
      <c r="D36" s="15"/>
      <c r="E36" s="7"/>
      <c r="F36" s="10"/>
      <c r="G36" s="7"/>
      <c r="H36" s="7"/>
      <c r="I36" s="8"/>
      <c r="J36" s="7">
        <f t="shared" si="0"/>
        <v>0</v>
      </c>
      <c r="K36" s="9">
        <f t="shared" si="2"/>
        <v>-29</v>
      </c>
      <c r="L36" s="15" t="str">
        <f ca="1">IF(TODAY()&gt;Tabela22410111213141516171819201011363738394041[[#This Row],[VENCIMENTO]],"Vencido‼","Válido✔")</f>
        <v>Vencido‼</v>
      </c>
    </row>
    <row r="37" spans="1:12" x14ac:dyDescent="0.25">
      <c r="A37" s="11" t="str">
        <f>Tabela224[[#This Row],[NOME]]</f>
        <v>MÁRCIO PEREIRA DO NASCIMENTO</v>
      </c>
      <c r="B37" s="11" t="str">
        <f>Tabela224[[#This Row],[CATEGORIA]]</f>
        <v>EMPREGADO</v>
      </c>
      <c r="C37" s="15" t="str">
        <f>Tabela224[[#This Row],[SITUAÇÃO ]]</f>
        <v>ATIVO</v>
      </c>
      <c r="D37" s="15"/>
      <c r="E37" s="7"/>
      <c r="F37" s="10"/>
      <c r="G37" s="7"/>
      <c r="H37" s="7"/>
      <c r="I37" s="8"/>
      <c r="J37" s="7">
        <f t="shared" si="0"/>
        <v>0</v>
      </c>
      <c r="K37" s="9">
        <f t="shared" si="2"/>
        <v>-29</v>
      </c>
      <c r="L37" s="15" t="str">
        <f ca="1">IF(TODAY()&gt;Tabela22410111213141516171819201011363738394041[[#This Row],[VENCIMENTO]],"Vencido‼","Válido✔")</f>
        <v>Vencido‼</v>
      </c>
    </row>
    <row r="38" spans="1:12" x14ac:dyDescent="0.25">
      <c r="A38" s="11" t="str">
        <f>Tabela224[[#This Row],[NOME]]</f>
        <v>MATEUS DOS SANTOS DE BRITO</v>
      </c>
      <c r="B38" s="11" t="str">
        <f>Tabela224[[#This Row],[CATEGORIA]]</f>
        <v>INTERMITENTE (ELISVÂNIO)</v>
      </c>
      <c r="C38" s="15" t="str">
        <f>Tabela224[[#This Row],[SITUAÇÃO ]]</f>
        <v>ATIVO</v>
      </c>
      <c r="D38" s="15"/>
      <c r="E38" s="7"/>
      <c r="F38" s="10"/>
      <c r="G38" s="7"/>
      <c r="H38" s="7"/>
      <c r="I38" s="8"/>
      <c r="J38" s="7">
        <f t="shared" si="0"/>
        <v>0</v>
      </c>
      <c r="K38" s="9">
        <f t="shared" si="2"/>
        <v>-29</v>
      </c>
      <c r="L38" s="15" t="str">
        <f ca="1">IF(TODAY()&gt;Tabela22410111213141516171819201011363738394041[[#This Row],[VENCIMENTO]],"Vencido‼","Válido✔")</f>
        <v>Vencido‼</v>
      </c>
    </row>
    <row r="39" spans="1:12" x14ac:dyDescent="0.25">
      <c r="A39" s="11" t="str">
        <f>Tabela224[[#This Row],[NOME]]</f>
        <v>MOACIR ROMÁRIO SIQUEIRA DOS REIS</v>
      </c>
      <c r="B39" s="11" t="str">
        <f>Tabela224[[#This Row],[CATEGORIA]]</f>
        <v>EMPREGADO</v>
      </c>
      <c r="C39" s="15" t="str">
        <f>Tabela224[[#This Row],[SITUAÇÃO ]]</f>
        <v>ATIVO</v>
      </c>
      <c r="D39" s="15"/>
      <c r="E39" s="7"/>
      <c r="F39" s="10"/>
      <c r="G39" s="7"/>
      <c r="H39" s="7"/>
      <c r="I39" s="8"/>
      <c r="J39" s="7">
        <f t="shared" si="0"/>
        <v>0</v>
      </c>
      <c r="K39" s="9">
        <f t="shared" si="2"/>
        <v>-29</v>
      </c>
      <c r="L39" s="15" t="str">
        <f ca="1">IF(TODAY()&gt;Tabela22410111213141516171819201011363738394041[[#This Row],[VENCIMENTO]],"Vencido‼","Válido✔")</f>
        <v>Vencido‼</v>
      </c>
    </row>
    <row r="40" spans="1:12" x14ac:dyDescent="0.25">
      <c r="A40" s="11" t="str">
        <f>Tabela224[[#This Row],[NOME]]</f>
        <v>NATHÁLIA ROSY SOUZA OLIVEIRA</v>
      </c>
      <c r="B40" s="11" t="str">
        <f>Tabela224[[#This Row],[CATEGORIA]]</f>
        <v>EMPREGADO</v>
      </c>
      <c r="C40" s="15" t="str">
        <f>Tabela224[[#This Row],[SITUAÇÃO ]]</f>
        <v>ATIVO</v>
      </c>
      <c r="D40" s="15"/>
      <c r="E40" s="7"/>
      <c r="F40" s="10"/>
      <c r="G40" s="7"/>
      <c r="H40" s="7"/>
      <c r="I40" s="8"/>
      <c r="J40" s="7">
        <f t="shared" si="0"/>
        <v>0</v>
      </c>
      <c r="K40" s="9">
        <f t="shared" si="2"/>
        <v>-29</v>
      </c>
      <c r="L40" s="15" t="str">
        <f ca="1">IF(TODAY()&gt;Tabela22410111213141516171819201011363738394041[[#This Row],[VENCIMENTO]],"Vencido‼","Válido✔")</f>
        <v>Vencido‼</v>
      </c>
    </row>
    <row r="41" spans="1:12" x14ac:dyDescent="0.25">
      <c r="A41" s="11" t="str">
        <f>Tabela224[[#This Row],[NOME]]</f>
        <v>NAYARA THAÍS LOURENÇO OLIVEIRA</v>
      </c>
      <c r="B41" s="11" t="str">
        <f>Tabela224[[#This Row],[CATEGORIA]]</f>
        <v>EMPREGADO</v>
      </c>
      <c r="C41" s="15" t="str">
        <f>Tabela224[[#This Row],[SITUAÇÃO ]]</f>
        <v>ATIVO</v>
      </c>
      <c r="D41" s="15"/>
      <c r="E41" s="7"/>
      <c r="F41" s="10"/>
      <c r="G41" s="7"/>
      <c r="H41" s="7"/>
      <c r="I41" s="8"/>
      <c r="J41" s="7">
        <f t="shared" si="0"/>
        <v>0</v>
      </c>
      <c r="K41" s="9">
        <f t="shared" si="2"/>
        <v>-29</v>
      </c>
      <c r="L41" s="15" t="str">
        <f ca="1">IF(TODAY()&gt;Tabela22410111213141516171819201011363738394041[[#This Row],[VENCIMENTO]],"Vencido‼","Válido✔")</f>
        <v>Vencido‼</v>
      </c>
    </row>
    <row r="42" spans="1:12" x14ac:dyDescent="0.25">
      <c r="A42" s="11" t="str">
        <f>Tabela224[[#This Row],[NOME]]</f>
        <v>NIELTON OLIVEIRA DAMASCENO</v>
      </c>
      <c r="B42" s="11" t="str">
        <f>Tabela224[[#This Row],[CATEGORIA]]</f>
        <v>EMPREGADO</v>
      </c>
      <c r="C42" s="15" t="str">
        <f>Tabela224[[#This Row],[SITUAÇÃO ]]</f>
        <v>ATIVO</v>
      </c>
      <c r="D42" s="15"/>
      <c r="E42" s="7"/>
      <c r="F42" s="10"/>
      <c r="G42" s="7"/>
      <c r="H42" s="7"/>
      <c r="I42" s="8"/>
      <c r="J42" s="7">
        <f t="shared" si="0"/>
        <v>0</v>
      </c>
      <c r="K42" s="9">
        <f t="shared" si="2"/>
        <v>-29</v>
      </c>
      <c r="L42" s="15" t="str">
        <f ca="1">IF(TODAY()&gt;Tabela22410111213141516171819201011363738394041[[#This Row],[VENCIMENTO]],"Vencido‼","Válido✔")</f>
        <v>Vencido‼</v>
      </c>
    </row>
    <row r="43" spans="1:12" x14ac:dyDescent="0.25">
      <c r="A43" s="11" t="str">
        <f>Tabela224[[#This Row],[NOME]]</f>
        <v>PAULO CÉLIO DA SILVA</v>
      </c>
      <c r="B43" s="11" t="str">
        <f>Tabela224[[#This Row],[CATEGORIA]]</f>
        <v>EMPREGADO</v>
      </c>
      <c r="C43" s="15" t="str">
        <f>Tabela224[[#This Row],[SITUAÇÃO ]]</f>
        <v>ATIVO</v>
      </c>
      <c r="D43" s="15"/>
      <c r="E43" s="7"/>
      <c r="F43" s="10"/>
      <c r="G43" s="7"/>
      <c r="H43" s="7"/>
      <c r="I43" s="8"/>
      <c r="J43" s="7">
        <f t="shared" si="0"/>
        <v>0</v>
      </c>
      <c r="K43" s="9">
        <f t="shared" si="2"/>
        <v>-29</v>
      </c>
      <c r="L43" s="15" t="str">
        <f ca="1">IF(TODAY()&gt;Tabela22410111213141516171819201011363738394041[[#This Row],[VENCIMENTO]],"Vencido‼","Válido✔")</f>
        <v>Vencido‼</v>
      </c>
    </row>
    <row r="44" spans="1:12" x14ac:dyDescent="0.25">
      <c r="A44" s="11" t="str">
        <f>Tabela224[[#This Row],[NOME]]</f>
        <v>RAFAEL FAUSTINO MAPA COELHO</v>
      </c>
      <c r="B44" s="11" t="str">
        <f>Tabela224[[#This Row],[CATEGORIA]]</f>
        <v>EMPREGADO</v>
      </c>
      <c r="C44" s="15" t="str">
        <f>Tabela224[[#This Row],[SITUAÇÃO ]]</f>
        <v>INATIVO</v>
      </c>
      <c r="D44" s="15"/>
      <c r="E44" s="7"/>
      <c r="F44" s="10"/>
      <c r="G44" s="7"/>
      <c r="H44" s="7"/>
      <c r="I44" s="8"/>
      <c r="J44" s="7">
        <f t="shared" si="0"/>
        <v>0</v>
      </c>
      <c r="K44" s="9">
        <f t="shared" si="2"/>
        <v>-29</v>
      </c>
      <c r="L44" s="15" t="str">
        <f ca="1">IF(TODAY()&gt;Tabela22410111213141516171819201011363738394041[[#This Row],[VENCIMENTO]],"Vencido‼","Válido✔")</f>
        <v>Vencido‼</v>
      </c>
    </row>
    <row r="45" spans="1:12" x14ac:dyDescent="0.25">
      <c r="A45" s="11" t="str">
        <f>Tabela224[[#This Row],[NOME]]</f>
        <v>RAFAEL ROBERTO CAMPIDELLI</v>
      </c>
      <c r="B45" s="11" t="str">
        <f>Tabela224[[#This Row],[CATEGORIA]]</f>
        <v>EMPREGADO</v>
      </c>
      <c r="C45" s="15" t="s">
        <v>120</v>
      </c>
      <c r="D45" s="15"/>
      <c r="E45" s="7"/>
      <c r="F45" s="10"/>
      <c r="G45" s="7"/>
      <c r="H45" s="7"/>
      <c r="I45" s="8"/>
      <c r="J45" s="7">
        <f>EDATE(E45,I45)</f>
        <v>0</v>
      </c>
      <c r="K45" s="9">
        <f>J45-29</f>
        <v>-29</v>
      </c>
      <c r="L45" s="15" t="str">
        <f ca="1">IF(TODAY()&gt;Tabela22410111213141516171819201011363738394041[[#This Row],[VENCIMENTO]],"Vencido‼","Válido✔")</f>
        <v>Vencido‼</v>
      </c>
    </row>
    <row r="46" spans="1:12" x14ac:dyDescent="0.25">
      <c r="A46" s="11" t="str">
        <f>Tabela224[[#This Row],[NOME]]</f>
        <v>ROBERT AUGUSTO SANTOS SILVA</v>
      </c>
      <c r="B46" s="11" t="str">
        <f>Tabela224[[#This Row],[CATEGORIA]]</f>
        <v>EMPREGADO</v>
      </c>
      <c r="C46" s="15" t="str">
        <f>Tabela224[[#This Row],[SITUAÇÃO ]]</f>
        <v>ATIVO</v>
      </c>
      <c r="D46" s="15"/>
      <c r="E46" s="7"/>
      <c r="F46" s="10"/>
      <c r="G46" s="7"/>
      <c r="H46" s="7"/>
      <c r="I46" s="8"/>
      <c r="J46" s="7">
        <f t="shared" si="0"/>
        <v>0</v>
      </c>
      <c r="K46" s="9">
        <f t="shared" si="2"/>
        <v>-29</v>
      </c>
      <c r="L46" s="15" t="str">
        <f ca="1">IF(TODAY()&gt;Tabela22410111213141516171819201011363738394041[[#This Row],[VENCIMENTO]],"Vencido‼","Válido✔")</f>
        <v>Vencido‼</v>
      </c>
    </row>
    <row r="47" spans="1:12" x14ac:dyDescent="0.25">
      <c r="A47" s="11" t="str">
        <f>Tabela224[[#This Row],[NOME]]</f>
        <v>TALISON TIAGO DIAS OLIVEIRA</v>
      </c>
      <c r="B47" s="11" t="str">
        <f>Tabela224[[#This Row],[CATEGORIA]]</f>
        <v>EMPREGADO</v>
      </c>
      <c r="C47" s="15" t="str">
        <f>Tabela224[[#This Row],[SITUAÇÃO ]]</f>
        <v>ATIVO</v>
      </c>
      <c r="D47" s="15"/>
      <c r="E47" s="7"/>
      <c r="F47" s="10"/>
      <c r="G47" s="7"/>
      <c r="H47" s="7"/>
      <c r="I47" s="8"/>
      <c r="J47" s="7">
        <f t="shared" si="0"/>
        <v>0</v>
      </c>
      <c r="K47" s="9">
        <f t="shared" si="2"/>
        <v>-29</v>
      </c>
      <c r="L47" s="15" t="str">
        <f ca="1">IF(TODAY()&gt;Tabela22410111213141516171819201011363738394041[[#This Row],[VENCIMENTO]],"Vencido‼","Válido✔")</f>
        <v>Vencido‼</v>
      </c>
    </row>
    <row r="48" spans="1:12" x14ac:dyDescent="0.25">
      <c r="A48" s="11" t="str">
        <f>Tabela224[[#This Row],[NOME]]</f>
        <v>THAÍS LORRAINE DA SILVA SANTOS</v>
      </c>
      <c r="B48" s="11" t="str">
        <f>Tabela224[[#This Row],[CATEGORIA]]</f>
        <v>EMPREGADO</v>
      </c>
      <c r="C48" s="15" t="str">
        <f>Tabela224[[#This Row],[SITUAÇÃO ]]</f>
        <v>ATIVO</v>
      </c>
      <c r="D48" s="15"/>
      <c r="E48" s="7"/>
      <c r="F48" s="10"/>
      <c r="G48" s="7"/>
      <c r="H48" s="7"/>
      <c r="I48" s="8"/>
      <c r="J48" s="7">
        <f t="shared" si="0"/>
        <v>0</v>
      </c>
      <c r="K48" s="9">
        <f t="shared" si="2"/>
        <v>-29</v>
      </c>
      <c r="L48" s="15" t="str">
        <f ca="1">IF(TODAY()&gt;Tabela22410111213141516171819201011363738394041[[#This Row],[VENCIMENTO]],"Vencido‼","Válido✔")</f>
        <v>Vencido‼</v>
      </c>
    </row>
    <row r="49" spans="1:12" x14ac:dyDescent="0.25">
      <c r="A49" s="11" t="str">
        <f>Tabela224[[#This Row],[NOME]]</f>
        <v>WAGNER APARECIDO DE SOUSA JÚNIOR</v>
      </c>
      <c r="B49" s="11" t="str">
        <f>Tabela224[[#This Row],[CATEGORIA]]</f>
        <v>EMPREGADO</v>
      </c>
      <c r="C49" s="15" t="str">
        <f>Tabela224[[#This Row],[SITUAÇÃO ]]</f>
        <v>INATIVO</v>
      </c>
      <c r="D49" s="15"/>
      <c r="E49" s="7"/>
      <c r="F49" s="10"/>
      <c r="G49" s="7"/>
      <c r="H49" s="7"/>
      <c r="I49" s="8"/>
      <c r="J49" s="7">
        <f t="shared" si="0"/>
        <v>0</v>
      </c>
      <c r="K49" s="9">
        <f t="shared" si="2"/>
        <v>-29</v>
      </c>
      <c r="L49" s="15" t="str">
        <f ca="1">IF(TODAY()&gt;Tabela22410111213141516171819201011363738394041[[#This Row],[VENCIMENTO]],"Vencido‼","Válido✔")</f>
        <v>Vencido‼</v>
      </c>
    </row>
    <row r="50" spans="1:12" x14ac:dyDescent="0.25">
      <c r="A50" s="11" t="str">
        <f>Tabela224[[#This Row],[NOME]]</f>
        <v>WESLEY DE ALMEIDA E SOUZA</v>
      </c>
      <c r="B50" s="11" t="str">
        <f>Tabela224[[#This Row],[CATEGORIA]]</f>
        <v>EMPREGADO</v>
      </c>
      <c r="C50" s="15" t="str">
        <f>Tabela224[[#This Row],[SITUAÇÃO ]]</f>
        <v>ATIVO</v>
      </c>
      <c r="D50" s="15"/>
      <c r="E50" s="7"/>
      <c r="F50" s="10"/>
      <c r="G50" s="7"/>
      <c r="H50" s="7"/>
      <c r="I50" s="8"/>
      <c r="J50" s="19">
        <f t="shared" si="0"/>
        <v>0</v>
      </c>
      <c r="K50" s="20">
        <f t="shared" si="2"/>
        <v>-29</v>
      </c>
      <c r="L50" s="15" t="str">
        <f ca="1">IF(TODAY()&gt;Tabela22410111213141516171819201011363738394041[[#This Row],[VENCIMENTO]],"Vencido‼","Válido✔")</f>
        <v>Vencido‼</v>
      </c>
    </row>
    <row r="51" spans="1:12" x14ac:dyDescent="0.25">
      <c r="A51" s="11" t="str">
        <f>Tabela224[[#This Row],[NOME]]</f>
        <v>MARCELO CHRISTIAN LELIS DE OLIVEIRA</v>
      </c>
      <c r="B51" s="11" t="str">
        <f>Tabela224[[#This Row],[CATEGORIA]]</f>
        <v>EMPREGADO</v>
      </c>
      <c r="C51" s="15" t="str">
        <f>Tabela224[[#This Row],[SITUAÇÃO ]]</f>
        <v>ATIVO</v>
      </c>
      <c r="D51" s="15"/>
      <c r="E51" s="7"/>
      <c r="F51" s="10"/>
      <c r="G51" s="7"/>
      <c r="H51" s="7"/>
      <c r="I51" s="8"/>
      <c r="J51" s="7">
        <f t="shared" si="0"/>
        <v>0</v>
      </c>
      <c r="K51" s="9">
        <f t="shared" si="2"/>
        <v>-29</v>
      </c>
      <c r="L51" s="27" t="str">
        <f ca="1">IF(TODAY()&gt;Tabela22410111213141516171819201011363738394041[[#This Row],[VENCIMENTO]],"Vencido‼","Válido✔")</f>
        <v>Vencido‼</v>
      </c>
    </row>
    <row r="52" spans="1:12" x14ac:dyDescent="0.25">
      <c r="A52" s="11" t="str">
        <f>Tabela224[[#This Row],[NOME]]</f>
        <v>PABLO VINICIUS SEVERINO FERNANDES</v>
      </c>
      <c r="B52" s="11" t="str">
        <f>Tabela224[[#This Row],[CATEGORIA]]</f>
        <v xml:space="preserve">EMPREGADO </v>
      </c>
      <c r="C52" s="15" t="str">
        <f>Tabela224[[#This Row],[SITUAÇÃO ]]</f>
        <v>ATIVO</v>
      </c>
      <c r="D52" s="15"/>
      <c r="E52" s="7"/>
      <c r="F52" s="10"/>
      <c r="G52" s="7"/>
      <c r="H52" s="7"/>
      <c r="I52" s="8"/>
      <c r="J52" s="7">
        <f t="shared" si="0"/>
        <v>0</v>
      </c>
      <c r="K52" s="9">
        <f t="shared" si="2"/>
        <v>-29</v>
      </c>
      <c r="L52" s="27" t="str">
        <f ca="1">IF(TODAY()&gt;Tabela22410111213141516171819201011363738394041[[#This Row],[VENCIMENTO]],"Vencido‼","Válido✔")</f>
        <v>Vencido‼</v>
      </c>
    </row>
    <row r="53" spans="1:12" x14ac:dyDescent="0.25">
      <c r="A53" s="11" t="str">
        <f>Tabela224[[#This Row],[NOME]]</f>
        <v>FRANCISCO PEDRO DE SOUZA SANTOS</v>
      </c>
      <c r="B53" s="11" t="str">
        <f>Tabela224[[#This Row],[CATEGORIA]]</f>
        <v>EMPREGADO</v>
      </c>
      <c r="C53" s="15" t="s">
        <v>120</v>
      </c>
      <c r="D53" s="15"/>
      <c r="E53" s="7"/>
      <c r="F53" s="10"/>
      <c r="G53" s="7"/>
      <c r="H53" s="7"/>
      <c r="I53" s="8"/>
      <c r="J53" s="7">
        <f t="shared" si="0"/>
        <v>0</v>
      </c>
      <c r="K53" s="9">
        <f t="shared" si="2"/>
        <v>-29</v>
      </c>
      <c r="L53" s="27" t="str">
        <f ca="1">IF(TODAY()&gt;Tabela22410111213141516171819201011363738394041[[#This Row],[VENCIMENTO]],"Vencido‼","Válido✔")</f>
        <v>Vencido‼</v>
      </c>
    </row>
    <row r="54" spans="1:12" x14ac:dyDescent="0.25">
      <c r="A54" s="11" t="str">
        <f>Tabela224[[#This Row],[NOME]]</f>
        <v>ÍTALO GABRIEL DA SILVA RODRIGUES SANTOS</v>
      </c>
      <c r="B54" s="11" t="str">
        <f>Tabela224[[#This Row],[CATEGORIA]]</f>
        <v>EMPREGADO</v>
      </c>
      <c r="C54" s="15" t="str">
        <f>Tabela224[[#This Row],[SITUAÇÃO ]]</f>
        <v>ATIVO</v>
      </c>
      <c r="D54" s="15"/>
      <c r="E54" s="7"/>
      <c r="F54" s="10"/>
      <c r="G54" s="7"/>
      <c r="H54" s="7"/>
      <c r="I54" s="8"/>
      <c r="J54" s="7">
        <f t="shared" si="0"/>
        <v>0</v>
      </c>
      <c r="K54" s="9">
        <f t="shared" si="2"/>
        <v>-29</v>
      </c>
      <c r="L54" s="27" t="str">
        <f ca="1">IF(TODAY()&gt;Tabela22410111213141516171819201011363738394041[[#This Row],[VENCIMENTO]],"Vencido‼","Válido✔")</f>
        <v>Vencido‼</v>
      </c>
    </row>
    <row r="55" spans="1:12" x14ac:dyDescent="0.25">
      <c r="A55" s="11" t="str">
        <f>Tabela224[[#This Row],[NOME]]</f>
        <v>IVANILDO AMARAL SANTOS</v>
      </c>
      <c r="B55" s="11" t="str">
        <f>Tabela224[[#This Row],[CATEGORIA]]</f>
        <v>EMPREGADO</v>
      </c>
      <c r="C55" s="15" t="str">
        <f>Tabela224[[#This Row],[SITUAÇÃO ]]</f>
        <v>ATIVO</v>
      </c>
      <c r="D55" s="15"/>
      <c r="E55" s="7"/>
      <c r="F55" s="10"/>
      <c r="G55" s="7"/>
      <c r="H55" s="7"/>
      <c r="I55" s="8"/>
      <c r="J55" s="7">
        <f t="shared" si="0"/>
        <v>0</v>
      </c>
      <c r="K55" s="9">
        <f t="shared" si="2"/>
        <v>-29</v>
      </c>
      <c r="L55" s="27" t="str">
        <f ca="1">IF(TODAY()&gt;Tabela22410111213141516171819201011363738394041[[#This Row],[VENCIMENTO]],"Vencido‼","Válido✔")</f>
        <v>Vencido‼</v>
      </c>
    </row>
    <row r="56" spans="1:12" x14ac:dyDescent="0.25">
      <c r="A56" s="11" t="str">
        <f>Tabela224[[#This Row],[NOME]]</f>
        <v>JONATHAN FERNANDES PEREIRA</v>
      </c>
      <c r="B56" s="11" t="str">
        <f>Tabela224[[#This Row],[CATEGORIA]]</f>
        <v>EMPREGADO</v>
      </c>
      <c r="C56" s="15" t="str">
        <f>Tabela224[[#This Row],[SITUAÇÃO ]]</f>
        <v>ATIVO</v>
      </c>
      <c r="D56" s="15"/>
      <c r="E56" s="7"/>
      <c r="F56" s="10"/>
      <c r="G56" s="7"/>
      <c r="H56" s="7"/>
      <c r="I56" s="8"/>
      <c r="J56" s="7">
        <f t="shared" si="0"/>
        <v>0</v>
      </c>
      <c r="K56" s="9">
        <f t="shared" si="2"/>
        <v>-29</v>
      </c>
      <c r="L56" s="27" t="str">
        <f ca="1">IF(TODAY()&gt;Tabela22410111213141516171819201011363738394041[[#This Row],[VENCIMENTO]],"Vencido‼","Válido✔")</f>
        <v>Vencido‼</v>
      </c>
    </row>
    <row r="57" spans="1:12" x14ac:dyDescent="0.25">
      <c r="A57" s="11" t="str">
        <f>Tabela224[[#This Row],[NOME]]</f>
        <v>FERNANDO AQUINO FERNANDES</v>
      </c>
      <c r="B57" s="11" t="str">
        <f>Tabela224[[#This Row],[CATEGORIA]]</f>
        <v>INTERMITENTE (FERNANDO)</v>
      </c>
      <c r="C57" s="15" t="str">
        <f>Tabela224[[#This Row],[SITUAÇÃO ]]</f>
        <v>ATIVO</v>
      </c>
      <c r="D57" s="15"/>
      <c r="E57" s="7"/>
      <c r="F57" s="10"/>
      <c r="G57" s="7"/>
      <c r="H57" s="7"/>
      <c r="I57" s="8"/>
      <c r="J57" s="7">
        <f t="shared" si="0"/>
        <v>0</v>
      </c>
      <c r="K57" s="9">
        <f t="shared" si="2"/>
        <v>-29</v>
      </c>
      <c r="L57" s="27" t="str">
        <f ca="1">IF(TODAY()&gt;Tabela22410111213141516171819201011363738394041[[#This Row],[VENCIMENTO]],"Vencido‼","Válido✔")</f>
        <v>Vencido‼</v>
      </c>
    </row>
    <row r="58" spans="1:12" x14ac:dyDescent="0.25">
      <c r="A58" s="11" t="str">
        <f>Tabela224[[#This Row],[NOME]]</f>
        <v>WANDESON COSTA LIMA</v>
      </c>
      <c r="B58" s="11" t="str">
        <f>Tabela224[[#This Row],[CATEGORIA]]</f>
        <v>INTERMITENTE (FERNANDO)</v>
      </c>
      <c r="C58" s="15" t="str">
        <f>Tabela224[[#This Row],[SITUAÇÃO ]]</f>
        <v>ATIVO</v>
      </c>
      <c r="D58" s="15"/>
      <c r="E58" s="7"/>
      <c r="F58" s="10"/>
      <c r="G58" s="7"/>
      <c r="H58" s="7"/>
      <c r="I58" s="8"/>
      <c r="J58" s="7">
        <f t="shared" si="0"/>
        <v>0</v>
      </c>
      <c r="K58" s="9">
        <f t="shared" si="2"/>
        <v>-29</v>
      </c>
      <c r="L58" s="27" t="str">
        <f ca="1">IF(TODAY()&gt;Tabela22410111213141516171819201011363738394041[[#This Row],[VENCIMENTO]],"Vencido‼","Válido✔")</f>
        <v>Vencido‼</v>
      </c>
    </row>
    <row r="59" spans="1:12" x14ac:dyDescent="0.25">
      <c r="A59" s="11" t="str">
        <f>Tabela224[[#This Row],[NOME]]</f>
        <v>WILLIAN JORGE CAETANO PINTO</v>
      </c>
      <c r="B59" s="11" t="str">
        <f>Tabela224[[#This Row],[CATEGORIA]]</f>
        <v>INTERMITENTE (FERNANDO)</v>
      </c>
      <c r="C59" s="15" t="str">
        <f>Tabela224[[#This Row],[SITUAÇÃO ]]</f>
        <v>ATIVO</v>
      </c>
      <c r="D59" s="15"/>
      <c r="E59" s="7"/>
      <c r="F59" s="10"/>
      <c r="G59" s="7"/>
      <c r="H59" s="7"/>
      <c r="I59" s="8"/>
      <c r="J59" s="7">
        <f t="shared" si="0"/>
        <v>0</v>
      </c>
      <c r="K59" s="9">
        <f t="shared" si="2"/>
        <v>-29</v>
      </c>
      <c r="L59" s="27" t="str">
        <f ca="1">IF(TODAY()&gt;Tabela22410111213141516171819201011363738394041[[#This Row],[VENCIMENTO]],"Vencido‼","Válido✔")</f>
        <v>Vencido‼</v>
      </c>
    </row>
    <row r="60" spans="1:12" x14ac:dyDescent="0.25">
      <c r="A60" s="11" t="str">
        <f>Tabela224[[#This Row],[NOME]]</f>
        <v>GRASIANE DA COSTA SOBRINHO</v>
      </c>
      <c r="B60" s="11" t="str">
        <f>Tabela224[[#This Row],[CATEGORIA]]</f>
        <v>EMPREGADO</v>
      </c>
      <c r="C60" s="15" t="str">
        <f>Tabela224[[#This Row],[SITUAÇÃO ]]</f>
        <v>ATIVO</v>
      </c>
      <c r="D60" s="15"/>
      <c r="E60" s="7"/>
      <c r="F60" s="10"/>
      <c r="G60" s="7"/>
      <c r="H60" s="7"/>
      <c r="I60" s="8"/>
      <c r="J60" s="7">
        <f t="shared" si="0"/>
        <v>0</v>
      </c>
      <c r="K60" s="9">
        <f t="shared" si="2"/>
        <v>-29</v>
      </c>
      <c r="L60" s="27" t="str">
        <f ca="1">IF(TODAY()&gt;Tabela22410111213141516171819201011363738394041[[#This Row],[VENCIMENTO]],"Vencido‼","Válido✔")</f>
        <v>Vencido‼</v>
      </c>
    </row>
    <row r="61" spans="1:12" x14ac:dyDescent="0.25">
      <c r="A61" s="11" t="str">
        <f>Tabela224[[#This Row],[NOME]]</f>
        <v>BRUNO GUIMARÃES MARTINS</v>
      </c>
      <c r="B61" s="11" t="str">
        <f>Tabela224[[#This Row],[CATEGORIA]]</f>
        <v>EMPREGADO</v>
      </c>
      <c r="C61" s="15" t="str">
        <f>Tabela224[[#This Row],[SITUAÇÃO ]]</f>
        <v>ATIVO</v>
      </c>
      <c r="D61" s="15"/>
      <c r="E61" s="7"/>
      <c r="F61" s="10"/>
      <c r="G61" s="7"/>
      <c r="H61" s="7"/>
      <c r="I61" s="8"/>
      <c r="J61" s="7">
        <f t="shared" si="0"/>
        <v>0</v>
      </c>
      <c r="K61" s="9">
        <f t="shared" si="2"/>
        <v>-29</v>
      </c>
      <c r="L61" s="27" t="str">
        <f ca="1">IF(TODAY()&gt;Tabela22410111213141516171819201011363738394041[[#This Row],[VENCIMENTO]],"Vencido‼","Válido✔")</f>
        <v>Vencido‼</v>
      </c>
    </row>
    <row r="62" spans="1:12" x14ac:dyDescent="0.25">
      <c r="A62" s="11" t="str">
        <f>Tabela224[[#This Row],[NOME]]</f>
        <v>LEANDRO GUIMARÃES MARTINS</v>
      </c>
      <c r="B62" s="11" t="str">
        <f>Tabela224[[#This Row],[CATEGORIA]]</f>
        <v>EMPREGADO</v>
      </c>
      <c r="C62" s="15" t="str">
        <f>Tabela224[[#This Row],[SITUAÇÃO ]]</f>
        <v>ATIVO</v>
      </c>
      <c r="D62" s="15"/>
      <c r="E62" s="7"/>
      <c r="F62" s="10"/>
      <c r="G62" s="7"/>
      <c r="H62" s="7"/>
      <c r="I62" s="8"/>
      <c r="J62" s="7">
        <f t="shared" si="0"/>
        <v>0</v>
      </c>
      <c r="K62" s="9">
        <f t="shared" si="2"/>
        <v>-29</v>
      </c>
      <c r="L62" s="27" t="str">
        <f ca="1">IF(TODAY()&gt;Tabela22410111213141516171819201011363738394041[[#This Row],[VENCIMENTO]],"Vencido‼","Válido✔")</f>
        <v>Vencido‼</v>
      </c>
    </row>
    <row r="63" spans="1:12" x14ac:dyDescent="0.25">
      <c r="A63" s="11" t="str">
        <f>Tabela224[[#This Row],[NOME]]</f>
        <v>ALESSANDRO IORANY DOS SANTOS</v>
      </c>
      <c r="B63" s="11" t="str">
        <f>Tabela224[[#This Row],[CATEGORIA]]</f>
        <v>EMPREGADO</v>
      </c>
      <c r="C63" s="15" t="str">
        <f>Tabela224[[#This Row],[SITUAÇÃO ]]</f>
        <v>INATIVO</v>
      </c>
      <c r="D63" s="15"/>
      <c r="E63" s="7"/>
      <c r="F63" s="10"/>
      <c r="G63" s="7"/>
      <c r="H63" s="7"/>
      <c r="I63" s="8"/>
      <c r="J63" s="7">
        <f t="shared" si="0"/>
        <v>0</v>
      </c>
      <c r="K63" s="9">
        <f t="shared" si="2"/>
        <v>-29</v>
      </c>
      <c r="L63" s="27" t="str">
        <f ca="1">IF(TODAY()&gt;Tabela22410111213141516171819201011363738394041[[#This Row],[VENCIMENTO]],"Vencido‼","Válido✔")</f>
        <v>Vencido‼</v>
      </c>
    </row>
    <row r="64" spans="1:12" x14ac:dyDescent="0.25">
      <c r="A64" s="11" t="str">
        <f>Tabela224[[#This Row],[NOME]]</f>
        <v>MATHEUS BINI SEVERINO FERNANDES</v>
      </c>
      <c r="B64" s="11" t="str">
        <f>Tabela224[[#This Row],[CATEGORIA]]</f>
        <v>EMPREGADO</v>
      </c>
      <c r="C64" s="15" t="str">
        <f>Tabela224[[#This Row],[SITUAÇÃO ]]</f>
        <v>ATIVO</v>
      </c>
      <c r="D64" s="15"/>
      <c r="E64" s="7"/>
      <c r="F64" s="10"/>
      <c r="G64" s="7"/>
      <c r="H64" s="7"/>
      <c r="I64" s="8"/>
      <c r="J64" s="7">
        <f t="shared" si="0"/>
        <v>0</v>
      </c>
      <c r="K64" s="9">
        <f t="shared" si="2"/>
        <v>-29</v>
      </c>
      <c r="L64" s="27" t="str">
        <f ca="1">IF(TODAY()&gt;Tabela22410111213141516171819201011363738394041[[#This Row],[VENCIMENTO]],"Vencido‼","Válido✔")</f>
        <v>Vencido‼</v>
      </c>
    </row>
    <row r="65" spans="1:12" x14ac:dyDescent="0.25">
      <c r="A65" s="11" t="str">
        <f>Tabela224[[#This Row],[NOME]]</f>
        <v>NILTON ALVES DA CUNHA FILHO</v>
      </c>
      <c r="B65" s="11" t="str">
        <f>Tabela224[[#This Row],[CATEGORIA]]</f>
        <v>EMPREGADO</v>
      </c>
      <c r="C65" s="15" t="str">
        <f>Tabela224[[#This Row],[SITUAÇÃO ]]</f>
        <v>ATIVO</v>
      </c>
      <c r="D65" s="15"/>
      <c r="E65" s="7"/>
      <c r="F65" s="10"/>
      <c r="G65" s="7"/>
      <c r="H65" s="7"/>
      <c r="I65" s="8"/>
      <c r="J65" s="7">
        <f t="shared" si="0"/>
        <v>0</v>
      </c>
      <c r="K65" s="9">
        <f t="shared" si="2"/>
        <v>-29</v>
      </c>
      <c r="L65" s="27" t="str">
        <f ca="1">IF(TODAY()&gt;Tabela22410111213141516171819201011363738394041[[#This Row],[VENCIMENTO]],"Vencido‼","Válido✔")</f>
        <v>Vencido‼</v>
      </c>
    </row>
    <row r="66" spans="1:12" x14ac:dyDescent="0.25">
      <c r="A66" s="11" t="str">
        <f>Tabela224[[#This Row],[NOME]]</f>
        <v>FRANCISCO PEDRO DE SOUZA SANTOS</v>
      </c>
      <c r="B66" s="11" t="str">
        <f>Tabela224[[#This Row],[CATEGORIA]]</f>
        <v>EMPREGADO</v>
      </c>
      <c r="C66" s="15" t="str">
        <f>Tabela224[[#This Row],[SITUAÇÃO ]]</f>
        <v>ATIVO</v>
      </c>
      <c r="D66" s="8"/>
      <c r="E66" s="7"/>
      <c r="F66" s="7"/>
      <c r="G66" s="7"/>
      <c r="H66" s="7"/>
      <c r="I66" s="8"/>
      <c r="J66" s="7">
        <f t="shared" si="0"/>
        <v>0</v>
      </c>
      <c r="K66" s="9">
        <f t="shared" si="2"/>
        <v>-29</v>
      </c>
      <c r="L66" s="27" t="str">
        <f ca="1">IF(TODAY()&gt;Tabela22410111213141516171819201011363738394041[[#This Row],[VENCIMENTO]],"Vencido‼","Válido✔")</f>
        <v>Vencido‼</v>
      </c>
    </row>
    <row r="67" spans="1:12" x14ac:dyDescent="0.25">
      <c r="A67" s="11" t="str">
        <f>Tabela224[[#This Row],[NOME]]</f>
        <v>CARLOS EDUARDO ALVES JULIÃO</v>
      </c>
      <c r="B67" s="11" t="str">
        <f>Tabela224[[#This Row],[CATEGORIA]]</f>
        <v>EMPREGADO</v>
      </c>
      <c r="C67" s="15" t="str">
        <f>Tabela224[[#This Row],[SITUAÇÃO ]]</f>
        <v>ATIVO</v>
      </c>
      <c r="D67" s="8"/>
      <c r="E67" s="7"/>
      <c r="F67" s="7"/>
      <c r="G67" s="7"/>
      <c r="H67" s="7"/>
      <c r="I67" s="8"/>
      <c r="J67" s="7">
        <f t="shared" si="0"/>
        <v>0</v>
      </c>
      <c r="K67" s="9">
        <f t="shared" si="2"/>
        <v>-29</v>
      </c>
      <c r="L67" s="27" t="str">
        <f ca="1">IF(TODAY()&gt;Tabela22410111213141516171819201011363738394041[[#This Row],[VENCIMENTO]],"Vencido‼","Válido✔")</f>
        <v>Vencido‼</v>
      </c>
    </row>
    <row r="68" spans="1:12" x14ac:dyDescent="0.25">
      <c r="A68" s="11" t="str">
        <f>Tabela224[[#This Row],[NOME]]</f>
        <v>JHONATAS ALVES COSTA</v>
      </c>
      <c r="B68" s="11" t="str">
        <f>Tabela224[[#This Row],[CATEGORIA]]</f>
        <v>EMPREGADO</v>
      </c>
      <c r="C68" s="15" t="str">
        <f>Tabela224[[#This Row],[SITUAÇÃO ]]</f>
        <v>ATIVO</v>
      </c>
      <c r="D68" s="8"/>
      <c r="E68" s="7"/>
      <c r="F68" s="7"/>
      <c r="G68" s="7"/>
      <c r="H68" s="7"/>
      <c r="I68" s="8"/>
      <c r="J68" s="7">
        <f t="shared" si="0"/>
        <v>0</v>
      </c>
      <c r="K68" s="9">
        <f t="shared" si="2"/>
        <v>-29</v>
      </c>
      <c r="L68" s="27" t="str">
        <f ca="1">IF(TODAY()&gt;Tabela22410111213141516171819201011363738394041[[#This Row],[VENCIMENTO]],"Vencido‼","Válido✔")</f>
        <v>Vencido‼</v>
      </c>
    </row>
    <row r="69" spans="1:12" x14ac:dyDescent="0.25">
      <c r="A69" s="11" t="str">
        <f>Tabela224[[#This Row],[NOME]]</f>
        <v>KELLEN CARLA PEREIRA SILVA</v>
      </c>
      <c r="B69" s="11" t="str">
        <f>Tabela224[[#This Row],[CATEGORIA]]</f>
        <v>EMPREGADO</v>
      </c>
      <c r="C69" s="15" t="str">
        <f>Tabela224[[#This Row],[SITUAÇÃO ]]</f>
        <v>ATIVO</v>
      </c>
      <c r="D69" s="8"/>
      <c r="E69" s="7"/>
      <c r="F69" s="7"/>
      <c r="G69" s="7"/>
      <c r="H69" s="7"/>
      <c r="I69" s="8"/>
      <c r="J69" s="7">
        <f t="shared" ref="J69:J100" si="3">EDATE(E69,I69)</f>
        <v>0</v>
      </c>
      <c r="K69" s="9">
        <f t="shared" si="2"/>
        <v>-29</v>
      </c>
      <c r="L69" s="27" t="str">
        <f ca="1">IF(TODAY()&gt;Tabela22410111213141516171819201011363738394041[[#This Row],[VENCIMENTO]],"Vencido‼","Válido✔")</f>
        <v>Vencido‼</v>
      </c>
    </row>
    <row r="70" spans="1:12" x14ac:dyDescent="0.25">
      <c r="A70" s="11" t="str">
        <f>Tabela224[[#This Row],[NOME]]</f>
        <v>LEONARDO JOSÉ DA SILVA</v>
      </c>
      <c r="B70" s="11" t="str">
        <f>Tabela224[[#This Row],[CATEGORIA]]</f>
        <v>EMPREGADO</v>
      </c>
      <c r="C70" s="15" t="str">
        <f>Tabela224[[#This Row],[SITUAÇÃO ]]</f>
        <v>ATIVO</v>
      </c>
      <c r="D70" s="8"/>
      <c r="E70" s="7"/>
      <c r="F70" s="7"/>
      <c r="G70" s="7"/>
      <c r="H70" s="7"/>
      <c r="I70" s="8"/>
      <c r="J70" s="7">
        <f t="shared" si="3"/>
        <v>0</v>
      </c>
      <c r="K70" s="9">
        <f t="shared" si="2"/>
        <v>-29</v>
      </c>
      <c r="L70" s="27" t="str">
        <f ca="1">IF(TODAY()&gt;Tabela22410111213141516171819201011363738394041[[#This Row],[VENCIMENTO]],"Vencido‼","Válido✔")</f>
        <v>Vencido‼</v>
      </c>
    </row>
    <row r="71" spans="1:12" x14ac:dyDescent="0.25">
      <c r="A71" s="11" t="str">
        <f>Tabela224[[#This Row],[NOME]]</f>
        <v>LUSIMAR DE SOUZA SANTOS</v>
      </c>
      <c r="B71" s="11" t="str">
        <f>Tabela224[[#This Row],[CATEGORIA]]</f>
        <v>EMPREGADO</v>
      </c>
      <c r="C71" s="15" t="str">
        <f>Tabela224[[#This Row],[SITUAÇÃO ]]</f>
        <v>ATIVO</v>
      </c>
      <c r="D71" s="8"/>
      <c r="E71" s="7"/>
      <c r="F71" s="7"/>
      <c r="G71" s="7"/>
      <c r="H71" s="7"/>
      <c r="I71" s="8"/>
      <c r="J71" s="7">
        <f t="shared" si="3"/>
        <v>0</v>
      </c>
      <c r="K71" s="9">
        <f t="shared" si="2"/>
        <v>-29</v>
      </c>
      <c r="L71" s="27" t="str">
        <f ca="1">IF(TODAY()&gt;Tabela22410111213141516171819201011363738394041[[#This Row],[VENCIMENTO]],"Vencido‼","Válido✔")</f>
        <v>Vencido‼</v>
      </c>
    </row>
    <row r="72" spans="1:12" x14ac:dyDescent="0.25">
      <c r="A72" s="11" t="str">
        <f>Tabela224[[#This Row],[NOME]]</f>
        <v>SANDY CRISTINA VENCESLAU FERREIRA</v>
      </c>
      <c r="B72" s="11" t="str">
        <f>Tabela224[[#This Row],[CATEGORIA]]</f>
        <v>EMPREGADO</v>
      </c>
      <c r="C72" s="15" t="str">
        <f>Tabela224[[#This Row],[SITUAÇÃO ]]</f>
        <v>ATIVO</v>
      </c>
      <c r="D72" s="8"/>
      <c r="E72" s="7"/>
      <c r="F72" s="7"/>
      <c r="G72" s="7"/>
      <c r="H72" s="7"/>
      <c r="I72" s="8"/>
      <c r="J72" s="7">
        <f t="shared" si="3"/>
        <v>0</v>
      </c>
      <c r="K72" s="9">
        <f t="shared" si="2"/>
        <v>-29</v>
      </c>
      <c r="L72" s="27" t="str">
        <f ca="1">IF(TODAY()&gt;Tabela22410111213141516171819201011363738394041[[#This Row],[VENCIMENTO]],"Vencido‼","Válido✔")</f>
        <v>Vencido‼</v>
      </c>
    </row>
    <row r="73" spans="1:12" x14ac:dyDescent="0.25">
      <c r="A73" s="11" t="e">
        <f>Tabela224[[#This Row],[NOME]]</f>
        <v>#VALUE!</v>
      </c>
      <c r="B73" s="11" t="e">
        <f>Tabela224[[#This Row],[CATEGORIA]]</f>
        <v>#VALUE!</v>
      </c>
      <c r="C73" s="15" t="e">
        <f>Tabela224[[#This Row],[SITUAÇÃO ]]</f>
        <v>#VALUE!</v>
      </c>
      <c r="D73" s="8"/>
      <c r="E73" s="7"/>
      <c r="F73" s="7"/>
      <c r="G73" s="7"/>
      <c r="H73" s="7"/>
      <c r="I73" s="8"/>
      <c r="J73" s="7">
        <f t="shared" si="3"/>
        <v>0</v>
      </c>
      <c r="K73" s="9">
        <f t="shared" si="2"/>
        <v>-29</v>
      </c>
      <c r="L73" s="27" t="str">
        <f ca="1">IF(TODAY()&gt;Tabela22410111213141516171819201011363738394041[[#This Row],[VENCIMENTO]],"Vencido‼","Válido✔")</f>
        <v>Vencido‼</v>
      </c>
    </row>
    <row r="74" spans="1:12" x14ac:dyDescent="0.25">
      <c r="A74" s="11" t="e">
        <f>Tabela224[[#This Row],[NOME]]</f>
        <v>#VALUE!</v>
      </c>
      <c r="B74" s="11" t="e">
        <f>Tabela224[[#This Row],[CATEGORIA]]</f>
        <v>#VALUE!</v>
      </c>
      <c r="C74" s="15" t="e">
        <f>Tabela224[[#This Row],[SITUAÇÃO ]]</f>
        <v>#VALUE!</v>
      </c>
      <c r="D74" s="8"/>
      <c r="E74" s="7"/>
      <c r="F74" s="7"/>
      <c r="G74" s="7"/>
      <c r="H74" s="7"/>
      <c r="I74" s="8"/>
      <c r="J74" s="7">
        <f t="shared" si="3"/>
        <v>0</v>
      </c>
      <c r="K74" s="9">
        <f t="shared" si="2"/>
        <v>-29</v>
      </c>
      <c r="L74" s="27" t="str">
        <f ca="1">IF(TODAY()&gt;Tabela22410111213141516171819201011363738394041[[#This Row],[VENCIMENTO]],"Vencido‼","Válido✔")</f>
        <v>Vencido‼</v>
      </c>
    </row>
    <row r="75" spans="1:12" x14ac:dyDescent="0.25">
      <c r="A75" s="11" t="e">
        <f>Tabela224[[#This Row],[NOME]]</f>
        <v>#VALUE!</v>
      </c>
      <c r="B75" s="11" t="e">
        <f>Tabela224[[#This Row],[CATEGORIA]]</f>
        <v>#VALUE!</v>
      </c>
      <c r="C75" s="15" t="e">
        <f>Tabela224[[#This Row],[SITUAÇÃO ]]</f>
        <v>#VALUE!</v>
      </c>
      <c r="D75" s="8"/>
      <c r="E75" s="7"/>
      <c r="F75" s="7"/>
      <c r="G75" s="7"/>
      <c r="H75" s="7"/>
      <c r="I75" s="8"/>
      <c r="J75" s="7">
        <f t="shared" si="3"/>
        <v>0</v>
      </c>
      <c r="K75" s="9">
        <f t="shared" si="2"/>
        <v>-29</v>
      </c>
      <c r="L75" s="27" t="str">
        <f ca="1">IF(TODAY()&gt;Tabela22410111213141516171819201011363738394041[[#This Row],[VENCIMENTO]],"Vencido‼","Válido✔")</f>
        <v>Vencido‼</v>
      </c>
    </row>
    <row r="76" spans="1:12" x14ac:dyDescent="0.25">
      <c r="A76" s="11" t="e">
        <f>Tabela224[[#This Row],[NOME]]</f>
        <v>#VALUE!</v>
      </c>
      <c r="B76" s="11" t="e">
        <f>Tabela224[[#This Row],[CATEGORIA]]</f>
        <v>#VALUE!</v>
      </c>
      <c r="C76" s="15" t="e">
        <f>Tabela224[[#This Row],[SITUAÇÃO ]]</f>
        <v>#VALUE!</v>
      </c>
      <c r="D76" s="8"/>
      <c r="E76" s="7"/>
      <c r="F76" s="7"/>
      <c r="G76" s="7"/>
      <c r="H76" s="7"/>
      <c r="I76" s="8"/>
      <c r="J76" s="7">
        <f t="shared" si="3"/>
        <v>0</v>
      </c>
      <c r="K76" s="9">
        <f t="shared" si="2"/>
        <v>-29</v>
      </c>
      <c r="L76" s="27" t="str">
        <f ca="1">IF(TODAY()&gt;Tabela22410111213141516171819201011363738394041[[#This Row],[VENCIMENTO]],"Vencido‼","Válido✔")</f>
        <v>Vencido‼</v>
      </c>
    </row>
    <row r="77" spans="1:12" x14ac:dyDescent="0.25">
      <c r="A77" s="11" t="e">
        <f>Tabela224[[#This Row],[NOME]]</f>
        <v>#VALUE!</v>
      </c>
      <c r="B77" s="11" t="e">
        <f>Tabela224[[#This Row],[CATEGORIA]]</f>
        <v>#VALUE!</v>
      </c>
      <c r="C77" s="15" t="e">
        <f>Tabela224[[#This Row],[SITUAÇÃO ]]</f>
        <v>#VALUE!</v>
      </c>
      <c r="D77" s="8"/>
      <c r="E77" s="7"/>
      <c r="F77" s="7"/>
      <c r="G77" s="7"/>
      <c r="H77" s="7"/>
      <c r="I77" s="8"/>
      <c r="J77" s="7">
        <f t="shared" si="3"/>
        <v>0</v>
      </c>
      <c r="K77" s="9">
        <f t="shared" si="2"/>
        <v>-29</v>
      </c>
      <c r="L77" s="27" t="str">
        <f ca="1">IF(TODAY()&gt;Tabela22410111213141516171819201011363738394041[[#This Row],[VENCIMENTO]],"Vencido‼","Válido✔")</f>
        <v>Vencido‼</v>
      </c>
    </row>
    <row r="78" spans="1:12" x14ac:dyDescent="0.25">
      <c r="A78" s="11" t="e">
        <f>Tabela224[[#This Row],[NOME]]</f>
        <v>#VALUE!</v>
      </c>
      <c r="B78" s="11" t="e">
        <f>Tabela224[[#This Row],[CATEGORIA]]</f>
        <v>#VALUE!</v>
      </c>
      <c r="C78" s="15" t="e">
        <f>Tabela224[[#This Row],[SITUAÇÃO ]]</f>
        <v>#VALUE!</v>
      </c>
      <c r="D78" s="8"/>
      <c r="E78" s="7"/>
      <c r="F78" s="7"/>
      <c r="G78" s="7"/>
      <c r="H78" s="7"/>
      <c r="I78" s="8"/>
      <c r="J78" s="7">
        <f t="shared" si="3"/>
        <v>0</v>
      </c>
      <c r="K78" s="9">
        <f t="shared" si="2"/>
        <v>-29</v>
      </c>
      <c r="L78" s="27" t="str">
        <f ca="1">IF(TODAY()&gt;Tabela22410111213141516171819201011363738394041[[#This Row],[VENCIMENTO]],"Vencido‼","Válido✔")</f>
        <v>Vencido‼</v>
      </c>
    </row>
    <row r="79" spans="1:12" x14ac:dyDescent="0.25">
      <c r="A79" s="11" t="e">
        <f>Tabela224[[#This Row],[NOME]]</f>
        <v>#VALUE!</v>
      </c>
      <c r="B79" s="11" t="e">
        <f>Tabela224[[#This Row],[CATEGORIA]]</f>
        <v>#VALUE!</v>
      </c>
      <c r="C79" s="15" t="e">
        <f>Tabela224[[#This Row],[SITUAÇÃO ]]</f>
        <v>#VALUE!</v>
      </c>
      <c r="D79" s="8"/>
      <c r="E79" s="7"/>
      <c r="F79" s="7"/>
      <c r="G79" s="7"/>
      <c r="H79" s="7"/>
      <c r="I79" s="8"/>
      <c r="J79" s="7">
        <f t="shared" si="3"/>
        <v>0</v>
      </c>
      <c r="K79" s="9">
        <f t="shared" ref="K79:K100" si="4">J79-29</f>
        <v>-29</v>
      </c>
      <c r="L79" s="27" t="str">
        <f ca="1">IF(TODAY()&gt;Tabela22410111213141516171819201011363738394041[[#This Row],[VENCIMENTO]],"Vencido‼","Válido✔")</f>
        <v>Vencido‼</v>
      </c>
    </row>
    <row r="80" spans="1:12" x14ac:dyDescent="0.25">
      <c r="A80" s="11" t="e">
        <f>Tabela224[[#This Row],[NOME]]</f>
        <v>#VALUE!</v>
      </c>
      <c r="B80" s="11" t="e">
        <f>Tabela224[[#This Row],[CATEGORIA]]</f>
        <v>#VALUE!</v>
      </c>
      <c r="C80" s="15" t="e">
        <f>Tabela224[[#This Row],[SITUAÇÃO ]]</f>
        <v>#VALUE!</v>
      </c>
      <c r="D80" s="8"/>
      <c r="E80" s="7"/>
      <c r="F80" s="7"/>
      <c r="G80" s="7"/>
      <c r="H80" s="7"/>
      <c r="I80" s="8"/>
      <c r="J80" s="7">
        <f t="shared" si="3"/>
        <v>0</v>
      </c>
      <c r="K80" s="9">
        <f t="shared" si="4"/>
        <v>-29</v>
      </c>
      <c r="L80" s="27" t="str">
        <f ca="1">IF(TODAY()&gt;Tabela22410111213141516171819201011363738394041[[#This Row],[VENCIMENTO]],"Vencido‼","Válido✔")</f>
        <v>Vencido‼</v>
      </c>
    </row>
    <row r="81" spans="1:12" x14ac:dyDescent="0.25">
      <c r="A81" s="11" t="e">
        <f>Tabela224[[#This Row],[NOME]]</f>
        <v>#VALUE!</v>
      </c>
      <c r="B81" s="11" t="e">
        <f>Tabela224[[#This Row],[CATEGORIA]]</f>
        <v>#VALUE!</v>
      </c>
      <c r="C81" s="15"/>
      <c r="D81" s="8"/>
      <c r="E81" s="7"/>
      <c r="F81" s="7"/>
      <c r="G81" s="7"/>
      <c r="H81" s="7"/>
      <c r="I81" s="8"/>
      <c r="J81" s="7">
        <f t="shared" si="3"/>
        <v>0</v>
      </c>
      <c r="K81" s="9">
        <f t="shared" si="4"/>
        <v>-29</v>
      </c>
      <c r="L81" s="27" t="str">
        <f ca="1">IF(TODAY()&gt;Tabela22410111213141516171819201011363738394041[[#This Row],[VENCIMENTO]],"Vencido‼","Válido✔")</f>
        <v>Vencido‼</v>
      </c>
    </row>
    <row r="82" spans="1:12" x14ac:dyDescent="0.25">
      <c r="A82" s="11" t="e">
        <f>Tabela224[[#This Row],[NOME]]</f>
        <v>#VALUE!</v>
      </c>
      <c r="B82" s="11" t="e">
        <f>Tabela224[[#This Row],[CATEGORIA]]</f>
        <v>#VALUE!</v>
      </c>
      <c r="C82" s="15"/>
      <c r="D82" s="8"/>
      <c r="E82" s="7"/>
      <c r="F82" s="7"/>
      <c r="G82" s="7"/>
      <c r="H82" s="7"/>
      <c r="I82" s="8"/>
      <c r="J82" s="7">
        <f t="shared" si="3"/>
        <v>0</v>
      </c>
      <c r="K82" s="9">
        <f t="shared" si="4"/>
        <v>-29</v>
      </c>
      <c r="L82" s="27" t="str">
        <f ca="1">IF(TODAY()&gt;Tabela22410111213141516171819201011363738394041[[#This Row],[VENCIMENTO]],"Vencido‼","Válido✔")</f>
        <v>Vencido‼</v>
      </c>
    </row>
    <row r="83" spans="1:12" x14ac:dyDescent="0.25">
      <c r="A83" s="11" t="e">
        <f>Tabela224[[#This Row],[NOME]]</f>
        <v>#VALUE!</v>
      </c>
      <c r="B83" s="11" t="e">
        <f>Tabela224[[#This Row],[CATEGORIA]]</f>
        <v>#VALUE!</v>
      </c>
      <c r="C83" s="15"/>
      <c r="D83" s="8"/>
      <c r="E83" s="7"/>
      <c r="F83" s="7"/>
      <c r="G83" s="7"/>
      <c r="H83" s="7"/>
      <c r="I83" s="8"/>
      <c r="J83" s="7">
        <f t="shared" si="3"/>
        <v>0</v>
      </c>
      <c r="K83" s="9">
        <f t="shared" si="4"/>
        <v>-29</v>
      </c>
      <c r="L83" s="27" t="str">
        <f ca="1">IF(TODAY()&gt;Tabela22410111213141516171819201011363738394041[[#This Row],[VENCIMENTO]],"Vencido‼","Válido✔")</f>
        <v>Vencido‼</v>
      </c>
    </row>
    <row r="84" spans="1:12" x14ac:dyDescent="0.25">
      <c r="A84" s="11" t="e">
        <f>Tabela224[[#This Row],[NOME]]</f>
        <v>#VALUE!</v>
      </c>
      <c r="B84" s="11" t="e">
        <f>Tabela224[[#This Row],[CATEGORIA]]</f>
        <v>#VALUE!</v>
      </c>
      <c r="C84" s="15"/>
      <c r="D84" s="8"/>
      <c r="E84" s="7"/>
      <c r="F84" s="7"/>
      <c r="G84" s="7"/>
      <c r="H84" s="7"/>
      <c r="I84" s="8"/>
      <c r="J84" s="7">
        <f t="shared" si="3"/>
        <v>0</v>
      </c>
      <c r="K84" s="9">
        <f t="shared" si="4"/>
        <v>-29</v>
      </c>
      <c r="L84" s="27" t="str">
        <f ca="1">IF(TODAY()&gt;Tabela22410111213141516171819201011363738394041[[#This Row],[VENCIMENTO]],"Vencido‼","Válido✔")</f>
        <v>Vencido‼</v>
      </c>
    </row>
    <row r="85" spans="1:12" x14ac:dyDescent="0.25">
      <c r="A85" s="11" t="e">
        <f>Tabela224[[#This Row],[NOME]]</f>
        <v>#VALUE!</v>
      </c>
      <c r="B85" s="11" t="e">
        <f>Tabela224[[#This Row],[CATEGORIA]]</f>
        <v>#VALUE!</v>
      </c>
      <c r="C85" s="15"/>
      <c r="D85" s="8"/>
      <c r="E85" s="7"/>
      <c r="F85" s="7"/>
      <c r="G85" s="7"/>
      <c r="H85" s="7"/>
      <c r="I85" s="8"/>
      <c r="J85" s="7">
        <f t="shared" si="3"/>
        <v>0</v>
      </c>
      <c r="K85" s="9">
        <f t="shared" si="4"/>
        <v>-29</v>
      </c>
      <c r="L85" s="27" t="str">
        <f ca="1">IF(TODAY()&gt;Tabela22410111213141516171819201011363738394041[[#This Row],[VENCIMENTO]],"Vencido‼","Válido✔")</f>
        <v>Vencido‼</v>
      </c>
    </row>
    <row r="86" spans="1:12" x14ac:dyDescent="0.25">
      <c r="A86" s="11" t="e">
        <f>Tabela224[[#This Row],[NOME]]</f>
        <v>#VALUE!</v>
      </c>
      <c r="B86" s="11" t="e">
        <f>Tabela224[[#This Row],[CATEGORIA]]</f>
        <v>#VALUE!</v>
      </c>
      <c r="C86" s="15"/>
      <c r="D86" s="8"/>
      <c r="E86" s="7"/>
      <c r="F86" s="7"/>
      <c r="G86" s="7"/>
      <c r="H86" s="7"/>
      <c r="I86" s="8"/>
      <c r="J86" s="7">
        <f t="shared" si="3"/>
        <v>0</v>
      </c>
      <c r="K86" s="9">
        <f t="shared" si="4"/>
        <v>-29</v>
      </c>
      <c r="L86" s="27" t="str">
        <f ca="1">IF(TODAY()&gt;Tabela22410111213141516171819201011363738394041[[#This Row],[VENCIMENTO]],"Vencido‼","Válido✔")</f>
        <v>Vencido‼</v>
      </c>
    </row>
    <row r="87" spans="1:12" x14ac:dyDescent="0.25">
      <c r="A87" s="11" t="e">
        <f>Tabela224[[#This Row],[NOME]]</f>
        <v>#VALUE!</v>
      </c>
      <c r="B87" s="11" t="e">
        <f>Tabela224[[#This Row],[CATEGORIA]]</f>
        <v>#VALUE!</v>
      </c>
      <c r="C87" s="15"/>
      <c r="D87" s="8"/>
      <c r="E87" s="7"/>
      <c r="F87" s="7"/>
      <c r="G87" s="7"/>
      <c r="H87" s="7"/>
      <c r="I87" s="8"/>
      <c r="J87" s="7">
        <f t="shared" si="3"/>
        <v>0</v>
      </c>
      <c r="K87" s="9">
        <f t="shared" si="4"/>
        <v>-29</v>
      </c>
      <c r="L87" s="27" t="str">
        <f ca="1">IF(TODAY()&gt;Tabela22410111213141516171819201011363738394041[[#This Row],[VENCIMENTO]],"Vencido‼","Válido✔")</f>
        <v>Vencido‼</v>
      </c>
    </row>
    <row r="88" spans="1:12" x14ac:dyDescent="0.25">
      <c r="A88" s="11" t="e">
        <f>Tabela224[[#This Row],[NOME]]</f>
        <v>#VALUE!</v>
      </c>
      <c r="B88" s="11" t="e">
        <f>Tabela224[[#This Row],[CATEGORIA]]</f>
        <v>#VALUE!</v>
      </c>
      <c r="C88" s="15"/>
      <c r="D88" s="8"/>
      <c r="E88" s="7"/>
      <c r="F88" s="7"/>
      <c r="G88" s="7"/>
      <c r="H88" s="7"/>
      <c r="I88" s="8"/>
      <c r="J88" s="7">
        <f t="shared" si="3"/>
        <v>0</v>
      </c>
      <c r="K88" s="9">
        <f t="shared" si="4"/>
        <v>-29</v>
      </c>
      <c r="L88" s="27" t="str">
        <f ca="1">IF(TODAY()&gt;Tabela22410111213141516171819201011363738394041[[#This Row],[VENCIMENTO]],"Vencido‼","Válido✔")</f>
        <v>Vencido‼</v>
      </c>
    </row>
    <row r="89" spans="1:12" x14ac:dyDescent="0.25">
      <c r="A89" s="11" t="e">
        <f>Tabela224[[#This Row],[NOME]]</f>
        <v>#VALUE!</v>
      </c>
      <c r="B89" s="11" t="e">
        <f>Tabela224[[#This Row],[CATEGORIA]]</f>
        <v>#VALUE!</v>
      </c>
      <c r="C89" s="15"/>
      <c r="D89" s="8"/>
      <c r="E89" s="7"/>
      <c r="F89" s="7"/>
      <c r="G89" s="7"/>
      <c r="H89" s="7"/>
      <c r="I89" s="8"/>
      <c r="J89" s="7">
        <f t="shared" si="3"/>
        <v>0</v>
      </c>
      <c r="K89" s="9">
        <f t="shared" si="4"/>
        <v>-29</v>
      </c>
      <c r="L89" s="27" t="str">
        <f ca="1">IF(TODAY()&gt;Tabela22410111213141516171819201011363738394041[[#This Row],[VENCIMENTO]],"Vencido‼","Válido✔")</f>
        <v>Vencido‼</v>
      </c>
    </row>
    <row r="90" spans="1:12" x14ac:dyDescent="0.25">
      <c r="A90" s="11" t="e">
        <f>Tabela224[[#This Row],[NOME]]</f>
        <v>#VALUE!</v>
      </c>
      <c r="B90" s="11" t="e">
        <f>Tabela224[[#This Row],[CATEGORIA]]</f>
        <v>#VALUE!</v>
      </c>
      <c r="C90" s="15"/>
      <c r="D90" s="8"/>
      <c r="E90" s="7"/>
      <c r="F90" s="7"/>
      <c r="G90" s="7"/>
      <c r="H90" s="7"/>
      <c r="I90" s="8"/>
      <c r="J90" s="7">
        <f t="shared" si="3"/>
        <v>0</v>
      </c>
      <c r="K90" s="9">
        <f t="shared" si="4"/>
        <v>-29</v>
      </c>
      <c r="L90" s="27" t="str">
        <f ca="1">IF(TODAY()&gt;Tabela22410111213141516171819201011363738394041[[#This Row],[VENCIMENTO]],"Vencido‼","Válido✔")</f>
        <v>Vencido‼</v>
      </c>
    </row>
    <row r="91" spans="1:12" x14ac:dyDescent="0.25">
      <c r="A91" s="11" t="e">
        <f>Tabela224[[#This Row],[NOME]]</f>
        <v>#VALUE!</v>
      </c>
      <c r="B91" s="11" t="e">
        <f>Tabela224[[#This Row],[CATEGORIA]]</f>
        <v>#VALUE!</v>
      </c>
      <c r="C91" s="15"/>
      <c r="D91" s="8"/>
      <c r="E91" s="7"/>
      <c r="F91" s="7"/>
      <c r="G91" s="7"/>
      <c r="H91" s="7"/>
      <c r="I91" s="8"/>
      <c r="J91" s="7">
        <f t="shared" si="3"/>
        <v>0</v>
      </c>
      <c r="K91" s="9">
        <f t="shared" si="4"/>
        <v>-29</v>
      </c>
      <c r="L91" s="27" t="str">
        <f ca="1">IF(TODAY()&gt;Tabela22410111213141516171819201011363738394041[[#This Row],[VENCIMENTO]],"Vencido‼","Válido✔")</f>
        <v>Vencido‼</v>
      </c>
    </row>
    <row r="92" spans="1:12" x14ac:dyDescent="0.25">
      <c r="A92" s="11" t="e">
        <f>Tabela224[[#This Row],[NOME]]</f>
        <v>#VALUE!</v>
      </c>
      <c r="B92" s="11" t="e">
        <f>Tabela224[[#This Row],[CATEGORIA]]</f>
        <v>#VALUE!</v>
      </c>
      <c r="C92" s="15"/>
      <c r="D92" s="8"/>
      <c r="E92" s="7"/>
      <c r="F92" s="7"/>
      <c r="G92" s="7"/>
      <c r="H92" s="7"/>
      <c r="I92" s="8"/>
      <c r="J92" s="7">
        <f t="shared" si="3"/>
        <v>0</v>
      </c>
      <c r="K92" s="9">
        <f t="shared" si="4"/>
        <v>-29</v>
      </c>
      <c r="L92" s="27" t="str">
        <f ca="1">IF(TODAY()&gt;Tabela22410111213141516171819201011363738394041[[#This Row],[VENCIMENTO]],"Vencido‼","Válido✔")</f>
        <v>Vencido‼</v>
      </c>
    </row>
    <row r="93" spans="1:12" x14ac:dyDescent="0.25">
      <c r="A93" s="11" t="e">
        <f>Tabela224[[#This Row],[NOME]]</f>
        <v>#VALUE!</v>
      </c>
      <c r="B93" s="11" t="e">
        <f>Tabela224[[#This Row],[CATEGORIA]]</f>
        <v>#VALUE!</v>
      </c>
      <c r="C93" s="15"/>
      <c r="D93" s="8"/>
      <c r="E93" s="7"/>
      <c r="F93" s="7"/>
      <c r="G93" s="7"/>
      <c r="H93" s="7"/>
      <c r="I93" s="8"/>
      <c r="J93" s="7">
        <f t="shared" si="3"/>
        <v>0</v>
      </c>
      <c r="K93" s="9">
        <f t="shared" si="4"/>
        <v>-29</v>
      </c>
      <c r="L93" s="27" t="str">
        <f ca="1">IF(TODAY()&gt;Tabela22410111213141516171819201011363738394041[[#This Row],[VENCIMENTO]],"Vencido‼","Válido✔")</f>
        <v>Vencido‼</v>
      </c>
    </row>
    <row r="94" spans="1:12" x14ac:dyDescent="0.25">
      <c r="A94" s="11" t="e">
        <f>Tabela224[[#This Row],[NOME]]</f>
        <v>#VALUE!</v>
      </c>
      <c r="B94" s="11" t="e">
        <f>Tabela224[[#This Row],[CATEGORIA]]</f>
        <v>#VALUE!</v>
      </c>
      <c r="C94" s="15"/>
      <c r="D94" s="8"/>
      <c r="E94" s="7"/>
      <c r="F94" s="7"/>
      <c r="G94" s="7"/>
      <c r="H94" s="7"/>
      <c r="I94" s="8"/>
      <c r="J94" s="7">
        <f t="shared" si="3"/>
        <v>0</v>
      </c>
      <c r="K94" s="9">
        <f t="shared" si="4"/>
        <v>-29</v>
      </c>
      <c r="L94" s="27" t="str">
        <f ca="1">IF(TODAY()&gt;Tabela22410111213141516171819201011363738394041[[#This Row],[VENCIMENTO]],"Vencido‼","Válido✔")</f>
        <v>Vencido‼</v>
      </c>
    </row>
    <row r="95" spans="1:12" x14ac:dyDescent="0.25">
      <c r="A95" s="11" t="e">
        <f>Tabela224[[#This Row],[NOME]]</f>
        <v>#VALUE!</v>
      </c>
      <c r="B95" s="11" t="e">
        <f>Tabela224[[#This Row],[CATEGORIA]]</f>
        <v>#VALUE!</v>
      </c>
      <c r="C95" s="15"/>
      <c r="D95" s="8"/>
      <c r="E95" s="7"/>
      <c r="F95" s="7"/>
      <c r="G95" s="7"/>
      <c r="H95" s="7"/>
      <c r="I95" s="8"/>
      <c r="J95" s="7">
        <f t="shared" si="3"/>
        <v>0</v>
      </c>
      <c r="K95" s="9">
        <f t="shared" si="4"/>
        <v>-29</v>
      </c>
      <c r="L95" s="27" t="str">
        <f ca="1">IF(TODAY()&gt;Tabela22410111213141516171819201011363738394041[[#This Row],[VENCIMENTO]],"Vencido‼","Válido✔")</f>
        <v>Vencido‼</v>
      </c>
    </row>
    <row r="96" spans="1:12" x14ac:dyDescent="0.25">
      <c r="A96" s="11" t="e">
        <f>Tabela224[[#This Row],[NOME]]</f>
        <v>#VALUE!</v>
      </c>
      <c r="B96" s="11" t="e">
        <f>Tabela224[[#This Row],[CATEGORIA]]</f>
        <v>#VALUE!</v>
      </c>
      <c r="C96" s="15"/>
      <c r="D96" s="8"/>
      <c r="E96" s="7"/>
      <c r="F96" s="7"/>
      <c r="G96" s="7"/>
      <c r="H96" s="7"/>
      <c r="I96" s="8"/>
      <c r="J96" s="7">
        <f t="shared" si="3"/>
        <v>0</v>
      </c>
      <c r="K96" s="9">
        <f t="shared" si="4"/>
        <v>-29</v>
      </c>
      <c r="L96" s="27" t="str">
        <f ca="1">IF(TODAY()&gt;Tabela22410111213141516171819201011363738394041[[#This Row],[VENCIMENTO]],"Vencido‼","Válido✔")</f>
        <v>Vencido‼</v>
      </c>
    </row>
    <row r="97" spans="1:12" x14ac:dyDescent="0.25">
      <c r="A97" s="11" t="e">
        <f>Tabela224[[#This Row],[NOME]]</f>
        <v>#VALUE!</v>
      </c>
      <c r="B97" s="11" t="e">
        <f>Tabela224[[#This Row],[CATEGORIA]]</f>
        <v>#VALUE!</v>
      </c>
      <c r="C97" s="15"/>
      <c r="D97" s="8"/>
      <c r="E97" s="7"/>
      <c r="F97" s="7"/>
      <c r="G97" s="7"/>
      <c r="H97" s="7"/>
      <c r="I97" s="8"/>
      <c r="J97" s="7">
        <f t="shared" si="3"/>
        <v>0</v>
      </c>
      <c r="K97" s="9">
        <f t="shared" si="4"/>
        <v>-29</v>
      </c>
      <c r="L97" s="27" t="str">
        <f ca="1">IF(TODAY()&gt;Tabela22410111213141516171819201011363738394041[[#This Row],[VENCIMENTO]],"Vencido‼","Válido✔")</f>
        <v>Vencido‼</v>
      </c>
    </row>
    <row r="98" spans="1:12" x14ac:dyDescent="0.25">
      <c r="A98" s="11" t="e">
        <f>Tabela224[[#This Row],[NOME]]</f>
        <v>#VALUE!</v>
      </c>
      <c r="B98" s="11" t="e">
        <f>Tabela224[[#This Row],[CATEGORIA]]</f>
        <v>#VALUE!</v>
      </c>
      <c r="C98" s="15"/>
      <c r="D98" s="8"/>
      <c r="E98" s="7"/>
      <c r="F98" s="7"/>
      <c r="G98" s="7"/>
      <c r="H98" s="7"/>
      <c r="I98" s="8"/>
      <c r="J98" s="7">
        <f t="shared" si="3"/>
        <v>0</v>
      </c>
      <c r="K98" s="9">
        <f t="shared" si="4"/>
        <v>-29</v>
      </c>
      <c r="L98" s="27" t="str">
        <f ca="1">IF(TODAY()&gt;Tabela22410111213141516171819201011363738394041[[#This Row],[VENCIMENTO]],"Vencido‼","Válido✔")</f>
        <v>Vencido‼</v>
      </c>
    </row>
    <row r="99" spans="1:12" x14ac:dyDescent="0.25">
      <c r="A99" s="11" t="e">
        <f>Tabela224[[#This Row],[NOME]]</f>
        <v>#VALUE!</v>
      </c>
      <c r="B99" s="11" t="e">
        <f>Tabela224[[#This Row],[CATEGORIA]]</f>
        <v>#VALUE!</v>
      </c>
      <c r="C99" s="15"/>
      <c r="D99" s="8"/>
      <c r="E99" s="7"/>
      <c r="F99" s="7"/>
      <c r="G99" s="7"/>
      <c r="H99" s="7"/>
      <c r="I99" s="8"/>
      <c r="J99" s="7">
        <f t="shared" si="3"/>
        <v>0</v>
      </c>
      <c r="K99" s="9">
        <f t="shared" si="4"/>
        <v>-29</v>
      </c>
      <c r="L99" s="27" t="str">
        <f ca="1">IF(TODAY()&gt;Tabela22410111213141516171819201011363738394041[[#This Row],[VENCIMENTO]],"Vencido‼","Válido✔")</f>
        <v>Vencido‼</v>
      </c>
    </row>
    <row r="100" spans="1:12" x14ac:dyDescent="0.25">
      <c r="A100" s="11" t="e">
        <f>Tabela224[[#This Row],[NOME]]</f>
        <v>#VALUE!</v>
      </c>
      <c r="B100" s="11" t="e">
        <f>Tabela224[[#This Row],[CATEGORIA]]</f>
        <v>#VALUE!</v>
      </c>
      <c r="C100" s="15"/>
      <c r="D100" s="8"/>
      <c r="E100" s="7"/>
      <c r="F100" s="7"/>
      <c r="G100" s="7"/>
      <c r="H100" s="7"/>
      <c r="I100" s="8"/>
      <c r="J100" s="7">
        <f t="shared" si="3"/>
        <v>0</v>
      </c>
      <c r="K100" s="9">
        <f t="shared" si="4"/>
        <v>-29</v>
      </c>
      <c r="L100" s="27" t="str">
        <f ca="1">IF(TODAY()&gt;Tabela22410111213141516171819201011363738394041[[#This Row],[VENCIMENTO]],"Vencido‼","Válido✔")</f>
        <v>Vencido‼</v>
      </c>
    </row>
  </sheetData>
  <mergeCells count="2">
    <mergeCell ref="A2:L2"/>
    <mergeCell ref="A3:J3"/>
  </mergeCells>
  <conditionalFormatting sqref="J1">
    <cfRule type="containsText" dxfId="711" priority="2" operator="containsText" text="VENCIMENTO PRÓXIMO">
      <formula>NOT(ISERROR(SEARCH("VENCIMENTO PRÓXIMO",J1)))</formula>
    </cfRule>
  </conditionalFormatting>
  <conditionalFormatting sqref="J4">
    <cfRule type="timePeriod" dxfId="710" priority="7" timePeriod="nextMonth">
      <formula>AND(MONTH(J4)=MONTH(EDATE(TODAY(),0+1)),YEAR(J4)=YEAR(EDATE(TODAY(),0+1)))</formula>
    </cfRule>
  </conditionalFormatting>
  <conditionalFormatting sqref="J5:J100">
    <cfRule type="cellIs" dxfId="709" priority="13" operator="equal">
      <formula>44848</formula>
    </cfRule>
    <cfRule type="cellIs" dxfId="708" priority="14" operator="lessThan">
      <formula>44848</formula>
    </cfRule>
  </conditionalFormatting>
  <conditionalFormatting sqref="J5:K1048576">
    <cfRule type="timePeriod" dxfId="707" priority="10" timePeriod="nextMonth">
      <formula>AND(MONTH(J5)=MONTH(EDATE(TODAY(),0+1)),YEAR(J5)=YEAR(EDATE(TODAY(),0+1)))</formula>
    </cfRule>
  </conditionalFormatting>
  <conditionalFormatting sqref="K1">
    <cfRule type="containsText" dxfId="706" priority="1" operator="containsText" text="VENCIMENTO PRÓXIMO">
      <formula>NOT(ISERROR(SEARCH("VENCIMENTO PRÓXIMO",K1)))</formula>
    </cfRule>
    <cfRule type="containsText" dxfId="705" priority="3" operator="containsText" text="PROGRAMAR RENOVAÇÃO">
      <formula>NOT(ISERROR(SEARCH("PROGRAMAR RENOVAÇÃO",K1)))</formula>
    </cfRule>
  </conditionalFormatting>
  <conditionalFormatting sqref="K3 K5:K1048576">
    <cfRule type="timePeriod" dxfId="704" priority="9" timePeriod="thisMonth">
      <formula>AND(MONTH(K3)=MONTH(TODAY()),YEAR(K3)=YEAR(TODAY()))</formula>
    </cfRule>
  </conditionalFormatting>
  <conditionalFormatting sqref="K3">
    <cfRule type="timePeriod" dxfId="703" priority="11" timePeriod="nextMonth">
      <formula>AND(MONTH(K3)=MONTH(EDATE(TODAY(),0+1)),YEAR(K3)=YEAR(EDATE(TODAY(),0+1)))</formula>
    </cfRule>
  </conditionalFormatting>
  <conditionalFormatting sqref="K4">
    <cfRule type="timePeriod" dxfId="702" priority="6" timePeriod="thisMonth">
      <formula>AND(MONTH(K4)=MONTH(TODAY()),YEAR(K4)=YEAR(TODAY()))</formula>
    </cfRule>
    <cfRule type="timePeriod" dxfId="701" priority="8" timePeriod="nextMonth">
      <formula>AND(MONTH(K4)=MONTH(EDATE(TODAY(),0+1)),YEAR(K4)=YEAR(EDATE(TODAY(),0+1)))</formula>
    </cfRule>
  </conditionalFormatting>
  <conditionalFormatting sqref="K5:K100">
    <cfRule type="cellIs" dxfId="700" priority="12" operator="equal">
      <formula>44809</formula>
    </cfRule>
  </conditionalFormatting>
  <conditionalFormatting sqref="L5:L44 L46:L100">
    <cfRule type="containsText" dxfId="699" priority="4" operator="containsText" text="Válido">
      <formula>NOT(ISERROR(SEARCH("Válido",L5)))</formula>
    </cfRule>
    <cfRule type="containsText" dxfId="698" priority="5" operator="containsText" text="Vencido">
      <formula>NOT(ISERROR(SEARCH("Vencido",L5)))</formula>
    </cfRule>
  </conditionalFormatting>
  <hyperlinks>
    <hyperlink ref="L3" r:id="rId1" xr:uid="{5F0AF752-3AB7-4A30-B226-D5688D9C5449}"/>
  </hyperlinks>
  <pageMargins left="0.511811024" right="0.511811024" top="0.78740157499999996" bottom="0.78740157499999996" header="0.31496062000000002" footer="0.31496062000000002"/>
  <pageSetup paperSize="9" scale="48" orientation="landscape" r:id="rId2"/>
  <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246CF1E-9F60-44A7-911A-1EC003A5B896}">
          <x14:formula1>
            <xm:f>Planilha2!$A$15:$A$16</xm:f>
          </x14:formula1>
          <xm:sqref>G5:G100</xm:sqref>
        </x14:dataValidation>
        <x14:dataValidation type="list" allowBlank="1" showInputMessage="1" showErrorMessage="1" xr:uid="{0C7DB61F-69C4-46F1-8CC7-DE4F037F379E}">
          <x14:formula1>
            <xm:f>Planilha2!$A$1:$A$2</xm:f>
          </x14:formula1>
          <xm:sqref>H5:H100</xm:sqref>
        </x14:dataValidation>
        <x14:dataValidation type="list" allowBlank="1" showInputMessage="1" showErrorMessage="1" xr:uid="{D979884B-488A-40B8-8368-56519E30F841}">
          <x14:formula1>
            <xm:f>Planilha2!$A$4:$A$13</xm:f>
          </x14:formula1>
          <xm:sqref>D5:D100</xm:sqref>
        </x14:dataValidation>
        <x14:dataValidation type="list" allowBlank="1" showInputMessage="1" showErrorMessage="1" xr:uid="{9175AAA0-9983-430B-8B40-F792B0C8E6DF}">
          <x14:formula1>
            <xm:f>Planilha2!$A$18:$A$19</xm:f>
          </x14:formula1>
          <xm:sqref>C5:C100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B4CB-1C30-4D70-97D1-8701441E9325}">
  <sheetPr>
    <pageSetUpPr fitToPage="1"/>
  </sheetPr>
  <dimension ref="A1:L100"/>
  <sheetViews>
    <sheetView zoomScale="90" zoomScaleNormal="90" zoomScaleSheetLayoutView="100" workbookViewId="0">
      <pane xSplit="1" topLeftCell="C1" activePane="topRight" state="frozen"/>
      <selection activeCell="C12" sqref="C12"/>
      <selection pane="topRight" activeCell="D12" sqref="D12"/>
    </sheetView>
  </sheetViews>
  <sheetFormatPr defaultRowHeight="15" x14ac:dyDescent="0.25"/>
  <cols>
    <col min="1" max="1" width="43.140625" bestFit="1" customWidth="1"/>
    <col min="2" max="2" width="26.140625" style="17" bestFit="1" customWidth="1"/>
    <col min="3" max="3" width="16.140625" style="12" customWidth="1"/>
    <col min="4" max="4" width="41.5703125" style="12" bestFit="1" customWidth="1"/>
    <col min="5" max="5" width="20.7109375" bestFit="1" customWidth="1"/>
    <col min="6" max="7" width="20.7109375" customWidth="1"/>
    <col min="8" max="8" width="24.140625" bestFit="1" customWidth="1"/>
    <col min="9" max="9" width="16.140625" customWidth="1"/>
    <col min="10" max="10" width="18.140625" customWidth="1"/>
    <col min="11" max="11" width="17.28515625" bestFit="1" customWidth="1"/>
    <col min="12" max="12" width="13" bestFit="1" customWidth="1"/>
  </cols>
  <sheetData>
    <row r="1" spans="1:12" ht="77.25" customHeight="1" x14ac:dyDescent="0.25">
      <c r="I1" s="22" t="s">
        <v>85</v>
      </c>
      <c r="J1" s="23" t="s">
        <v>86</v>
      </c>
      <c r="K1" s="24" t="s">
        <v>87</v>
      </c>
    </row>
    <row r="2" spans="1:12" ht="47.1" customHeight="1" x14ac:dyDescent="0.4">
      <c r="A2" s="51" t="s">
        <v>171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3"/>
    </row>
    <row r="3" spans="1:12" ht="45" customHeight="1" x14ac:dyDescent="0.25">
      <c r="A3" s="54" t="s">
        <v>185</v>
      </c>
      <c r="B3" s="55"/>
      <c r="C3" s="55"/>
      <c r="D3" s="55"/>
      <c r="E3" s="55"/>
      <c r="F3" s="55"/>
      <c r="G3" s="55"/>
      <c r="H3" s="55"/>
      <c r="I3" s="55"/>
      <c r="J3" s="55"/>
      <c r="K3" s="13" t="s">
        <v>0</v>
      </c>
      <c r="L3" s="14" t="s">
        <v>127</v>
      </c>
    </row>
    <row r="4" spans="1:12" ht="24" x14ac:dyDescent="0.25">
      <c r="A4" s="3" t="s">
        <v>1</v>
      </c>
      <c r="B4" s="16" t="s">
        <v>67</v>
      </c>
      <c r="C4" s="3" t="s">
        <v>77</v>
      </c>
      <c r="D4" s="3" t="s">
        <v>2</v>
      </c>
      <c r="E4" s="4" t="s">
        <v>3</v>
      </c>
      <c r="F4" s="4" t="s">
        <v>8</v>
      </c>
      <c r="G4" s="4" t="s">
        <v>7</v>
      </c>
      <c r="H4" s="5" t="s">
        <v>4</v>
      </c>
      <c r="I4" s="21" t="s">
        <v>83</v>
      </c>
      <c r="J4" s="6" t="s">
        <v>5</v>
      </c>
      <c r="K4" s="6" t="s">
        <v>6</v>
      </c>
      <c r="L4" s="6" t="s">
        <v>78</v>
      </c>
    </row>
    <row r="5" spans="1:12" x14ac:dyDescent="0.25">
      <c r="A5" s="11" t="str">
        <f>Tabela224[[#This Row],[NOME]]</f>
        <v>ADENILSON ÂNGELO MACIEIRA</v>
      </c>
      <c r="B5" s="11" t="str">
        <f>Tabela224[[#This Row],[CATEGORIA]]</f>
        <v>EMPREGADO</v>
      </c>
      <c r="C5" s="15" t="str">
        <f>Tabela224[[#This Row],[SITUAÇÃO ]]</f>
        <v>ATIVO</v>
      </c>
      <c r="D5" s="15"/>
      <c r="E5" s="7"/>
      <c r="F5" s="10"/>
      <c r="G5" s="7"/>
      <c r="H5" s="7"/>
      <c r="I5" s="8"/>
      <c r="J5" s="7">
        <f t="shared" ref="J5:J68" si="0">EDATE(E5,I5)</f>
        <v>0</v>
      </c>
      <c r="K5" s="9">
        <f t="shared" ref="K5:K13" si="1">J5-29</f>
        <v>-29</v>
      </c>
      <c r="L5" s="15" t="str">
        <f ca="1">IF(TODAY()&gt;Tabela2241011121314151617181920101136373839404142[[#This Row],[VENCIMENTO]],"Vencido‼","Válido✔")</f>
        <v>Vencido‼</v>
      </c>
    </row>
    <row r="6" spans="1:12" x14ac:dyDescent="0.25">
      <c r="A6" s="11" t="str">
        <f>Tabela224[[#This Row],[NOME]]</f>
        <v>ADENILSON PEREIRA SOARES</v>
      </c>
      <c r="B6" s="11" t="str">
        <f>Tabela224[[#This Row],[CATEGORIA]]</f>
        <v>EMPREGADO</v>
      </c>
      <c r="C6" s="15" t="str">
        <f>Tabela224[[#This Row],[SITUAÇÃO ]]</f>
        <v>ATIVO</v>
      </c>
      <c r="D6" s="15"/>
      <c r="E6" s="7"/>
      <c r="F6" s="10"/>
      <c r="G6" s="7"/>
      <c r="H6" s="7"/>
      <c r="I6" s="8"/>
      <c r="J6" s="7">
        <f t="shared" si="0"/>
        <v>0</v>
      </c>
      <c r="K6" s="9">
        <f t="shared" si="1"/>
        <v>-29</v>
      </c>
      <c r="L6" s="15" t="str">
        <f ca="1">IF(TODAY()&gt;Tabela2241011121314151617181920101136373839404142[[#This Row],[VENCIMENTO]],"Vencido‼","Válido✔")</f>
        <v>Vencido‼</v>
      </c>
    </row>
    <row r="7" spans="1:12" x14ac:dyDescent="0.25">
      <c r="A7" s="11" t="str">
        <f>Tabela224[[#This Row],[NOME]]</f>
        <v>AMANDA APARECIDA DOS SANTOS</v>
      </c>
      <c r="B7" s="11" t="str">
        <f>Tabela224[[#This Row],[CATEGORIA]]</f>
        <v>EMPREGADO</v>
      </c>
      <c r="C7" s="15" t="str">
        <f>Tabela224[[#This Row],[SITUAÇÃO ]]</f>
        <v>ATIVO</v>
      </c>
      <c r="D7" s="15"/>
      <c r="E7" s="7"/>
      <c r="F7" s="10"/>
      <c r="G7" s="7"/>
      <c r="H7" s="7"/>
      <c r="I7" s="8"/>
      <c r="J7" s="7">
        <f t="shared" si="0"/>
        <v>0</v>
      </c>
      <c r="K7" s="9">
        <f t="shared" si="1"/>
        <v>-29</v>
      </c>
      <c r="L7" s="15" t="str">
        <f ca="1">IF(TODAY()&gt;Tabela2241011121314151617181920101136373839404142[[#This Row],[VENCIMENTO]],"Vencido‼","Válido✔")</f>
        <v>Vencido‼</v>
      </c>
    </row>
    <row r="8" spans="1:12" x14ac:dyDescent="0.25">
      <c r="A8" s="11" t="str">
        <f>Tabela224[[#This Row],[NOME]]</f>
        <v>ANDERSON JOSÉ NUNES REIS</v>
      </c>
      <c r="B8" s="11" t="str">
        <f>Tabela224[[#This Row],[CATEGORIA]]</f>
        <v>EMPREGADO</v>
      </c>
      <c r="C8" s="15" t="str">
        <f>Tabela224[[#This Row],[SITUAÇÃO ]]</f>
        <v>INATIVO</v>
      </c>
      <c r="D8" s="15"/>
      <c r="E8" s="7"/>
      <c r="F8" s="10"/>
      <c r="G8" s="7"/>
      <c r="H8" s="7"/>
      <c r="I8" s="8"/>
      <c r="J8" s="7">
        <f t="shared" si="0"/>
        <v>0</v>
      </c>
      <c r="K8" s="9">
        <f t="shared" si="1"/>
        <v>-29</v>
      </c>
      <c r="L8" s="15" t="str">
        <f ca="1">IF(TODAY()&gt;Tabela2241011121314151617181920101136373839404142[[#This Row],[VENCIMENTO]],"Vencido‼","Válido✔")</f>
        <v>Vencido‼</v>
      </c>
    </row>
    <row r="9" spans="1:12" x14ac:dyDescent="0.25">
      <c r="A9" s="11" t="str">
        <f>Tabela224[[#This Row],[NOME]]</f>
        <v>ARNALDO RAIMUNDO FERREIRA</v>
      </c>
      <c r="B9" s="11" t="str">
        <f>Tabela224[[#This Row],[CATEGORIA]]</f>
        <v>EMPREGADO</v>
      </c>
      <c r="C9" s="15" t="str">
        <f>Tabela224[[#This Row],[SITUAÇÃO ]]</f>
        <v>ATIVO</v>
      </c>
      <c r="D9" s="15"/>
      <c r="E9" s="7"/>
      <c r="F9" s="10"/>
      <c r="G9" s="7"/>
      <c r="H9" s="7"/>
      <c r="I9" s="8"/>
      <c r="J9" s="7">
        <f t="shared" si="0"/>
        <v>0</v>
      </c>
      <c r="K9" s="9">
        <f t="shared" si="1"/>
        <v>-29</v>
      </c>
      <c r="L9" s="15" t="str">
        <f ca="1">IF(TODAY()&gt;Tabela2241011121314151617181920101136373839404142[[#This Row],[VENCIMENTO]],"Vencido‼","Válido✔")</f>
        <v>Vencido‼</v>
      </c>
    </row>
    <row r="10" spans="1:12" x14ac:dyDescent="0.25">
      <c r="A10" s="11" t="str">
        <f>Tabela224[[#This Row],[NOME]]</f>
        <v>BRUNO DE SOUSA MARTINS</v>
      </c>
      <c r="B10" s="11" t="str">
        <f>Tabela224[[#This Row],[CATEGORIA]]</f>
        <v xml:space="preserve">EMPREGADO </v>
      </c>
      <c r="C10" s="15" t="str">
        <f>Tabela224[[#This Row],[SITUAÇÃO ]]</f>
        <v>INATIVO</v>
      </c>
      <c r="D10" s="15"/>
      <c r="E10" s="7"/>
      <c r="F10" s="10"/>
      <c r="G10" s="7"/>
      <c r="H10" s="7"/>
      <c r="I10" s="8"/>
      <c r="J10" s="7">
        <f t="shared" si="0"/>
        <v>0</v>
      </c>
      <c r="K10" s="9">
        <f t="shared" si="1"/>
        <v>-29</v>
      </c>
      <c r="L10" s="15" t="str">
        <f ca="1">IF(TODAY()&gt;Tabela2241011121314151617181920101136373839404142[[#This Row],[VENCIMENTO]],"Vencido‼","Válido✔")</f>
        <v>Vencido‼</v>
      </c>
    </row>
    <row r="11" spans="1:12" x14ac:dyDescent="0.25">
      <c r="A11" s="11" t="str">
        <f>Tabela224[[#This Row],[NOME]]</f>
        <v>CARLOS ANANIAS SOARES DOS ANJOS</v>
      </c>
      <c r="B11" s="11" t="str">
        <f>Tabela224[[#This Row],[CATEGORIA]]</f>
        <v>EMPREGADO</v>
      </c>
      <c r="C11" s="15" t="str">
        <f>Tabela224[[#This Row],[SITUAÇÃO ]]</f>
        <v>ATIVO</v>
      </c>
      <c r="D11" s="15"/>
      <c r="E11" s="7"/>
      <c r="F11" s="10"/>
      <c r="G11" s="7"/>
      <c r="H11" s="7"/>
      <c r="I11" s="8"/>
      <c r="J11" s="7">
        <f t="shared" si="0"/>
        <v>0</v>
      </c>
      <c r="K11" s="9">
        <f t="shared" si="1"/>
        <v>-29</v>
      </c>
      <c r="L11" s="15" t="str">
        <f ca="1">IF(TODAY()&gt;Tabela2241011121314151617181920101136373839404142[[#This Row],[VENCIMENTO]],"Vencido‼","Válido✔")</f>
        <v>Vencido‼</v>
      </c>
    </row>
    <row r="12" spans="1:12" x14ac:dyDescent="0.25">
      <c r="A12" s="11" t="str">
        <f>Tabela224[[#This Row],[NOME]]</f>
        <v>CARLOS ANTÔNIO DE LISBOA</v>
      </c>
      <c r="B12" s="11" t="str">
        <f>Tabela224[[#This Row],[CATEGORIA]]</f>
        <v>EMPREGADO</v>
      </c>
      <c r="C12" s="15" t="str">
        <f>Tabela224[[#This Row],[SITUAÇÃO ]]</f>
        <v>INATIVO</v>
      </c>
      <c r="D12" s="15"/>
      <c r="E12" s="7"/>
      <c r="F12" s="10"/>
      <c r="G12" s="7"/>
      <c r="H12" s="7"/>
      <c r="I12" s="8"/>
      <c r="J12" s="7">
        <f t="shared" si="0"/>
        <v>0</v>
      </c>
      <c r="K12" s="9">
        <f t="shared" si="1"/>
        <v>-29</v>
      </c>
      <c r="L12" s="15" t="str">
        <f ca="1">IF(TODAY()&gt;Tabela2241011121314151617181920101136373839404142[[#This Row],[VENCIMENTO]],"Vencido‼","Válido✔")</f>
        <v>Vencido‼</v>
      </c>
    </row>
    <row r="13" spans="1:12" x14ac:dyDescent="0.25">
      <c r="A13" s="11" t="str">
        <f>Tabela224[[#This Row],[NOME]]</f>
        <v>CLESIANO ANTÔNIO DIAS PINHEIRO</v>
      </c>
      <c r="B13" s="11" t="str">
        <f>Tabela224[[#This Row],[CATEGORIA]]</f>
        <v xml:space="preserve">EMPREGADO </v>
      </c>
      <c r="C13" s="15" t="str">
        <f>Tabela224[[#This Row],[SITUAÇÃO ]]</f>
        <v>ATIVO</v>
      </c>
      <c r="D13" s="15"/>
      <c r="E13" s="7"/>
      <c r="F13" s="10"/>
      <c r="G13" s="7"/>
      <c r="H13" s="7"/>
      <c r="I13" s="8"/>
      <c r="J13" s="7">
        <f t="shared" si="0"/>
        <v>0</v>
      </c>
      <c r="K13" s="9">
        <f t="shared" si="1"/>
        <v>-29</v>
      </c>
      <c r="L13" s="15" t="str">
        <f ca="1">IF(TODAY()&gt;Tabela2241011121314151617181920101136373839404142[[#This Row],[VENCIMENTO]],"Vencido‼","Válido✔")</f>
        <v>Vencido‼</v>
      </c>
    </row>
    <row r="14" spans="1:12" x14ac:dyDescent="0.25">
      <c r="A14" s="11" t="str">
        <f>Tabela224[[#This Row],[NOME]]</f>
        <v>DAMIÃO VICENTE SARAIVA</v>
      </c>
      <c r="B14" s="11" t="str">
        <f>Tabela224[[#This Row],[CATEGORIA]]</f>
        <v>EMPREGADO</v>
      </c>
      <c r="C14" s="15" t="str">
        <f>Tabela224[[#This Row],[SITUAÇÃO ]]</f>
        <v>ATIVO</v>
      </c>
      <c r="D14" s="15"/>
      <c r="E14" s="7"/>
      <c r="F14" s="10"/>
      <c r="G14" s="7"/>
      <c r="H14" s="7"/>
      <c r="I14" s="8"/>
      <c r="J14" s="7">
        <f t="shared" si="0"/>
        <v>0</v>
      </c>
      <c r="K14" s="9">
        <f>J14-29</f>
        <v>-29</v>
      </c>
      <c r="L14" s="15" t="str">
        <f ca="1">IF(TODAY()&gt;Tabela2241011121314151617181920101136373839404142[[#This Row],[VENCIMENTO]],"Vencido‼","Válido✔")</f>
        <v>Vencido‼</v>
      </c>
    </row>
    <row r="15" spans="1:12" x14ac:dyDescent="0.25">
      <c r="A15" s="11" t="str">
        <f>Tabela224[[#This Row],[NOME]]</f>
        <v>DANIEL ALVES DA CUNHA</v>
      </c>
      <c r="B15" s="11" t="str">
        <f>Tabela224[[#This Row],[CATEGORIA]]</f>
        <v>EMPREGADO</v>
      </c>
      <c r="C15" s="15" t="str">
        <f>Tabela224[[#This Row],[SITUAÇÃO ]]</f>
        <v>ATIVO</v>
      </c>
      <c r="D15" s="15"/>
      <c r="E15" s="7"/>
      <c r="F15" s="10"/>
      <c r="G15" s="7"/>
      <c r="H15" s="7"/>
      <c r="I15" s="8"/>
      <c r="J15" s="7">
        <f t="shared" si="0"/>
        <v>0</v>
      </c>
      <c r="K15" s="9">
        <f t="shared" ref="K15:K78" si="2">J15-29</f>
        <v>-29</v>
      </c>
      <c r="L15" s="15" t="str">
        <f ca="1">IF(TODAY()&gt;Tabela2241011121314151617181920101136373839404142[[#This Row],[VENCIMENTO]],"Vencido‼","Válido✔")</f>
        <v>Vencido‼</v>
      </c>
    </row>
    <row r="16" spans="1:12" x14ac:dyDescent="0.25">
      <c r="A16" s="11" t="str">
        <f>Tabela224[[#This Row],[NOME]]</f>
        <v>DIEGO GALDINO REZENDE</v>
      </c>
      <c r="B16" s="11" t="str">
        <f>Tabela224[[#This Row],[CATEGORIA]]</f>
        <v>INTERMITENTE (GEOSCAN)</v>
      </c>
      <c r="C16" s="15" t="str">
        <f>Tabela224[[#This Row],[SITUAÇÃO ]]</f>
        <v>ATIVO</v>
      </c>
      <c r="D16" s="15"/>
      <c r="E16" s="7"/>
      <c r="F16" s="10"/>
      <c r="G16" s="7"/>
      <c r="H16" s="7"/>
      <c r="I16" s="8"/>
      <c r="J16" s="7">
        <f t="shared" si="0"/>
        <v>0</v>
      </c>
      <c r="K16" s="9">
        <f t="shared" si="2"/>
        <v>-29</v>
      </c>
      <c r="L16" s="15" t="str">
        <f ca="1">IF(TODAY()&gt;Tabela2241011121314151617181920101136373839404142[[#This Row],[VENCIMENTO]],"Vencido‼","Válido✔")</f>
        <v>Vencido‼</v>
      </c>
    </row>
    <row r="17" spans="1:12" x14ac:dyDescent="0.25">
      <c r="A17" s="11" t="str">
        <f>Tabela224[[#This Row],[NOME]]</f>
        <v>DOGIVAL GONÇALVES DOS SANTOS</v>
      </c>
      <c r="B17" s="11" t="str">
        <f>Tabela224[[#This Row],[CATEGORIA]]</f>
        <v>INTERMITENTE (ELISVÂNIO)</v>
      </c>
      <c r="C17" s="15" t="str">
        <f>Tabela224[[#This Row],[SITUAÇÃO ]]</f>
        <v>ATIVO</v>
      </c>
      <c r="D17" s="15"/>
      <c r="E17" s="7"/>
      <c r="F17" s="10"/>
      <c r="G17" s="7"/>
      <c r="H17" s="7"/>
      <c r="I17" s="8"/>
      <c r="J17" s="7">
        <f t="shared" si="0"/>
        <v>0</v>
      </c>
      <c r="K17" s="9">
        <f t="shared" si="2"/>
        <v>-29</v>
      </c>
      <c r="L17" s="15" t="str">
        <f ca="1">IF(TODAY()&gt;Tabela2241011121314151617181920101136373839404142[[#This Row],[VENCIMENTO]],"Vencido‼","Válido✔")</f>
        <v>Vencido‼</v>
      </c>
    </row>
    <row r="18" spans="1:12" x14ac:dyDescent="0.25">
      <c r="A18" s="11" t="str">
        <f>Tabela224[[#This Row],[NOME]]</f>
        <v>ELISVÂNIO DE SOUZA OLIVEIRA</v>
      </c>
      <c r="B18" s="11" t="str">
        <f>Tabela224[[#This Row],[CATEGORIA]]</f>
        <v>INTERMITENTE (ELISVÂNIO)</v>
      </c>
      <c r="C18" s="15" t="str">
        <f>Tabela224[[#This Row],[SITUAÇÃO ]]</f>
        <v>ATIVO</v>
      </c>
      <c r="D18" s="15"/>
      <c r="E18" s="7"/>
      <c r="F18" s="10"/>
      <c r="G18" s="7"/>
      <c r="H18" s="7"/>
      <c r="I18" s="8"/>
      <c r="J18" s="7">
        <f t="shared" si="0"/>
        <v>0</v>
      </c>
      <c r="K18" s="9">
        <f t="shared" si="2"/>
        <v>-29</v>
      </c>
      <c r="L18" s="15" t="str">
        <f ca="1">IF(TODAY()&gt;Tabela2241011121314151617181920101136373839404142[[#This Row],[VENCIMENTO]],"Vencido‼","Válido✔")</f>
        <v>Vencido‼</v>
      </c>
    </row>
    <row r="19" spans="1:12" x14ac:dyDescent="0.25">
      <c r="A19" s="11" t="str">
        <f>Tabela224[[#This Row],[NOME]]</f>
        <v>EVARISTO CHAVES DA SILVA</v>
      </c>
      <c r="B19" s="11" t="str">
        <f>Tabela224[[#This Row],[CATEGORIA]]</f>
        <v>EMPREGADO</v>
      </c>
      <c r="C19" s="15" t="str">
        <f>Tabela224[[#This Row],[SITUAÇÃO ]]</f>
        <v>ATIVO</v>
      </c>
      <c r="D19" s="15"/>
      <c r="E19" s="7"/>
      <c r="F19" s="10"/>
      <c r="G19" s="7"/>
      <c r="H19" s="7"/>
      <c r="I19" s="8"/>
      <c r="J19" s="7">
        <f t="shared" si="0"/>
        <v>0</v>
      </c>
      <c r="K19" s="9">
        <f t="shared" si="2"/>
        <v>-29</v>
      </c>
      <c r="L19" s="15" t="str">
        <f ca="1">IF(TODAY()&gt;Tabela2241011121314151617181920101136373839404142[[#This Row],[VENCIMENTO]],"Vencido‼","Válido✔")</f>
        <v>Vencido‼</v>
      </c>
    </row>
    <row r="20" spans="1:12" x14ac:dyDescent="0.25">
      <c r="A20" s="11" t="str">
        <f>Tabela224[[#This Row],[NOME]]</f>
        <v>FELIPE OLIVEIRA BARBOSA</v>
      </c>
      <c r="B20" s="11" t="str">
        <f>Tabela224[[#This Row],[CATEGORIA]]</f>
        <v>EMPREGADO</v>
      </c>
      <c r="C20" s="15" t="str">
        <f>Tabela224[[#This Row],[SITUAÇÃO ]]</f>
        <v>ATIVO</v>
      </c>
      <c r="D20" s="15"/>
      <c r="E20" s="7"/>
      <c r="F20" s="10"/>
      <c r="G20" s="7"/>
      <c r="H20" s="7"/>
      <c r="I20" s="8"/>
      <c r="J20" s="7">
        <f t="shared" si="0"/>
        <v>0</v>
      </c>
      <c r="K20" s="9">
        <f t="shared" si="2"/>
        <v>-29</v>
      </c>
      <c r="L20" s="15" t="str">
        <f ca="1">IF(TODAY()&gt;Tabela2241011121314151617181920101136373839404142[[#This Row],[VENCIMENTO]],"Vencido‼","Válido✔")</f>
        <v>Vencido‼</v>
      </c>
    </row>
    <row r="21" spans="1:12" x14ac:dyDescent="0.25">
      <c r="A21" s="11" t="str">
        <f>Tabela224[[#This Row],[NOME]]</f>
        <v>FERNANDO OLIVEIRA DOS SANTOS</v>
      </c>
      <c r="B21" s="11" t="str">
        <f>Tabela224[[#This Row],[CATEGORIA]]</f>
        <v>EMPREGADO</v>
      </c>
      <c r="C21" s="15" t="str">
        <f>Tabela224[[#This Row],[SITUAÇÃO ]]</f>
        <v>ATIVO</v>
      </c>
      <c r="D21" s="15"/>
      <c r="E21" s="7"/>
      <c r="F21" s="10"/>
      <c r="G21" s="7"/>
      <c r="H21" s="7"/>
      <c r="I21" s="8"/>
      <c r="J21" s="7">
        <f t="shared" si="0"/>
        <v>0</v>
      </c>
      <c r="K21" s="9">
        <f t="shared" si="2"/>
        <v>-29</v>
      </c>
      <c r="L21" s="15" t="str">
        <f ca="1">IF(TODAY()&gt;Tabela2241011121314151617181920101136373839404142[[#This Row],[VENCIMENTO]],"Vencido‼","Válido✔")</f>
        <v>Vencido‼</v>
      </c>
    </row>
    <row r="22" spans="1:12" x14ac:dyDescent="0.25">
      <c r="A22" s="11" t="str">
        <f>Tabela224[[#This Row],[NOME]]</f>
        <v>FILIPI GODINHO VEIGA</v>
      </c>
      <c r="B22" s="11" t="str">
        <f>Tabela224[[#This Row],[CATEGORIA]]</f>
        <v>INTERMITENTE (GEOSCAN)</v>
      </c>
      <c r="C22" s="15" t="str">
        <f>Tabela224[[#This Row],[SITUAÇÃO ]]</f>
        <v>ATIVO</v>
      </c>
      <c r="D22" s="15"/>
      <c r="E22" s="7"/>
      <c r="F22" s="10"/>
      <c r="G22" s="7"/>
      <c r="H22" s="7"/>
      <c r="I22" s="8"/>
      <c r="J22" s="7">
        <f t="shared" si="0"/>
        <v>0</v>
      </c>
      <c r="K22" s="9">
        <f t="shared" si="2"/>
        <v>-29</v>
      </c>
      <c r="L22" s="15" t="str">
        <f ca="1">IF(TODAY()&gt;Tabela2241011121314151617181920101136373839404142[[#This Row],[VENCIMENTO]],"Vencido‼","Válido✔")</f>
        <v>Vencido‼</v>
      </c>
    </row>
    <row r="23" spans="1:12" x14ac:dyDescent="0.25">
      <c r="A23" s="11" t="str">
        <f>Tabela224[[#This Row],[NOME]]</f>
        <v>GERSON DAMIÃO DA SILVA PRADO</v>
      </c>
      <c r="B23" s="11" t="str">
        <f>Tabela224[[#This Row],[CATEGORIA]]</f>
        <v>EMPREGADO</v>
      </c>
      <c r="C23" s="15" t="str">
        <f>Tabela224[[#This Row],[SITUAÇÃO ]]</f>
        <v>ATIVO</v>
      </c>
      <c r="D23" s="15"/>
      <c r="E23" s="7"/>
      <c r="F23" s="10"/>
      <c r="G23" s="7"/>
      <c r="H23" s="7"/>
      <c r="I23" s="8"/>
      <c r="J23" s="7">
        <f t="shared" si="0"/>
        <v>0</v>
      </c>
      <c r="K23" s="9">
        <f t="shared" si="2"/>
        <v>-29</v>
      </c>
      <c r="L23" s="15" t="str">
        <f ca="1">IF(TODAY()&gt;Tabela2241011121314151617181920101136373839404142[[#This Row],[VENCIMENTO]],"Vencido‼","Válido✔")</f>
        <v>Vencido‼</v>
      </c>
    </row>
    <row r="24" spans="1:12" x14ac:dyDescent="0.25">
      <c r="A24" s="11" t="str">
        <f>Tabela224[[#This Row],[NOME]]</f>
        <v>GIVALDO JOSE DOS SANTOS</v>
      </c>
      <c r="B24" s="11" t="str">
        <f>Tabela224[[#This Row],[CATEGORIA]]</f>
        <v>INTERMITENTE (ELISVÂNIO)</v>
      </c>
      <c r="C24" s="15" t="str">
        <f>Tabela224[[#This Row],[SITUAÇÃO ]]</f>
        <v>ATIVO</v>
      </c>
      <c r="D24" s="15"/>
      <c r="E24" s="7"/>
      <c r="F24" s="10"/>
      <c r="G24" s="7"/>
      <c r="H24" s="7"/>
      <c r="I24" s="8"/>
      <c r="J24" s="7">
        <f t="shared" si="0"/>
        <v>0</v>
      </c>
      <c r="K24" s="9">
        <f t="shared" si="2"/>
        <v>-29</v>
      </c>
      <c r="L24" s="15" t="str">
        <f ca="1">IF(TODAY()&gt;Tabela2241011121314151617181920101136373839404142[[#This Row],[VENCIMENTO]],"Vencido‼","Válido✔")</f>
        <v>Vencido‼</v>
      </c>
    </row>
    <row r="25" spans="1:12" x14ac:dyDescent="0.25">
      <c r="A25" s="11" t="str">
        <f>Tabela224[[#This Row],[NOME]]</f>
        <v>GUSTAVO HENRIQUE ABREU ROCHA</v>
      </c>
      <c r="B25" s="11" t="str">
        <f>Tabela224[[#This Row],[CATEGORIA]]</f>
        <v>EMPREGADO</v>
      </c>
      <c r="C25" s="15" t="str">
        <f>Tabela224[[#This Row],[SITUAÇÃO ]]</f>
        <v>ATIVO</v>
      </c>
      <c r="D25" s="15"/>
      <c r="E25" s="7"/>
      <c r="F25" s="10"/>
      <c r="G25" s="7"/>
      <c r="H25" s="7"/>
      <c r="I25" s="8"/>
      <c r="J25" s="7">
        <f t="shared" si="0"/>
        <v>0</v>
      </c>
      <c r="K25" s="9">
        <f t="shared" si="2"/>
        <v>-29</v>
      </c>
      <c r="L25" s="15" t="str">
        <f ca="1">IF(TODAY()&gt;Tabela2241011121314151617181920101136373839404142[[#This Row],[VENCIMENTO]],"Vencido‼","Válido✔")</f>
        <v>Vencido‼</v>
      </c>
    </row>
    <row r="26" spans="1:12" x14ac:dyDescent="0.25">
      <c r="A26" s="11" t="str">
        <f>Tabela224[[#This Row],[NOME]]</f>
        <v>HIGOR PAULO DIAS OLIVEIRA</v>
      </c>
      <c r="B26" s="11" t="str">
        <f>Tabela224[[#This Row],[CATEGORIA]]</f>
        <v>EMPREGADO</v>
      </c>
      <c r="C26" s="15" t="str">
        <f>Tabela224[[#This Row],[SITUAÇÃO ]]</f>
        <v>ATIVO</v>
      </c>
      <c r="D26" s="15"/>
      <c r="E26" s="7"/>
      <c r="F26" s="10"/>
      <c r="G26" s="7"/>
      <c r="H26" s="7"/>
      <c r="I26" s="8"/>
      <c r="J26" s="7">
        <f t="shared" si="0"/>
        <v>0</v>
      </c>
      <c r="K26" s="9">
        <f t="shared" si="2"/>
        <v>-29</v>
      </c>
      <c r="L26" s="15" t="str">
        <f ca="1">IF(TODAY()&gt;Tabela2241011121314151617181920101136373839404142[[#This Row],[VENCIMENTO]],"Vencido‼","Válido✔")</f>
        <v>Vencido‼</v>
      </c>
    </row>
    <row r="27" spans="1:12" x14ac:dyDescent="0.25">
      <c r="A27" s="11" t="str">
        <f>Tabela224[[#This Row],[NOME]]</f>
        <v>JANDILSON VIRGENS COSTA</v>
      </c>
      <c r="B27" s="11" t="str">
        <f>Tabela224[[#This Row],[CATEGORIA]]</f>
        <v>INTERMITENTE (ELISVÂNIO)</v>
      </c>
      <c r="C27" s="15" t="str">
        <f>Tabela224[[#This Row],[SITUAÇÃO ]]</f>
        <v>ATIVO</v>
      </c>
      <c r="D27" s="15"/>
      <c r="E27" s="7"/>
      <c r="F27" s="10"/>
      <c r="G27" s="7"/>
      <c r="H27" s="7"/>
      <c r="I27" s="8"/>
      <c r="J27" s="7">
        <f t="shared" si="0"/>
        <v>0</v>
      </c>
      <c r="K27" s="9">
        <f t="shared" si="2"/>
        <v>-29</v>
      </c>
      <c r="L27" s="15" t="str">
        <f ca="1">IF(TODAY()&gt;Tabela2241011121314151617181920101136373839404142[[#This Row],[VENCIMENTO]],"Vencido‼","Válido✔")</f>
        <v>Vencido‼</v>
      </c>
    </row>
    <row r="28" spans="1:12" x14ac:dyDescent="0.25">
      <c r="A28" s="11" t="str">
        <f>Tabela224[[#This Row],[NOME]]</f>
        <v>JHONATA HENRIQUE AMORIM ALVES</v>
      </c>
      <c r="B28" s="11" t="str">
        <f>Tabela224[[#This Row],[CATEGORIA]]</f>
        <v>EMPREGADO</v>
      </c>
      <c r="C28" s="15" t="str">
        <f>Tabela224[[#This Row],[SITUAÇÃO ]]</f>
        <v>ATIVO</v>
      </c>
      <c r="D28" s="15"/>
      <c r="E28" s="7"/>
      <c r="F28" s="10"/>
      <c r="G28" s="7"/>
      <c r="H28" s="7"/>
      <c r="I28" s="8"/>
      <c r="J28" s="7">
        <f t="shared" si="0"/>
        <v>0</v>
      </c>
      <c r="K28" s="9">
        <f t="shared" si="2"/>
        <v>-29</v>
      </c>
      <c r="L28" s="15" t="str">
        <f ca="1">IF(TODAY()&gt;Tabela2241011121314151617181920101136373839404142[[#This Row],[VENCIMENTO]],"Vencido‼","Válido✔")</f>
        <v>Vencido‼</v>
      </c>
    </row>
    <row r="29" spans="1:12" x14ac:dyDescent="0.25">
      <c r="A29" s="11" t="str">
        <f>Tabela224[[#This Row],[NOME]]</f>
        <v>JOÃO PAULO GUIMARÃES</v>
      </c>
      <c r="B29" s="11" t="str">
        <f>Tabela224[[#This Row],[CATEGORIA]]</f>
        <v>EMPREGADO</v>
      </c>
      <c r="C29" s="15" t="str">
        <f>Tabela224[[#This Row],[SITUAÇÃO ]]</f>
        <v>INATIVO</v>
      </c>
      <c r="D29" s="15"/>
      <c r="E29" s="7"/>
      <c r="F29" s="10"/>
      <c r="G29" s="7"/>
      <c r="H29" s="7"/>
      <c r="I29" s="8"/>
      <c r="J29" s="7">
        <f t="shared" si="0"/>
        <v>0</v>
      </c>
      <c r="K29" s="9">
        <f t="shared" si="2"/>
        <v>-29</v>
      </c>
      <c r="L29" s="15" t="str">
        <f ca="1">IF(TODAY()&gt;Tabela2241011121314151617181920101136373839404142[[#This Row],[VENCIMENTO]],"Vencido‼","Válido✔")</f>
        <v>Vencido‼</v>
      </c>
    </row>
    <row r="30" spans="1:12" x14ac:dyDescent="0.25">
      <c r="A30" s="11" t="str">
        <f>Tabela224[[#This Row],[NOME]]</f>
        <v>JONATHAS KELLYSON MARTINS DE OLIVEIRA</v>
      </c>
      <c r="B30" s="11" t="str">
        <f>Tabela224[[#This Row],[CATEGORIA]]</f>
        <v>INTERMITENTE</v>
      </c>
      <c r="C30" s="15" t="str">
        <f>Tabela224[[#This Row],[SITUAÇÃO ]]</f>
        <v>INATIVO</v>
      </c>
      <c r="D30" s="15"/>
      <c r="E30" s="7"/>
      <c r="F30" s="10"/>
      <c r="G30" s="7"/>
      <c r="H30" s="7"/>
      <c r="I30" s="8"/>
      <c r="J30" s="7">
        <f t="shared" si="0"/>
        <v>0</v>
      </c>
      <c r="K30" s="9">
        <f t="shared" si="2"/>
        <v>-29</v>
      </c>
      <c r="L30" s="15" t="str">
        <f ca="1">IF(TODAY()&gt;Tabela2241011121314151617181920101136373839404142[[#This Row],[VENCIMENTO]],"Vencido‼","Válido✔")</f>
        <v>Vencido‼</v>
      </c>
    </row>
    <row r="31" spans="1:12" x14ac:dyDescent="0.25">
      <c r="A31" s="11" t="str">
        <f>Tabela224[[#This Row],[NOME]]</f>
        <v>JOSÉ ANTÔNIO DIAS</v>
      </c>
      <c r="B31" s="11" t="str">
        <f>Tabela224[[#This Row],[CATEGORIA]]</f>
        <v xml:space="preserve">EMPREGADO </v>
      </c>
      <c r="C31" s="15" t="str">
        <f>Tabela224[[#This Row],[SITUAÇÃO ]]</f>
        <v>ATIVO</v>
      </c>
      <c r="D31" s="15"/>
      <c r="E31" s="7"/>
      <c r="F31" s="10"/>
      <c r="G31" s="7"/>
      <c r="H31" s="7"/>
      <c r="I31" s="8"/>
      <c r="J31" s="7">
        <f t="shared" si="0"/>
        <v>0</v>
      </c>
      <c r="K31" s="9">
        <f t="shared" si="2"/>
        <v>-29</v>
      </c>
      <c r="L31" s="15" t="str">
        <f ca="1">IF(TODAY()&gt;Tabela2241011121314151617181920101136373839404142[[#This Row],[VENCIMENTO]],"Vencido‼","Válido✔")</f>
        <v>Vencido‼</v>
      </c>
    </row>
    <row r="32" spans="1:12" x14ac:dyDescent="0.25">
      <c r="A32" s="11" t="str">
        <f>Tabela224[[#This Row],[NOME]]</f>
        <v>KENNEDY ALMEIDA MOTA</v>
      </c>
      <c r="B32" s="11" t="str">
        <f>Tabela224[[#This Row],[CATEGORIA]]</f>
        <v>EMPREGADO</v>
      </c>
      <c r="C32" s="15" t="str">
        <f>Tabela224[[#This Row],[SITUAÇÃO ]]</f>
        <v>ATIVO</v>
      </c>
      <c r="D32" s="15"/>
      <c r="E32" s="7"/>
      <c r="F32" s="10"/>
      <c r="G32" s="7"/>
      <c r="H32" s="7"/>
      <c r="I32" s="8"/>
      <c r="J32" s="7">
        <f t="shared" si="0"/>
        <v>0</v>
      </c>
      <c r="K32" s="9">
        <f t="shared" si="2"/>
        <v>-29</v>
      </c>
      <c r="L32" s="15" t="str">
        <f ca="1">IF(TODAY()&gt;Tabela2241011121314151617181920101136373839404142[[#This Row],[VENCIMENTO]],"Vencido‼","Válido✔")</f>
        <v>Vencido‼</v>
      </c>
    </row>
    <row r="33" spans="1:12" x14ac:dyDescent="0.25">
      <c r="A33" s="11" t="str">
        <f>Tabela224[[#This Row],[NOME]]</f>
        <v>KEVIN AQUINO ARNEZ</v>
      </c>
      <c r="B33" s="11" t="str">
        <f>Tabela224[[#This Row],[CATEGORIA]]</f>
        <v>EMPREGADO</v>
      </c>
      <c r="C33" s="15" t="str">
        <f>Tabela224[[#This Row],[SITUAÇÃO ]]</f>
        <v>ATIVO</v>
      </c>
      <c r="D33" s="15"/>
      <c r="E33" s="7"/>
      <c r="F33" s="10"/>
      <c r="G33" s="7"/>
      <c r="H33" s="7"/>
      <c r="I33" s="8"/>
      <c r="J33" s="7">
        <f t="shared" si="0"/>
        <v>0</v>
      </c>
      <c r="K33" s="9">
        <f t="shared" si="2"/>
        <v>-29</v>
      </c>
      <c r="L33" s="15" t="str">
        <f ca="1">IF(TODAY()&gt;Tabela2241011121314151617181920101136373839404142[[#This Row],[VENCIMENTO]],"Vencido‼","Válido✔")</f>
        <v>Vencido‼</v>
      </c>
    </row>
    <row r="34" spans="1:12" x14ac:dyDescent="0.25">
      <c r="A34" s="11" t="str">
        <f>Tabela224[[#This Row],[NOME]]</f>
        <v>LEANDRO ARCANJO DOS SANTOS</v>
      </c>
      <c r="B34" s="11" t="str">
        <f>Tabela224[[#This Row],[CATEGORIA]]</f>
        <v>EMPREGADO</v>
      </c>
      <c r="C34" s="15" t="str">
        <f>Tabela224[[#This Row],[SITUAÇÃO ]]</f>
        <v>ATIVO</v>
      </c>
      <c r="D34" s="15"/>
      <c r="E34" s="7"/>
      <c r="F34" s="10"/>
      <c r="G34" s="7"/>
      <c r="H34" s="7"/>
      <c r="I34" s="8"/>
      <c r="J34" s="7">
        <f t="shared" si="0"/>
        <v>0</v>
      </c>
      <c r="K34" s="9">
        <f t="shared" si="2"/>
        <v>-29</v>
      </c>
      <c r="L34" s="15" t="str">
        <f ca="1">IF(TODAY()&gt;Tabela2241011121314151617181920101136373839404142[[#This Row],[VENCIMENTO]],"Vencido‼","Válido✔")</f>
        <v>Vencido‼</v>
      </c>
    </row>
    <row r="35" spans="1:12" x14ac:dyDescent="0.25">
      <c r="A35" s="11" t="str">
        <f>Tabela224[[#This Row],[NOME]]</f>
        <v>LUCIANO ALVES DE PAIVA</v>
      </c>
      <c r="B35" s="11" t="str">
        <f>Tabela224[[#This Row],[CATEGORIA]]</f>
        <v>EMPREGADO</v>
      </c>
      <c r="C35" s="15" t="str">
        <f>Tabela224[[#This Row],[SITUAÇÃO ]]</f>
        <v>INATIVO</v>
      </c>
      <c r="D35" s="15"/>
      <c r="E35" s="7"/>
      <c r="F35" s="10"/>
      <c r="G35" s="7"/>
      <c r="H35" s="7"/>
      <c r="I35" s="8"/>
      <c r="J35" s="7">
        <f t="shared" si="0"/>
        <v>0</v>
      </c>
      <c r="K35" s="9">
        <f t="shared" si="2"/>
        <v>-29</v>
      </c>
      <c r="L35" s="15" t="str">
        <f ca="1">IF(TODAY()&gt;Tabela2241011121314151617181920101136373839404142[[#This Row],[VENCIMENTO]],"Vencido‼","Válido✔")</f>
        <v>Vencido‼</v>
      </c>
    </row>
    <row r="36" spans="1:12" x14ac:dyDescent="0.25">
      <c r="A36" s="11" t="str">
        <f>Tabela224[[#This Row],[NOME]]</f>
        <v>LUIZ CARLOS CORRÊA</v>
      </c>
      <c r="B36" s="11" t="str">
        <f>Tabela224[[#This Row],[CATEGORIA]]</f>
        <v>EMPREGADO</v>
      </c>
      <c r="C36" s="15" t="str">
        <f>Tabela224[[#This Row],[SITUAÇÃO ]]</f>
        <v>ATIVO</v>
      </c>
      <c r="D36" s="15"/>
      <c r="E36" s="7"/>
      <c r="F36" s="10"/>
      <c r="G36" s="7"/>
      <c r="H36" s="7"/>
      <c r="I36" s="8"/>
      <c r="J36" s="7">
        <f t="shared" si="0"/>
        <v>0</v>
      </c>
      <c r="K36" s="9">
        <f t="shared" si="2"/>
        <v>-29</v>
      </c>
      <c r="L36" s="15" t="str">
        <f ca="1">IF(TODAY()&gt;Tabela2241011121314151617181920101136373839404142[[#This Row],[VENCIMENTO]],"Vencido‼","Válido✔")</f>
        <v>Vencido‼</v>
      </c>
    </row>
    <row r="37" spans="1:12" x14ac:dyDescent="0.25">
      <c r="A37" s="11" t="str">
        <f>Tabela224[[#This Row],[NOME]]</f>
        <v>MÁRCIO PEREIRA DO NASCIMENTO</v>
      </c>
      <c r="B37" s="11" t="str">
        <f>Tabela224[[#This Row],[CATEGORIA]]</f>
        <v>EMPREGADO</v>
      </c>
      <c r="C37" s="15" t="str">
        <f>Tabela224[[#This Row],[SITUAÇÃO ]]</f>
        <v>ATIVO</v>
      </c>
      <c r="D37" s="15"/>
      <c r="E37" s="7"/>
      <c r="F37" s="10"/>
      <c r="G37" s="7"/>
      <c r="H37" s="7"/>
      <c r="I37" s="8"/>
      <c r="J37" s="7">
        <f t="shared" si="0"/>
        <v>0</v>
      </c>
      <c r="K37" s="9">
        <f t="shared" si="2"/>
        <v>-29</v>
      </c>
      <c r="L37" s="15" t="str">
        <f ca="1">IF(TODAY()&gt;Tabela2241011121314151617181920101136373839404142[[#This Row],[VENCIMENTO]],"Vencido‼","Válido✔")</f>
        <v>Vencido‼</v>
      </c>
    </row>
    <row r="38" spans="1:12" x14ac:dyDescent="0.25">
      <c r="A38" s="11" t="str">
        <f>Tabela224[[#This Row],[NOME]]</f>
        <v>MATEUS DOS SANTOS DE BRITO</v>
      </c>
      <c r="B38" s="11" t="str">
        <f>Tabela224[[#This Row],[CATEGORIA]]</f>
        <v>INTERMITENTE (ELISVÂNIO)</v>
      </c>
      <c r="C38" s="15" t="str">
        <f>Tabela224[[#This Row],[SITUAÇÃO ]]</f>
        <v>ATIVO</v>
      </c>
      <c r="D38" s="15"/>
      <c r="E38" s="7"/>
      <c r="F38" s="10"/>
      <c r="G38" s="7"/>
      <c r="H38" s="7"/>
      <c r="I38" s="8"/>
      <c r="J38" s="7">
        <f t="shared" si="0"/>
        <v>0</v>
      </c>
      <c r="K38" s="9">
        <f t="shared" si="2"/>
        <v>-29</v>
      </c>
      <c r="L38" s="15" t="str">
        <f ca="1">IF(TODAY()&gt;Tabela2241011121314151617181920101136373839404142[[#This Row],[VENCIMENTO]],"Vencido‼","Válido✔")</f>
        <v>Vencido‼</v>
      </c>
    </row>
    <row r="39" spans="1:12" x14ac:dyDescent="0.25">
      <c r="A39" s="11" t="str">
        <f>Tabela224[[#This Row],[NOME]]</f>
        <v>MOACIR ROMÁRIO SIQUEIRA DOS REIS</v>
      </c>
      <c r="B39" s="11" t="str">
        <f>Tabela224[[#This Row],[CATEGORIA]]</f>
        <v>EMPREGADO</v>
      </c>
      <c r="C39" s="15" t="str">
        <f>Tabela224[[#This Row],[SITUAÇÃO ]]</f>
        <v>ATIVO</v>
      </c>
      <c r="D39" s="15"/>
      <c r="E39" s="7"/>
      <c r="F39" s="10"/>
      <c r="G39" s="7"/>
      <c r="H39" s="7"/>
      <c r="I39" s="8"/>
      <c r="J39" s="7">
        <f t="shared" si="0"/>
        <v>0</v>
      </c>
      <c r="K39" s="9">
        <f t="shared" si="2"/>
        <v>-29</v>
      </c>
      <c r="L39" s="15" t="str">
        <f ca="1">IF(TODAY()&gt;Tabela2241011121314151617181920101136373839404142[[#This Row],[VENCIMENTO]],"Vencido‼","Válido✔")</f>
        <v>Vencido‼</v>
      </c>
    </row>
    <row r="40" spans="1:12" x14ac:dyDescent="0.25">
      <c r="A40" s="11" t="str">
        <f>Tabela224[[#This Row],[NOME]]</f>
        <v>NATHÁLIA ROSY SOUZA OLIVEIRA</v>
      </c>
      <c r="B40" s="11" t="str">
        <f>Tabela224[[#This Row],[CATEGORIA]]</f>
        <v>EMPREGADO</v>
      </c>
      <c r="C40" s="15" t="str">
        <f>Tabela224[[#This Row],[SITUAÇÃO ]]</f>
        <v>ATIVO</v>
      </c>
      <c r="D40" s="15"/>
      <c r="E40" s="7"/>
      <c r="F40" s="10"/>
      <c r="G40" s="7"/>
      <c r="H40" s="7"/>
      <c r="I40" s="8"/>
      <c r="J40" s="7">
        <f t="shared" si="0"/>
        <v>0</v>
      </c>
      <c r="K40" s="9">
        <f t="shared" si="2"/>
        <v>-29</v>
      </c>
      <c r="L40" s="15" t="str">
        <f ca="1">IF(TODAY()&gt;Tabela2241011121314151617181920101136373839404142[[#This Row],[VENCIMENTO]],"Vencido‼","Válido✔")</f>
        <v>Vencido‼</v>
      </c>
    </row>
    <row r="41" spans="1:12" x14ac:dyDescent="0.25">
      <c r="A41" s="11" t="str">
        <f>Tabela224[[#This Row],[NOME]]</f>
        <v>NAYARA THAÍS LOURENÇO OLIVEIRA</v>
      </c>
      <c r="B41" s="11" t="str">
        <f>Tabela224[[#This Row],[CATEGORIA]]</f>
        <v>EMPREGADO</v>
      </c>
      <c r="C41" s="15" t="str">
        <f>Tabela224[[#This Row],[SITUAÇÃO ]]</f>
        <v>ATIVO</v>
      </c>
      <c r="D41" s="15"/>
      <c r="E41" s="7"/>
      <c r="F41" s="10"/>
      <c r="G41" s="7"/>
      <c r="H41" s="7"/>
      <c r="I41" s="8"/>
      <c r="J41" s="7">
        <f t="shared" si="0"/>
        <v>0</v>
      </c>
      <c r="K41" s="9">
        <f t="shared" si="2"/>
        <v>-29</v>
      </c>
      <c r="L41" s="15" t="str">
        <f ca="1">IF(TODAY()&gt;Tabela2241011121314151617181920101136373839404142[[#This Row],[VENCIMENTO]],"Vencido‼","Válido✔")</f>
        <v>Vencido‼</v>
      </c>
    </row>
    <row r="42" spans="1:12" x14ac:dyDescent="0.25">
      <c r="A42" s="11" t="str">
        <f>Tabela224[[#This Row],[NOME]]</f>
        <v>NIELTON OLIVEIRA DAMASCENO</v>
      </c>
      <c r="B42" s="11" t="str">
        <f>Tabela224[[#This Row],[CATEGORIA]]</f>
        <v>EMPREGADO</v>
      </c>
      <c r="C42" s="15" t="str">
        <f>Tabela224[[#This Row],[SITUAÇÃO ]]</f>
        <v>ATIVO</v>
      </c>
      <c r="D42" s="15"/>
      <c r="E42" s="7"/>
      <c r="F42" s="10"/>
      <c r="G42" s="7"/>
      <c r="H42" s="7"/>
      <c r="I42" s="8"/>
      <c r="J42" s="7">
        <f t="shared" si="0"/>
        <v>0</v>
      </c>
      <c r="K42" s="9">
        <f t="shared" si="2"/>
        <v>-29</v>
      </c>
      <c r="L42" s="15" t="str">
        <f ca="1">IF(TODAY()&gt;Tabela2241011121314151617181920101136373839404142[[#This Row],[VENCIMENTO]],"Vencido‼","Válido✔")</f>
        <v>Vencido‼</v>
      </c>
    </row>
    <row r="43" spans="1:12" x14ac:dyDescent="0.25">
      <c r="A43" s="11" t="str">
        <f>Tabela224[[#This Row],[NOME]]</f>
        <v>PAULO CÉLIO DA SILVA</v>
      </c>
      <c r="B43" s="11" t="str">
        <f>Tabela224[[#This Row],[CATEGORIA]]</f>
        <v>EMPREGADO</v>
      </c>
      <c r="C43" s="15" t="str">
        <f>Tabela224[[#This Row],[SITUAÇÃO ]]</f>
        <v>ATIVO</v>
      </c>
      <c r="D43" s="15"/>
      <c r="E43" s="7"/>
      <c r="F43" s="10"/>
      <c r="G43" s="7"/>
      <c r="H43" s="7"/>
      <c r="I43" s="8"/>
      <c r="J43" s="7">
        <f t="shared" si="0"/>
        <v>0</v>
      </c>
      <c r="K43" s="9">
        <f t="shared" si="2"/>
        <v>-29</v>
      </c>
      <c r="L43" s="15" t="str">
        <f ca="1">IF(TODAY()&gt;Tabela2241011121314151617181920101136373839404142[[#This Row],[VENCIMENTO]],"Vencido‼","Válido✔")</f>
        <v>Vencido‼</v>
      </c>
    </row>
    <row r="44" spans="1:12" x14ac:dyDescent="0.25">
      <c r="A44" s="11" t="str">
        <f>Tabela224[[#This Row],[NOME]]</f>
        <v>RAFAEL FAUSTINO MAPA COELHO</v>
      </c>
      <c r="B44" s="11" t="str">
        <f>Tabela224[[#This Row],[CATEGORIA]]</f>
        <v>EMPREGADO</v>
      </c>
      <c r="C44" s="15" t="str">
        <f>Tabela224[[#This Row],[SITUAÇÃO ]]</f>
        <v>INATIVO</v>
      </c>
      <c r="D44" s="15"/>
      <c r="E44" s="7"/>
      <c r="F44" s="10"/>
      <c r="G44" s="7"/>
      <c r="H44" s="7"/>
      <c r="I44" s="8"/>
      <c r="J44" s="7">
        <f t="shared" si="0"/>
        <v>0</v>
      </c>
      <c r="K44" s="9">
        <f t="shared" si="2"/>
        <v>-29</v>
      </c>
      <c r="L44" s="15" t="str">
        <f ca="1">IF(TODAY()&gt;Tabela2241011121314151617181920101136373839404142[[#This Row],[VENCIMENTO]],"Vencido‼","Válido✔")</f>
        <v>Vencido‼</v>
      </c>
    </row>
    <row r="45" spans="1:12" x14ac:dyDescent="0.25">
      <c r="A45" s="11" t="str">
        <f>Tabela224[[#This Row],[NOME]]</f>
        <v>RAFAEL ROBERTO CAMPIDELLI</v>
      </c>
      <c r="B45" s="11" t="str">
        <f>Tabela224[[#This Row],[CATEGORIA]]</f>
        <v>EMPREGADO</v>
      </c>
      <c r="C45" s="15" t="s">
        <v>120</v>
      </c>
      <c r="D45" s="15"/>
      <c r="E45" s="7"/>
      <c r="F45" s="10"/>
      <c r="G45" s="7"/>
      <c r="H45" s="7"/>
      <c r="I45" s="8"/>
      <c r="J45" s="7">
        <f>EDATE(E45,I45)</f>
        <v>0</v>
      </c>
      <c r="K45" s="9">
        <f>J45-29</f>
        <v>-29</v>
      </c>
      <c r="L45" s="15" t="str">
        <f ca="1">IF(TODAY()&gt;Tabela2241011121314151617181920101136373839404142[[#This Row],[VENCIMENTO]],"Vencido‼","Válido✔")</f>
        <v>Vencido‼</v>
      </c>
    </row>
    <row r="46" spans="1:12" x14ac:dyDescent="0.25">
      <c r="A46" s="11" t="str">
        <f>Tabela224[[#This Row],[NOME]]</f>
        <v>ROBERT AUGUSTO SANTOS SILVA</v>
      </c>
      <c r="B46" s="11" t="str">
        <f>Tabela224[[#This Row],[CATEGORIA]]</f>
        <v>EMPREGADO</v>
      </c>
      <c r="C46" s="15" t="str">
        <f>Tabela224[[#This Row],[SITUAÇÃO ]]</f>
        <v>ATIVO</v>
      </c>
      <c r="D46" s="15"/>
      <c r="E46" s="7"/>
      <c r="F46" s="10"/>
      <c r="G46" s="7"/>
      <c r="H46" s="7"/>
      <c r="I46" s="8"/>
      <c r="J46" s="7">
        <f t="shared" si="0"/>
        <v>0</v>
      </c>
      <c r="K46" s="9">
        <f t="shared" si="2"/>
        <v>-29</v>
      </c>
      <c r="L46" s="15" t="str">
        <f ca="1">IF(TODAY()&gt;Tabela2241011121314151617181920101136373839404142[[#This Row],[VENCIMENTO]],"Vencido‼","Válido✔")</f>
        <v>Vencido‼</v>
      </c>
    </row>
    <row r="47" spans="1:12" x14ac:dyDescent="0.25">
      <c r="A47" s="11" t="str">
        <f>Tabela224[[#This Row],[NOME]]</f>
        <v>TALISON TIAGO DIAS OLIVEIRA</v>
      </c>
      <c r="B47" s="11" t="str">
        <f>Tabela224[[#This Row],[CATEGORIA]]</f>
        <v>EMPREGADO</v>
      </c>
      <c r="C47" s="15" t="str">
        <f>Tabela224[[#This Row],[SITUAÇÃO ]]</f>
        <v>ATIVO</v>
      </c>
      <c r="D47" s="15"/>
      <c r="E47" s="7"/>
      <c r="F47" s="10"/>
      <c r="G47" s="7"/>
      <c r="H47" s="7"/>
      <c r="I47" s="8"/>
      <c r="J47" s="7">
        <f t="shared" si="0"/>
        <v>0</v>
      </c>
      <c r="K47" s="9">
        <f t="shared" si="2"/>
        <v>-29</v>
      </c>
      <c r="L47" s="15" t="str">
        <f ca="1">IF(TODAY()&gt;Tabela2241011121314151617181920101136373839404142[[#This Row],[VENCIMENTO]],"Vencido‼","Válido✔")</f>
        <v>Vencido‼</v>
      </c>
    </row>
    <row r="48" spans="1:12" x14ac:dyDescent="0.25">
      <c r="A48" s="11" t="str">
        <f>Tabela224[[#This Row],[NOME]]</f>
        <v>THAÍS LORRAINE DA SILVA SANTOS</v>
      </c>
      <c r="B48" s="11" t="str">
        <f>Tabela224[[#This Row],[CATEGORIA]]</f>
        <v>EMPREGADO</v>
      </c>
      <c r="C48" s="15" t="str">
        <f>Tabela224[[#This Row],[SITUAÇÃO ]]</f>
        <v>ATIVO</v>
      </c>
      <c r="D48" s="15"/>
      <c r="E48" s="7"/>
      <c r="F48" s="10"/>
      <c r="G48" s="7"/>
      <c r="H48" s="7"/>
      <c r="I48" s="8"/>
      <c r="J48" s="7">
        <f t="shared" si="0"/>
        <v>0</v>
      </c>
      <c r="K48" s="9">
        <f t="shared" si="2"/>
        <v>-29</v>
      </c>
      <c r="L48" s="15" t="str">
        <f ca="1">IF(TODAY()&gt;Tabela2241011121314151617181920101136373839404142[[#This Row],[VENCIMENTO]],"Vencido‼","Válido✔")</f>
        <v>Vencido‼</v>
      </c>
    </row>
    <row r="49" spans="1:12" x14ac:dyDescent="0.25">
      <c r="A49" s="11" t="str">
        <f>Tabela224[[#This Row],[NOME]]</f>
        <v>WAGNER APARECIDO DE SOUSA JÚNIOR</v>
      </c>
      <c r="B49" s="11" t="str">
        <f>Tabela224[[#This Row],[CATEGORIA]]</f>
        <v>EMPREGADO</v>
      </c>
      <c r="C49" s="15" t="str">
        <f>Tabela224[[#This Row],[SITUAÇÃO ]]</f>
        <v>INATIVO</v>
      </c>
      <c r="D49" s="15"/>
      <c r="E49" s="7"/>
      <c r="F49" s="10"/>
      <c r="G49" s="7"/>
      <c r="H49" s="7"/>
      <c r="I49" s="8"/>
      <c r="J49" s="7">
        <f t="shared" si="0"/>
        <v>0</v>
      </c>
      <c r="K49" s="9">
        <f t="shared" si="2"/>
        <v>-29</v>
      </c>
      <c r="L49" s="15" t="str">
        <f ca="1">IF(TODAY()&gt;Tabela2241011121314151617181920101136373839404142[[#This Row],[VENCIMENTO]],"Vencido‼","Válido✔")</f>
        <v>Vencido‼</v>
      </c>
    </row>
    <row r="50" spans="1:12" x14ac:dyDescent="0.25">
      <c r="A50" s="11" t="str">
        <f>Tabela224[[#This Row],[NOME]]</f>
        <v>WESLEY DE ALMEIDA E SOUZA</v>
      </c>
      <c r="B50" s="11" t="str">
        <f>Tabela224[[#This Row],[CATEGORIA]]</f>
        <v>EMPREGADO</v>
      </c>
      <c r="C50" s="15" t="str">
        <f>Tabela224[[#This Row],[SITUAÇÃO ]]</f>
        <v>ATIVO</v>
      </c>
      <c r="D50" s="15"/>
      <c r="E50" s="7"/>
      <c r="F50" s="10"/>
      <c r="G50" s="7"/>
      <c r="H50" s="7"/>
      <c r="I50" s="8"/>
      <c r="J50" s="19">
        <f t="shared" si="0"/>
        <v>0</v>
      </c>
      <c r="K50" s="20">
        <f t="shared" si="2"/>
        <v>-29</v>
      </c>
      <c r="L50" s="15" t="str">
        <f ca="1">IF(TODAY()&gt;Tabela2241011121314151617181920101136373839404142[[#This Row],[VENCIMENTO]],"Vencido‼","Válido✔")</f>
        <v>Vencido‼</v>
      </c>
    </row>
    <row r="51" spans="1:12" x14ac:dyDescent="0.25">
      <c r="A51" s="11" t="str">
        <f>Tabela224[[#This Row],[NOME]]</f>
        <v>MARCELO CHRISTIAN LELIS DE OLIVEIRA</v>
      </c>
      <c r="B51" s="11" t="str">
        <f>Tabela224[[#This Row],[CATEGORIA]]</f>
        <v>EMPREGADO</v>
      </c>
      <c r="C51" s="15" t="str">
        <f>Tabela224[[#This Row],[SITUAÇÃO ]]</f>
        <v>ATIVO</v>
      </c>
      <c r="D51" s="15"/>
      <c r="E51" s="7"/>
      <c r="F51" s="10"/>
      <c r="G51" s="7"/>
      <c r="H51" s="7"/>
      <c r="I51" s="8"/>
      <c r="J51" s="7">
        <f t="shared" si="0"/>
        <v>0</v>
      </c>
      <c r="K51" s="9">
        <f t="shared" si="2"/>
        <v>-29</v>
      </c>
      <c r="L51" s="27" t="str">
        <f ca="1">IF(TODAY()&gt;Tabela2241011121314151617181920101136373839404142[[#This Row],[VENCIMENTO]],"Vencido‼","Válido✔")</f>
        <v>Vencido‼</v>
      </c>
    </row>
    <row r="52" spans="1:12" x14ac:dyDescent="0.25">
      <c r="A52" s="11" t="str">
        <f>Tabela224[[#This Row],[NOME]]</f>
        <v>PABLO VINICIUS SEVERINO FERNANDES</v>
      </c>
      <c r="B52" s="11" t="str">
        <f>Tabela224[[#This Row],[CATEGORIA]]</f>
        <v xml:space="preserve">EMPREGADO </v>
      </c>
      <c r="C52" s="15" t="str">
        <f>Tabela224[[#This Row],[SITUAÇÃO ]]</f>
        <v>ATIVO</v>
      </c>
      <c r="D52" s="15"/>
      <c r="E52" s="7"/>
      <c r="F52" s="10"/>
      <c r="G52" s="7"/>
      <c r="H52" s="7"/>
      <c r="I52" s="8"/>
      <c r="J52" s="7">
        <f t="shared" si="0"/>
        <v>0</v>
      </c>
      <c r="K52" s="9">
        <f t="shared" si="2"/>
        <v>-29</v>
      </c>
      <c r="L52" s="27" t="str">
        <f ca="1">IF(TODAY()&gt;Tabela2241011121314151617181920101136373839404142[[#This Row],[VENCIMENTO]],"Vencido‼","Válido✔")</f>
        <v>Vencido‼</v>
      </c>
    </row>
    <row r="53" spans="1:12" x14ac:dyDescent="0.25">
      <c r="A53" s="11" t="str">
        <f>Tabela224[[#This Row],[NOME]]</f>
        <v>FRANCISCO PEDRO DE SOUZA SANTOS</v>
      </c>
      <c r="B53" s="11" t="str">
        <f>Tabela224[[#This Row],[CATEGORIA]]</f>
        <v>EMPREGADO</v>
      </c>
      <c r="C53" s="15" t="s">
        <v>120</v>
      </c>
      <c r="D53" s="15"/>
      <c r="E53" s="7"/>
      <c r="F53" s="10"/>
      <c r="G53" s="7"/>
      <c r="H53" s="7"/>
      <c r="I53" s="8"/>
      <c r="J53" s="7">
        <f t="shared" si="0"/>
        <v>0</v>
      </c>
      <c r="K53" s="9">
        <f t="shared" si="2"/>
        <v>-29</v>
      </c>
      <c r="L53" s="27" t="str">
        <f ca="1">IF(TODAY()&gt;Tabela2241011121314151617181920101136373839404142[[#This Row],[VENCIMENTO]],"Vencido‼","Válido✔")</f>
        <v>Vencido‼</v>
      </c>
    </row>
    <row r="54" spans="1:12" x14ac:dyDescent="0.25">
      <c r="A54" s="11" t="str">
        <f>Tabela224[[#This Row],[NOME]]</f>
        <v>ÍTALO GABRIEL DA SILVA RODRIGUES SANTOS</v>
      </c>
      <c r="B54" s="11" t="str">
        <f>Tabela224[[#This Row],[CATEGORIA]]</f>
        <v>EMPREGADO</v>
      </c>
      <c r="C54" s="15" t="str">
        <f>Tabela224[[#This Row],[SITUAÇÃO ]]</f>
        <v>ATIVO</v>
      </c>
      <c r="D54" s="15"/>
      <c r="E54" s="7"/>
      <c r="F54" s="10"/>
      <c r="G54" s="7"/>
      <c r="H54" s="7"/>
      <c r="I54" s="8"/>
      <c r="J54" s="7">
        <f t="shared" si="0"/>
        <v>0</v>
      </c>
      <c r="K54" s="9">
        <f t="shared" si="2"/>
        <v>-29</v>
      </c>
      <c r="L54" s="27" t="str">
        <f ca="1">IF(TODAY()&gt;Tabela2241011121314151617181920101136373839404142[[#This Row],[VENCIMENTO]],"Vencido‼","Válido✔")</f>
        <v>Vencido‼</v>
      </c>
    </row>
    <row r="55" spans="1:12" x14ac:dyDescent="0.25">
      <c r="A55" s="11" t="str">
        <f>Tabela224[[#This Row],[NOME]]</f>
        <v>IVANILDO AMARAL SANTOS</v>
      </c>
      <c r="B55" s="11" t="str">
        <f>Tabela224[[#This Row],[CATEGORIA]]</f>
        <v>EMPREGADO</v>
      </c>
      <c r="C55" s="15" t="str">
        <f>Tabela224[[#This Row],[SITUAÇÃO ]]</f>
        <v>ATIVO</v>
      </c>
      <c r="D55" s="15"/>
      <c r="E55" s="7"/>
      <c r="F55" s="10"/>
      <c r="G55" s="7"/>
      <c r="H55" s="7"/>
      <c r="I55" s="8"/>
      <c r="J55" s="7">
        <f t="shared" si="0"/>
        <v>0</v>
      </c>
      <c r="K55" s="9">
        <f t="shared" si="2"/>
        <v>-29</v>
      </c>
      <c r="L55" s="27" t="str">
        <f ca="1">IF(TODAY()&gt;Tabela2241011121314151617181920101136373839404142[[#This Row],[VENCIMENTO]],"Vencido‼","Válido✔")</f>
        <v>Vencido‼</v>
      </c>
    </row>
    <row r="56" spans="1:12" x14ac:dyDescent="0.25">
      <c r="A56" s="11" t="str">
        <f>Tabela224[[#This Row],[NOME]]</f>
        <v>JONATHAN FERNANDES PEREIRA</v>
      </c>
      <c r="B56" s="11" t="str">
        <f>Tabela224[[#This Row],[CATEGORIA]]</f>
        <v>EMPREGADO</v>
      </c>
      <c r="C56" s="15" t="str">
        <f>Tabela224[[#This Row],[SITUAÇÃO ]]</f>
        <v>ATIVO</v>
      </c>
      <c r="D56" s="15"/>
      <c r="E56" s="7"/>
      <c r="F56" s="10"/>
      <c r="G56" s="7"/>
      <c r="H56" s="7"/>
      <c r="I56" s="8"/>
      <c r="J56" s="7">
        <f t="shared" si="0"/>
        <v>0</v>
      </c>
      <c r="K56" s="9">
        <f t="shared" si="2"/>
        <v>-29</v>
      </c>
      <c r="L56" s="27" t="str">
        <f ca="1">IF(TODAY()&gt;Tabela2241011121314151617181920101136373839404142[[#This Row],[VENCIMENTO]],"Vencido‼","Válido✔")</f>
        <v>Vencido‼</v>
      </c>
    </row>
    <row r="57" spans="1:12" x14ac:dyDescent="0.25">
      <c r="A57" s="11" t="str">
        <f>Tabela224[[#This Row],[NOME]]</f>
        <v>FERNANDO AQUINO FERNANDES</v>
      </c>
      <c r="B57" s="11" t="str">
        <f>Tabela224[[#This Row],[CATEGORIA]]</f>
        <v>INTERMITENTE (FERNANDO)</v>
      </c>
      <c r="C57" s="15" t="str">
        <f>Tabela224[[#This Row],[SITUAÇÃO ]]</f>
        <v>ATIVO</v>
      </c>
      <c r="D57" s="15"/>
      <c r="E57" s="7"/>
      <c r="F57" s="10"/>
      <c r="G57" s="7"/>
      <c r="H57" s="7"/>
      <c r="I57" s="8"/>
      <c r="J57" s="7">
        <f t="shared" si="0"/>
        <v>0</v>
      </c>
      <c r="K57" s="9">
        <f t="shared" si="2"/>
        <v>-29</v>
      </c>
      <c r="L57" s="27" t="str">
        <f ca="1">IF(TODAY()&gt;Tabela2241011121314151617181920101136373839404142[[#This Row],[VENCIMENTO]],"Vencido‼","Válido✔")</f>
        <v>Vencido‼</v>
      </c>
    </row>
    <row r="58" spans="1:12" x14ac:dyDescent="0.25">
      <c r="A58" s="11" t="str">
        <f>Tabela224[[#This Row],[NOME]]</f>
        <v>WANDESON COSTA LIMA</v>
      </c>
      <c r="B58" s="11" t="str">
        <f>Tabela224[[#This Row],[CATEGORIA]]</f>
        <v>INTERMITENTE (FERNANDO)</v>
      </c>
      <c r="C58" s="15" t="str">
        <f>Tabela224[[#This Row],[SITUAÇÃO ]]</f>
        <v>ATIVO</v>
      </c>
      <c r="D58" s="15"/>
      <c r="E58" s="7"/>
      <c r="F58" s="10"/>
      <c r="G58" s="7"/>
      <c r="H58" s="7"/>
      <c r="I58" s="8"/>
      <c r="J58" s="7">
        <f t="shared" si="0"/>
        <v>0</v>
      </c>
      <c r="K58" s="9">
        <f t="shared" si="2"/>
        <v>-29</v>
      </c>
      <c r="L58" s="27" t="str">
        <f ca="1">IF(TODAY()&gt;Tabela2241011121314151617181920101136373839404142[[#This Row],[VENCIMENTO]],"Vencido‼","Válido✔")</f>
        <v>Vencido‼</v>
      </c>
    </row>
    <row r="59" spans="1:12" x14ac:dyDescent="0.25">
      <c r="A59" s="11" t="str">
        <f>Tabela224[[#This Row],[NOME]]</f>
        <v>WILLIAN JORGE CAETANO PINTO</v>
      </c>
      <c r="B59" s="11" t="str">
        <f>Tabela224[[#This Row],[CATEGORIA]]</f>
        <v>INTERMITENTE (FERNANDO)</v>
      </c>
      <c r="C59" s="15" t="str">
        <f>Tabela224[[#This Row],[SITUAÇÃO ]]</f>
        <v>ATIVO</v>
      </c>
      <c r="D59" s="15"/>
      <c r="E59" s="7"/>
      <c r="F59" s="10"/>
      <c r="G59" s="7"/>
      <c r="H59" s="7"/>
      <c r="I59" s="8"/>
      <c r="J59" s="7">
        <f t="shared" si="0"/>
        <v>0</v>
      </c>
      <c r="K59" s="9">
        <f t="shared" si="2"/>
        <v>-29</v>
      </c>
      <c r="L59" s="27" t="str">
        <f ca="1">IF(TODAY()&gt;Tabela2241011121314151617181920101136373839404142[[#This Row],[VENCIMENTO]],"Vencido‼","Válido✔")</f>
        <v>Vencido‼</v>
      </c>
    </row>
    <row r="60" spans="1:12" x14ac:dyDescent="0.25">
      <c r="A60" s="11" t="str">
        <f>Tabela224[[#This Row],[NOME]]</f>
        <v>GRASIANE DA COSTA SOBRINHO</v>
      </c>
      <c r="B60" s="11" t="str">
        <f>Tabela224[[#This Row],[CATEGORIA]]</f>
        <v>EMPREGADO</v>
      </c>
      <c r="C60" s="15" t="str">
        <f>Tabela224[[#This Row],[SITUAÇÃO ]]</f>
        <v>ATIVO</v>
      </c>
      <c r="D60" s="15"/>
      <c r="E60" s="7"/>
      <c r="F60" s="10"/>
      <c r="G60" s="7"/>
      <c r="H60" s="7"/>
      <c r="I60" s="8"/>
      <c r="J60" s="7">
        <f t="shared" si="0"/>
        <v>0</v>
      </c>
      <c r="K60" s="9">
        <f t="shared" si="2"/>
        <v>-29</v>
      </c>
      <c r="L60" s="27" t="str">
        <f ca="1">IF(TODAY()&gt;Tabela2241011121314151617181920101136373839404142[[#This Row],[VENCIMENTO]],"Vencido‼","Válido✔")</f>
        <v>Vencido‼</v>
      </c>
    </row>
    <row r="61" spans="1:12" x14ac:dyDescent="0.25">
      <c r="A61" s="11" t="str">
        <f>Tabela224[[#This Row],[NOME]]</f>
        <v>BRUNO GUIMARÃES MARTINS</v>
      </c>
      <c r="B61" s="11" t="str">
        <f>Tabela224[[#This Row],[CATEGORIA]]</f>
        <v>EMPREGADO</v>
      </c>
      <c r="C61" s="15" t="str">
        <f>Tabela224[[#This Row],[SITUAÇÃO ]]</f>
        <v>ATIVO</v>
      </c>
      <c r="D61" s="15"/>
      <c r="E61" s="7"/>
      <c r="F61" s="10"/>
      <c r="G61" s="7"/>
      <c r="H61" s="7"/>
      <c r="I61" s="8"/>
      <c r="J61" s="7">
        <f t="shared" si="0"/>
        <v>0</v>
      </c>
      <c r="K61" s="9">
        <f t="shared" si="2"/>
        <v>-29</v>
      </c>
      <c r="L61" s="27" t="str">
        <f ca="1">IF(TODAY()&gt;Tabela2241011121314151617181920101136373839404142[[#This Row],[VENCIMENTO]],"Vencido‼","Válido✔")</f>
        <v>Vencido‼</v>
      </c>
    </row>
    <row r="62" spans="1:12" x14ac:dyDescent="0.25">
      <c r="A62" s="11" t="str">
        <f>Tabela224[[#This Row],[NOME]]</f>
        <v>LEANDRO GUIMARÃES MARTINS</v>
      </c>
      <c r="B62" s="11" t="str">
        <f>Tabela224[[#This Row],[CATEGORIA]]</f>
        <v>EMPREGADO</v>
      </c>
      <c r="C62" s="15" t="str">
        <f>Tabela224[[#This Row],[SITUAÇÃO ]]</f>
        <v>ATIVO</v>
      </c>
      <c r="D62" s="15"/>
      <c r="E62" s="7"/>
      <c r="F62" s="10"/>
      <c r="G62" s="7"/>
      <c r="H62" s="7"/>
      <c r="I62" s="8"/>
      <c r="J62" s="7">
        <f t="shared" si="0"/>
        <v>0</v>
      </c>
      <c r="K62" s="9">
        <f t="shared" si="2"/>
        <v>-29</v>
      </c>
      <c r="L62" s="27" t="str">
        <f ca="1">IF(TODAY()&gt;Tabela2241011121314151617181920101136373839404142[[#This Row],[VENCIMENTO]],"Vencido‼","Válido✔")</f>
        <v>Vencido‼</v>
      </c>
    </row>
    <row r="63" spans="1:12" x14ac:dyDescent="0.25">
      <c r="A63" s="11" t="str">
        <f>Tabela224[[#This Row],[NOME]]</f>
        <v>ALESSANDRO IORANY DOS SANTOS</v>
      </c>
      <c r="B63" s="11" t="str">
        <f>Tabela224[[#This Row],[CATEGORIA]]</f>
        <v>EMPREGADO</v>
      </c>
      <c r="C63" s="15" t="str">
        <f>Tabela224[[#This Row],[SITUAÇÃO ]]</f>
        <v>INATIVO</v>
      </c>
      <c r="D63" s="15"/>
      <c r="E63" s="7"/>
      <c r="F63" s="10"/>
      <c r="G63" s="7"/>
      <c r="H63" s="7"/>
      <c r="I63" s="8"/>
      <c r="J63" s="7">
        <f t="shared" si="0"/>
        <v>0</v>
      </c>
      <c r="K63" s="9">
        <f t="shared" si="2"/>
        <v>-29</v>
      </c>
      <c r="L63" s="27" t="str">
        <f ca="1">IF(TODAY()&gt;Tabela2241011121314151617181920101136373839404142[[#This Row],[VENCIMENTO]],"Vencido‼","Válido✔")</f>
        <v>Vencido‼</v>
      </c>
    </row>
    <row r="64" spans="1:12" x14ac:dyDescent="0.25">
      <c r="A64" s="11" t="str">
        <f>Tabela224[[#This Row],[NOME]]</f>
        <v>MATHEUS BINI SEVERINO FERNANDES</v>
      </c>
      <c r="B64" s="11" t="str">
        <f>Tabela224[[#This Row],[CATEGORIA]]</f>
        <v>EMPREGADO</v>
      </c>
      <c r="C64" s="15" t="str">
        <f>Tabela224[[#This Row],[SITUAÇÃO ]]</f>
        <v>ATIVO</v>
      </c>
      <c r="D64" s="15"/>
      <c r="E64" s="7"/>
      <c r="F64" s="10"/>
      <c r="G64" s="7"/>
      <c r="H64" s="7"/>
      <c r="I64" s="8"/>
      <c r="J64" s="7">
        <f t="shared" si="0"/>
        <v>0</v>
      </c>
      <c r="K64" s="9">
        <f t="shared" si="2"/>
        <v>-29</v>
      </c>
      <c r="L64" s="27" t="str">
        <f ca="1">IF(TODAY()&gt;Tabela2241011121314151617181920101136373839404142[[#This Row],[VENCIMENTO]],"Vencido‼","Válido✔")</f>
        <v>Vencido‼</v>
      </c>
    </row>
    <row r="65" spans="1:12" x14ac:dyDescent="0.25">
      <c r="A65" s="11" t="str">
        <f>Tabela224[[#This Row],[NOME]]</f>
        <v>NILTON ALVES DA CUNHA FILHO</v>
      </c>
      <c r="B65" s="11" t="str">
        <f>Tabela224[[#This Row],[CATEGORIA]]</f>
        <v>EMPREGADO</v>
      </c>
      <c r="C65" s="15" t="str">
        <f>Tabela224[[#This Row],[SITUAÇÃO ]]</f>
        <v>ATIVO</v>
      </c>
      <c r="D65" s="15"/>
      <c r="E65" s="7"/>
      <c r="F65" s="10"/>
      <c r="G65" s="7"/>
      <c r="H65" s="7"/>
      <c r="I65" s="8"/>
      <c r="J65" s="7">
        <f t="shared" si="0"/>
        <v>0</v>
      </c>
      <c r="K65" s="9">
        <f t="shared" si="2"/>
        <v>-29</v>
      </c>
      <c r="L65" s="27" t="str">
        <f ca="1">IF(TODAY()&gt;Tabela2241011121314151617181920101136373839404142[[#This Row],[VENCIMENTO]],"Vencido‼","Válido✔")</f>
        <v>Vencido‼</v>
      </c>
    </row>
    <row r="66" spans="1:12" x14ac:dyDescent="0.25">
      <c r="A66" s="11" t="str">
        <f>Tabela224[[#This Row],[NOME]]</f>
        <v>FRANCISCO PEDRO DE SOUZA SANTOS</v>
      </c>
      <c r="B66" s="11" t="str">
        <f>Tabela224[[#This Row],[CATEGORIA]]</f>
        <v>EMPREGADO</v>
      </c>
      <c r="C66" s="15" t="str">
        <f>Tabela224[[#This Row],[SITUAÇÃO ]]</f>
        <v>ATIVO</v>
      </c>
      <c r="D66" s="8"/>
      <c r="E66" s="7"/>
      <c r="F66" s="7"/>
      <c r="G66" s="7"/>
      <c r="H66" s="7"/>
      <c r="I66" s="8"/>
      <c r="J66" s="7">
        <f t="shared" si="0"/>
        <v>0</v>
      </c>
      <c r="K66" s="9">
        <f t="shared" si="2"/>
        <v>-29</v>
      </c>
      <c r="L66" s="27" t="str">
        <f ca="1">IF(TODAY()&gt;Tabela2241011121314151617181920101136373839404142[[#This Row],[VENCIMENTO]],"Vencido‼","Válido✔")</f>
        <v>Vencido‼</v>
      </c>
    </row>
    <row r="67" spans="1:12" x14ac:dyDescent="0.25">
      <c r="A67" s="11" t="str">
        <f>Tabela224[[#This Row],[NOME]]</f>
        <v>CARLOS EDUARDO ALVES JULIÃO</v>
      </c>
      <c r="B67" s="11" t="str">
        <f>Tabela224[[#This Row],[CATEGORIA]]</f>
        <v>EMPREGADO</v>
      </c>
      <c r="C67" s="15" t="str">
        <f>Tabela224[[#This Row],[SITUAÇÃO ]]</f>
        <v>ATIVO</v>
      </c>
      <c r="D67" s="8"/>
      <c r="E67" s="7"/>
      <c r="F67" s="7"/>
      <c r="G67" s="7"/>
      <c r="H67" s="7"/>
      <c r="I67" s="8"/>
      <c r="J67" s="7">
        <f t="shared" si="0"/>
        <v>0</v>
      </c>
      <c r="K67" s="9">
        <f t="shared" si="2"/>
        <v>-29</v>
      </c>
      <c r="L67" s="27" t="str">
        <f ca="1">IF(TODAY()&gt;Tabela2241011121314151617181920101136373839404142[[#This Row],[VENCIMENTO]],"Vencido‼","Válido✔")</f>
        <v>Vencido‼</v>
      </c>
    </row>
    <row r="68" spans="1:12" x14ac:dyDescent="0.25">
      <c r="A68" s="11" t="str">
        <f>Tabela224[[#This Row],[NOME]]</f>
        <v>JHONATAS ALVES COSTA</v>
      </c>
      <c r="B68" s="11" t="str">
        <f>Tabela224[[#This Row],[CATEGORIA]]</f>
        <v>EMPREGADO</v>
      </c>
      <c r="C68" s="15" t="str">
        <f>Tabela224[[#This Row],[SITUAÇÃO ]]</f>
        <v>ATIVO</v>
      </c>
      <c r="D68" s="8"/>
      <c r="E68" s="7"/>
      <c r="F68" s="7"/>
      <c r="G68" s="7"/>
      <c r="H68" s="7"/>
      <c r="I68" s="8"/>
      <c r="J68" s="7">
        <f t="shared" si="0"/>
        <v>0</v>
      </c>
      <c r="K68" s="9">
        <f t="shared" si="2"/>
        <v>-29</v>
      </c>
      <c r="L68" s="27" t="str">
        <f ca="1">IF(TODAY()&gt;Tabela2241011121314151617181920101136373839404142[[#This Row],[VENCIMENTO]],"Vencido‼","Válido✔")</f>
        <v>Vencido‼</v>
      </c>
    </row>
    <row r="69" spans="1:12" x14ac:dyDescent="0.25">
      <c r="A69" s="11" t="str">
        <f>Tabela224[[#This Row],[NOME]]</f>
        <v>KELLEN CARLA PEREIRA SILVA</v>
      </c>
      <c r="B69" s="11" t="str">
        <f>Tabela224[[#This Row],[CATEGORIA]]</f>
        <v>EMPREGADO</v>
      </c>
      <c r="C69" s="15" t="str">
        <f>Tabela224[[#This Row],[SITUAÇÃO ]]</f>
        <v>ATIVO</v>
      </c>
      <c r="D69" s="8"/>
      <c r="E69" s="7"/>
      <c r="F69" s="7"/>
      <c r="G69" s="7"/>
      <c r="H69" s="7"/>
      <c r="I69" s="8"/>
      <c r="J69" s="7">
        <f t="shared" ref="J69:J100" si="3">EDATE(E69,I69)</f>
        <v>0</v>
      </c>
      <c r="K69" s="9">
        <f t="shared" si="2"/>
        <v>-29</v>
      </c>
      <c r="L69" s="27" t="str">
        <f ca="1">IF(TODAY()&gt;Tabela2241011121314151617181920101136373839404142[[#This Row],[VENCIMENTO]],"Vencido‼","Válido✔")</f>
        <v>Vencido‼</v>
      </c>
    </row>
    <row r="70" spans="1:12" x14ac:dyDescent="0.25">
      <c r="A70" s="11" t="str">
        <f>Tabela224[[#This Row],[NOME]]</f>
        <v>LEONARDO JOSÉ DA SILVA</v>
      </c>
      <c r="B70" s="11" t="str">
        <f>Tabela224[[#This Row],[CATEGORIA]]</f>
        <v>EMPREGADO</v>
      </c>
      <c r="C70" s="15" t="str">
        <f>Tabela224[[#This Row],[SITUAÇÃO ]]</f>
        <v>ATIVO</v>
      </c>
      <c r="D70" s="8"/>
      <c r="E70" s="7"/>
      <c r="F70" s="7"/>
      <c r="G70" s="7"/>
      <c r="H70" s="7"/>
      <c r="I70" s="8"/>
      <c r="J70" s="7">
        <f t="shared" si="3"/>
        <v>0</v>
      </c>
      <c r="K70" s="9">
        <f t="shared" si="2"/>
        <v>-29</v>
      </c>
      <c r="L70" s="27" t="str">
        <f ca="1">IF(TODAY()&gt;Tabela2241011121314151617181920101136373839404142[[#This Row],[VENCIMENTO]],"Vencido‼","Válido✔")</f>
        <v>Vencido‼</v>
      </c>
    </row>
    <row r="71" spans="1:12" x14ac:dyDescent="0.25">
      <c r="A71" s="11" t="str">
        <f>Tabela224[[#This Row],[NOME]]</f>
        <v>LUSIMAR DE SOUZA SANTOS</v>
      </c>
      <c r="B71" s="11" t="str">
        <f>Tabela224[[#This Row],[CATEGORIA]]</f>
        <v>EMPREGADO</v>
      </c>
      <c r="C71" s="15" t="str">
        <f>Tabela224[[#This Row],[SITUAÇÃO ]]</f>
        <v>ATIVO</v>
      </c>
      <c r="D71" s="8"/>
      <c r="E71" s="7"/>
      <c r="F71" s="7"/>
      <c r="G71" s="7"/>
      <c r="H71" s="7"/>
      <c r="I71" s="8"/>
      <c r="J71" s="7">
        <f t="shared" si="3"/>
        <v>0</v>
      </c>
      <c r="K71" s="9">
        <f t="shared" si="2"/>
        <v>-29</v>
      </c>
      <c r="L71" s="27" t="str">
        <f ca="1">IF(TODAY()&gt;Tabela2241011121314151617181920101136373839404142[[#This Row],[VENCIMENTO]],"Vencido‼","Válido✔")</f>
        <v>Vencido‼</v>
      </c>
    </row>
    <row r="72" spans="1:12" x14ac:dyDescent="0.25">
      <c r="A72" s="11" t="str">
        <f>Tabela224[[#This Row],[NOME]]</f>
        <v>SANDY CRISTINA VENCESLAU FERREIRA</v>
      </c>
      <c r="B72" s="11" t="str">
        <f>Tabela224[[#This Row],[CATEGORIA]]</f>
        <v>EMPREGADO</v>
      </c>
      <c r="C72" s="15" t="str">
        <f>Tabela224[[#This Row],[SITUAÇÃO ]]</f>
        <v>ATIVO</v>
      </c>
      <c r="D72" s="8"/>
      <c r="E72" s="7"/>
      <c r="F72" s="7"/>
      <c r="G72" s="7"/>
      <c r="H72" s="7"/>
      <c r="I72" s="8"/>
      <c r="J72" s="7">
        <f t="shared" si="3"/>
        <v>0</v>
      </c>
      <c r="K72" s="9">
        <f t="shared" si="2"/>
        <v>-29</v>
      </c>
      <c r="L72" s="27" t="str">
        <f ca="1">IF(TODAY()&gt;Tabela2241011121314151617181920101136373839404142[[#This Row],[VENCIMENTO]],"Vencido‼","Válido✔")</f>
        <v>Vencido‼</v>
      </c>
    </row>
    <row r="73" spans="1:12" x14ac:dyDescent="0.25">
      <c r="A73" s="11" t="e">
        <f>Tabela224[[#This Row],[NOME]]</f>
        <v>#VALUE!</v>
      </c>
      <c r="B73" s="11" t="e">
        <f>Tabela224[[#This Row],[CATEGORIA]]</f>
        <v>#VALUE!</v>
      </c>
      <c r="C73" s="15" t="e">
        <f>Tabela224[[#This Row],[SITUAÇÃO ]]</f>
        <v>#VALUE!</v>
      </c>
      <c r="D73" s="8"/>
      <c r="E73" s="7"/>
      <c r="F73" s="7"/>
      <c r="G73" s="7"/>
      <c r="H73" s="7"/>
      <c r="I73" s="8"/>
      <c r="J73" s="7">
        <f t="shared" si="3"/>
        <v>0</v>
      </c>
      <c r="K73" s="9">
        <f t="shared" si="2"/>
        <v>-29</v>
      </c>
      <c r="L73" s="27" t="str">
        <f ca="1">IF(TODAY()&gt;Tabela2241011121314151617181920101136373839404142[[#This Row],[VENCIMENTO]],"Vencido‼","Válido✔")</f>
        <v>Vencido‼</v>
      </c>
    </row>
    <row r="74" spans="1:12" x14ac:dyDescent="0.25">
      <c r="A74" s="11" t="e">
        <f>Tabela224[[#This Row],[NOME]]</f>
        <v>#VALUE!</v>
      </c>
      <c r="B74" s="11" t="e">
        <f>Tabela224[[#This Row],[CATEGORIA]]</f>
        <v>#VALUE!</v>
      </c>
      <c r="C74" s="15" t="e">
        <f>Tabela224[[#This Row],[SITUAÇÃO ]]</f>
        <v>#VALUE!</v>
      </c>
      <c r="D74" s="8"/>
      <c r="E74" s="7"/>
      <c r="F74" s="7"/>
      <c r="G74" s="7"/>
      <c r="H74" s="7"/>
      <c r="I74" s="8"/>
      <c r="J74" s="7">
        <f t="shared" si="3"/>
        <v>0</v>
      </c>
      <c r="K74" s="9">
        <f t="shared" si="2"/>
        <v>-29</v>
      </c>
      <c r="L74" s="27" t="str">
        <f ca="1">IF(TODAY()&gt;Tabela2241011121314151617181920101136373839404142[[#This Row],[VENCIMENTO]],"Vencido‼","Válido✔")</f>
        <v>Vencido‼</v>
      </c>
    </row>
    <row r="75" spans="1:12" x14ac:dyDescent="0.25">
      <c r="A75" s="11" t="e">
        <f>Tabela224[[#This Row],[NOME]]</f>
        <v>#VALUE!</v>
      </c>
      <c r="B75" s="11" t="e">
        <f>Tabela224[[#This Row],[CATEGORIA]]</f>
        <v>#VALUE!</v>
      </c>
      <c r="C75" s="15" t="e">
        <f>Tabela224[[#This Row],[SITUAÇÃO ]]</f>
        <v>#VALUE!</v>
      </c>
      <c r="D75" s="8"/>
      <c r="E75" s="7"/>
      <c r="F75" s="7"/>
      <c r="G75" s="7"/>
      <c r="H75" s="7"/>
      <c r="I75" s="8"/>
      <c r="J75" s="7">
        <f t="shared" si="3"/>
        <v>0</v>
      </c>
      <c r="K75" s="9">
        <f t="shared" si="2"/>
        <v>-29</v>
      </c>
      <c r="L75" s="27" t="str">
        <f ca="1">IF(TODAY()&gt;Tabela2241011121314151617181920101136373839404142[[#This Row],[VENCIMENTO]],"Vencido‼","Válido✔")</f>
        <v>Vencido‼</v>
      </c>
    </row>
    <row r="76" spans="1:12" x14ac:dyDescent="0.25">
      <c r="A76" s="11" t="e">
        <f>Tabela224[[#This Row],[NOME]]</f>
        <v>#VALUE!</v>
      </c>
      <c r="B76" s="11" t="e">
        <f>Tabela224[[#This Row],[CATEGORIA]]</f>
        <v>#VALUE!</v>
      </c>
      <c r="C76" s="15" t="e">
        <f>Tabela224[[#This Row],[SITUAÇÃO ]]</f>
        <v>#VALUE!</v>
      </c>
      <c r="D76" s="8"/>
      <c r="E76" s="7"/>
      <c r="F76" s="7"/>
      <c r="G76" s="7"/>
      <c r="H76" s="7"/>
      <c r="I76" s="8"/>
      <c r="J76" s="7">
        <f t="shared" si="3"/>
        <v>0</v>
      </c>
      <c r="K76" s="9">
        <f t="shared" si="2"/>
        <v>-29</v>
      </c>
      <c r="L76" s="27" t="str">
        <f ca="1">IF(TODAY()&gt;Tabela2241011121314151617181920101136373839404142[[#This Row],[VENCIMENTO]],"Vencido‼","Válido✔")</f>
        <v>Vencido‼</v>
      </c>
    </row>
    <row r="77" spans="1:12" x14ac:dyDescent="0.25">
      <c r="A77" s="11" t="e">
        <f>Tabela224[[#This Row],[NOME]]</f>
        <v>#VALUE!</v>
      </c>
      <c r="B77" s="11" t="e">
        <f>Tabela224[[#This Row],[CATEGORIA]]</f>
        <v>#VALUE!</v>
      </c>
      <c r="C77" s="15" t="e">
        <f>Tabela224[[#This Row],[SITUAÇÃO ]]</f>
        <v>#VALUE!</v>
      </c>
      <c r="D77" s="8"/>
      <c r="E77" s="7"/>
      <c r="F77" s="7"/>
      <c r="G77" s="7"/>
      <c r="H77" s="7"/>
      <c r="I77" s="8"/>
      <c r="J77" s="7">
        <f t="shared" si="3"/>
        <v>0</v>
      </c>
      <c r="K77" s="9">
        <f t="shared" si="2"/>
        <v>-29</v>
      </c>
      <c r="L77" s="27" t="str">
        <f ca="1">IF(TODAY()&gt;Tabela2241011121314151617181920101136373839404142[[#This Row],[VENCIMENTO]],"Vencido‼","Válido✔")</f>
        <v>Vencido‼</v>
      </c>
    </row>
    <row r="78" spans="1:12" x14ac:dyDescent="0.25">
      <c r="A78" s="11" t="e">
        <f>Tabela224[[#This Row],[NOME]]</f>
        <v>#VALUE!</v>
      </c>
      <c r="B78" s="11" t="e">
        <f>Tabela224[[#This Row],[CATEGORIA]]</f>
        <v>#VALUE!</v>
      </c>
      <c r="C78" s="15" t="e">
        <f>Tabela224[[#This Row],[SITUAÇÃO ]]</f>
        <v>#VALUE!</v>
      </c>
      <c r="D78" s="8"/>
      <c r="E78" s="7"/>
      <c r="F78" s="7"/>
      <c r="G78" s="7"/>
      <c r="H78" s="7"/>
      <c r="I78" s="8"/>
      <c r="J78" s="7">
        <f t="shared" si="3"/>
        <v>0</v>
      </c>
      <c r="K78" s="9">
        <f t="shared" si="2"/>
        <v>-29</v>
      </c>
      <c r="L78" s="27" t="str">
        <f ca="1">IF(TODAY()&gt;Tabela2241011121314151617181920101136373839404142[[#This Row],[VENCIMENTO]],"Vencido‼","Válido✔")</f>
        <v>Vencido‼</v>
      </c>
    </row>
    <row r="79" spans="1:12" x14ac:dyDescent="0.25">
      <c r="A79" s="11" t="e">
        <f>Tabela224[[#This Row],[NOME]]</f>
        <v>#VALUE!</v>
      </c>
      <c r="B79" s="11" t="e">
        <f>Tabela224[[#This Row],[CATEGORIA]]</f>
        <v>#VALUE!</v>
      </c>
      <c r="C79" s="15" t="e">
        <f>Tabela224[[#This Row],[SITUAÇÃO ]]</f>
        <v>#VALUE!</v>
      </c>
      <c r="D79" s="8"/>
      <c r="E79" s="7"/>
      <c r="F79" s="7"/>
      <c r="G79" s="7"/>
      <c r="H79" s="7"/>
      <c r="I79" s="8"/>
      <c r="J79" s="7">
        <f t="shared" si="3"/>
        <v>0</v>
      </c>
      <c r="K79" s="9">
        <f t="shared" ref="K79:K100" si="4">J79-29</f>
        <v>-29</v>
      </c>
      <c r="L79" s="27" t="str">
        <f ca="1">IF(TODAY()&gt;Tabela2241011121314151617181920101136373839404142[[#This Row],[VENCIMENTO]],"Vencido‼","Válido✔")</f>
        <v>Vencido‼</v>
      </c>
    </row>
    <row r="80" spans="1:12" x14ac:dyDescent="0.25">
      <c r="A80" s="11" t="e">
        <f>Tabela224[[#This Row],[NOME]]</f>
        <v>#VALUE!</v>
      </c>
      <c r="B80" s="11" t="e">
        <f>Tabela224[[#This Row],[CATEGORIA]]</f>
        <v>#VALUE!</v>
      </c>
      <c r="C80" s="15" t="e">
        <f>Tabela224[[#This Row],[SITUAÇÃO ]]</f>
        <v>#VALUE!</v>
      </c>
      <c r="D80" s="8"/>
      <c r="E80" s="7"/>
      <c r="F80" s="7"/>
      <c r="G80" s="7"/>
      <c r="H80" s="7"/>
      <c r="I80" s="8"/>
      <c r="J80" s="7">
        <f t="shared" si="3"/>
        <v>0</v>
      </c>
      <c r="K80" s="9">
        <f t="shared" si="4"/>
        <v>-29</v>
      </c>
      <c r="L80" s="27" t="str">
        <f ca="1">IF(TODAY()&gt;Tabela2241011121314151617181920101136373839404142[[#This Row],[VENCIMENTO]],"Vencido‼","Válido✔")</f>
        <v>Vencido‼</v>
      </c>
    </row>
    <row r="81" spans="1:12" x14ac:dyDescent="0.25">
      <c r="A81" s="11" t="e">
        <f>Tabela224[[#This Row],[NOME]]</f>
        <v>#VALUE!</v>
      </c>
      <c r="B81" s="11" t="e">
        <f>Tabela224[[#This Row],[CATEGORIA]]</f>
        <v>#VALUE!</v>
      </c>
      <c r="C81" s="15"/>
      <c r="D81" s="8"/>
      <c r="E81" s="7"/>
      <c r="F81" s="7"/>
      <c r="G81" s="7"/>
      <c r="H81" s="7"/>
      <c r="I81" s="8"/>
      <c r="J81" s="7">
        <f t="shared" si="3"/>
        <v>0</v>
      </c>
      <c r="K81" s="9">
        <f t="shared" si="4"/>
        <v>-29</v>
      </c>
      <c r="L81" s="27" t="str">
        <f ca="1">IF(TODAY()&gt;Tabela2241011121314151617181920101136373839404142[[#This Row],[VENCIMENTO]],"Vencido‼","Válido✔")</f>
        <v>Vencido‼</v>
      </c>
    </row>
    <row r="82" spans="1:12" x14ac:dyDescent="0.25">
      <c r="A82" s="11" t="e">
        <f>Tabela224[[#This Row],[NOME]]</f>
        <v>#VALUE!</v>
      </c>
      <c r="B82" s="11" t="e">
        <f>Tabela224[[#This Row],[CATEGORIA]]</f>
        <v>#VALUE!</v>
      </c>
      <c r="C82" s="15"/>
      <c r="D82" s="8"/>
      <c r="E82" s="7"/>
      <c r="F82" s="7"/>
      <c r="G82" s="7"/>
      <c r="H82" s="7"/>
      <c r="I82" s="8"/>
      <c r="J82" s="7">
        <f t="shared" si="3"/>
        <v>0</v>
      </c>
      <c r="K82" s="9">
        <f t="shared" si="4"/>
        <v>-29</v>
      </c>
      <c r="L82" s="27" t="str">
        <f ca="1">IF(TODAY()&gt;Tabela2241011121314151617181920101136373839404142[[#This Row],[VENCIMENTO]],"Vencido‼","Válido✔")</f>
        <v>Vencido‼</v>
      </c>
    </row>
    <row r="83" spans="1:12" x14ac:dyDescent="0.25">
      <c r="A83" s="11" t="e">
        <f>Tabela224[[#This Row],[NOME]]</f>
        <v>#VALUE!</v>
      </c>
      <c r="B83" s="11" t="e">
        <f>Tabela224[[#This Row],[CATEGORIA]]</f>
        <v>#VALUE!</v>
      </c>
      <c r="C83" s="15"/>
      <c r="D83" s="8"/>
      <c r="E83" s="7"/>
      <c r="F83" s="7"/>
      <c r="G83" s="7"/>
      <c r="H83" s="7"/>
      <c r="I83" s="8"/>
      <c r="J83" s="7">
        <f t="shared" si="3"/>
        <v>0</v>
      </c>
      <c r="K83" s="9">
        <f t="shared" si="4"/>
        <v>-29</v>
      </c>
      <c r="L83" s="27" t="str">
        <f ca="1">IF(TODAY()&gt;Tabela2241011121314151617181920101136373839404142[[#This Row],[VENCIMENTO]],"Vencido‼","Válido✔")</f>
        <v>Vencido‼</v>
      </c>
    </row>
    <row r="84" spans="1:12" x14ac:dyDescent="0.25">
      <c r="A84" s="11" t="e">
        <f>Tabela224[[#This Row],[NOME]]</f>
        <v>#VALUE!</v>
      </c>
      <c r="B84" s="11" t="e">
        <f>Tabela224[[#This Row],[CATEGORIA]]</f>
        <v>#VALUE!</v>
      </c>
      <c r="C84" s="15"/>
      <c r="D84" s="8"/>
      <c r="E84" s="7"/>
      <c r="F84" s="7"/>
      <c r="G84" s="7"/>
      <c r="H84" s="7"/>
      <c r="I84" s="8"/>
      <c r="J84" s="7">
        <f t="shared" si="3"/>
        <v>0</v>
      </c>
      <c r="K84" s="9">
        <f t="shared" si="4"/>
        <v>-29</v>
      </c>
      <c r="L84" s="27" t="str">
        <f ca="1">IF(TODAY()&gt;Tabela2241011121314151617181920101136373839404142[[#This Row],[VENCIMENTO]],"Vencido‼","Válido✔")</f>
        <v>Vencido‼</v>
      </c>
    </row>
    <row r="85" spans="1:12" x14ac:dyDescent="0.25">
      <c r="A85" s="11" t="e">
        <f>Tabela224[[#This Row],[NOME]]</f>
        <v>#VALUE!</v>
      </c>
      <c r="B85" s="11" t="e">
        <f>Tabela224[[#This Row],[CATEGORIA]]</f>
        <v>#VALUE!</v>
      </c>
      <c r="C85" s="15"/>
      <c r="D85" s="8"/>
      <c r="E85" s="7"/>
      <c r="F85" s="7"/>
      <c r="G85" s="7"/>
      <c r="H85" s="7"/>
      <c r="I85" s="8"/>
      <c r="J85" s="7">
        <f t="shared" si="3"/>
        <v>0</v>
      </c>
      <c r="K85" s="9">
        <f t="shared" si="4"/>
        <v>-29</v>
      </c>
      <c r="L85" s="27" t="str">
        <f ca="1">IF(TODAY()&gt;Tabela2241011121314151617181920101136373839404142[[#This Row],[VENCIMENTO]],"Vencido‼","Válido✔")</f>
        <v>Vencido‼</v>
      </c>
    </row>
    <row r="86" spans="1:12" x14ac:dyDescent="0.25">
      <c r="A86" s="11" t="e">
        <f>Tabela224[[#This Row],[NOME]]</f>
        <v>#VALUE!</v>
      </c>
      <c r="B86" s="11" t="e">
        <f>Tabela224[[#This Row],[CATEGORIA]]</f>
        <v>#VALUE!</v>
      </c>
      <c r="C86" s="15"/>
      <c r="D86" s="8"/>
      <c r="E86" s="7"/>
      <c r="F86" s="7"/>
      <c r="G86" s="7"/>
      <c r="H86" s="7"/>
      <c r="I86" s="8"/>
      <c r="J86" s="7">
        <f t="shared" si="3"/>
        <v>0</v>
      </c>
      <c r="K86" s="9">
        <f t="shared" si="4"/>
        <v>-29</v>
      </c>
      <c r="L86" s="27" t="str">
        <f ca="1">IF(TODAY()&gt;Tabela2241011121314151617181920101136373839404142[[#This Row],[VENCIMENTO]],"Vencido‼","Válido✔")</f>
        <v>Vencido‼</v>
      </c>
    </row>
    <row r="87" spans="1:12" x14ac:dyDescent="0.25">
      <c r="A87" s="11" t="e">
        <f>Tabela224[[#This Row],[NOME]]</f>
        <v>#VALUE!</v>
      </c>
      <c r="B87" s="11" t="e">
        <f>Tabela224[[#This Row],[CATEGORIA]]</f>
        <v>#VALUE!</v>
      </c>
      <c r="C87" s="15"/>
      <c r="D87" s="8"/>
      <c r="E87" s="7"/>
      <c r="F87" s="7"/>
      <c r="G87" s="7"/>
      <c r="H87" s="7"/>
      <c r="I87" s="8"/>
      <c r="J87" s="7">
        <f t="shared" si="3"/>
        <v>0</v>
      </c>
      <c r="K87" s="9">
        <f t="shared" si="4"/>
        <v>-29</v>
      </c>
      <c r="L87" s="27" t="str">
        <f ca="1">IF(TODAY()&gt;Tabela2241011121314151617181920101136373839404142[[#This Row],[VENCIMENTO]],"Vencido‼","Válido✔")</f>
        <v>Vencido‼</v>
      </c>
    </row>
    <row r="88" spans="1:12" x14ac:dyDescent="0.25">
      <c r="A88" s="11" t="e">
        <f>Tabela224[[#This Row],[NOME]]</f>
        <v>#VALUE!</v>
      </c>
      <c r="B88" s="11" t="e">
        <f>Tabela224[[#This Row],[CATEGORIA]]</f>
        <v>#VALUE!</v>
      </c>
      <c r="C88" s="15"/>
      <c r="D88" s="8"/>
      <c r="E88" s="7"/>
      <c r="F88" s="7"/>
      <c r="G88" s="7"/>
      <c r="H88" s="7"/>
      <c r="I88" s="8"/>
      <c r="J88" s="7">
        <f t="shared" si="3"/>
        <v>0</v>
      </c>
      <c r="K88" s="9">
        <f t="shared" si="4"/>
        <v>-29</v>
      </c>
      <c r="L88" s="27" t="str">
        <f ca="1">IF(TODAY()&gt;Tabela2241011121314151617181920101136373839404142[[#This Row],[VENCIMENTO]],"Vencido‼","Válido✔")</f>
        <v>Vencido‼</v>
      </c>
    </row>
    <row r="89" spans="1:12" x14ac:dyDescent="0.25">
      <c r="A89" s="11" t="e">
        <f>Tabela224[[#This Row],[NOME]]</f>
        <v>#VALUE!</v>
      </c>
      <c r="B89" s="11" t="e">
        <f>Tabela224[[#This Row],[CATEGORIA]]</f>
        <v>#VALUE!</v>
      </c>
      <c r="C89" s="15"/>
      <c r="D89" s="8"/>
      <c r="E89" s="7"/>
      <c r="F89" s="7"/>
      <c r="G89" s="7"/>
      <c r="H89" s="7"/>
      <c r="I89" s="8"/>
      <c r="J89" s="7">
        <f t="shared" si="3"/>
        <v>0</v>
      </c>
      <c r="K89" s="9">
        <f t="shared" si="4"/>
        <v>-29</v>
      </c>
      <c r="L89" s="27" t="str">
        <f ca="1">IF(TODAY()&gt;Tabela2241011121314151617181920101136373839404142[[#This Row],[VENCIMENTO]],"Vencido‼","Válido✔")</f>
        <v>Vencido‼</v>
      </c>
    </row>
    <row r="90" spans="1:12" x14ac:dyDescent="0.25">
      <c r="A90" s="11" t="e">
        <f>Tabela224[[#This Row],[NOME]]</f>
        <v>#VALUE!</v>
      </c>
      <c r="B90" s="11" t="e">
        <f>Tabela224[[#This Row],[CATEGORIA]]</f>
        <v>#VALUE!</v>
      </c>
      <c r="C90" s="15"/>
      <c r="D90" s="8"/>
      <c r="E90" s="7"/>
      <c r="F90" s="7"/>
      <c r="G90" s="7"/>
      <c r="H90" s="7"/>
      <c r="I90" s="8"/>
      <c r="J90" s="7">
        <f t="shared" si="3"/>
        <v>0</v>
      </c>
      <c r="K90" s="9">
        <f t="shared" si="4"/>
        <v>-29</v>
      </c>
      <c r="L90" s="27" t="str">
        <f ca="1">IF(TODAY()&gt;Tabela2241011121314151617181920101136373839404142[[#This Row],[VENCIMENTO]],"Vencido‼","Válido✔")</f>
        <v>Vencido‼</v>
      </c>
    </row>
    <row r="91" spans="1:12" x14ac:dyDescent="0.25">
      <c r="A91" s="11" t="e">
        <f>Tabela224[[#This Row],[NOME]]</f>
        <v>#VALUE!</v>
      </c>
      <c r="B91" s="11" t="e">
        <f>Tabela224[[#This Row],[CATEGORIA]]</f>
        <v>#VALUE!</v>
      </c>
      <c r="C91" s="15"/>
      <c r="D91" s="8"/>
      <c r="E91" s="7"/>
      <c r="F91" s="7"/>
      <c r="G91" s="7"/>
      <c r="H91" s="7"/>
      <c r="I91" s="8"/>
      <c r="J91" s="7">
        <f t="shared" si="3"/>
        <v>0</v>
      </c>
      <c r="K91" s="9">
        <f t="shared" si="4"/>
        <v>-29</v>
      </c>
      <c r="L91" s="27" t="str">
        <f ca="1">IF(TODAY()&gt;Tabela2241011121314151617181920101136373839404142[[#This Row],[VENCIMENTO]],"Vencido‼","Válido✔")</f>
        <v>Vencido‼</v>
      </c>
    </row>
    <row r="92" spans="1:12" x14ac:dyDescent="0.25">
      <c r="A92" s="11" t="e">
        <f>Tabela224[[#This Row],[NOME]]</f>
        <v>#VALUE!</v>
      </c>
      <c r="B92" s="11" t="e">
        <f>Tabela224[[#This Row],[CATEGORIA]]</f>
        <v>#VALUE!</v>
      </c>
      <c r="C92" s="15"/>
      <c r="D92" s="8"/>
      <c r="E92" s="7"/>
      <c r="F92" s="7"/>
      <c r="G92" s="7"/>
      <c r="H92" s="7"/>
      <c r="I92" s="8"/>
      <c r="J92" s="7">
        <f t="shared" si="3"/>
        <v>0</v>
      </c>
      <c r="K92" s="9">
        <f t="shared" si="4"/>
        <v>-29</v>
      </c>
      <c r="L92" s="27" t="str">
        <f ca="1">IF(TODAY()&gt;Tabela2241011121314151617181920101136373839404142[[#This Row],[VENCIMENTO]],"Vencido‼","Válido✔")</f>
        <v>Vencido‼</v>
      </c>
    </row>
    <row r="93" spans="1:12" x14ac:dyDescent="0.25">
      <c r="A93" s="11" t="e">
        <f>Tabela224[[#This Row],[NOME]]</f>
        <v>#VALUE!</v>
      </c>
      <c r="B93" s="11" t="e">
        <f>Tabela224[[#This Row],[CATEGORIA]]</f>
        <v>#VALUE!</v>
      </c>
      <c r="C93" s="15"/>
      <c r="D93" s="8"/>
      <c r="E93" s="7"/>
      <c r="F93" s="7"/>
      <c r="G93" s="7"/>
      <c r="H93" s="7"/>
      <c r="I93" s="8"/>
      <c r="J93" s="7">
        <f t="shared" si="3"/>
        <v>0</v>
      </c>
      <c r="K93" s="9">
        <f t="shared" si="4"/>
        <v>-29</v>
      </c>
      <c r="L93" s="27" t="str">
        <f ca="1">IF(TODAY()&gt;Tabela2241011121314151617181920101136373839404142[[#This Row],[VENCIMENTO]],"Vencido‼","Válido✔")</f>
        <v>Vencido‼</v>
      </c>
    </row>
    <row r="94" spans="1:12" x14ac:dyDescent="0.25">
      <c r="A94" s="11" t="e">
        <f>Tabela224[[#This Row],[NOME]]</f>
        <v>#VALUE!</v>
      </c>
      <c r="B94" s="11" t="e">
        <f>Tabela224[[#This Row],[CATEGORIA]]</f>
        <v>#VALUE!</v>
      </c>
      <c r="C94" s="15"/>
      <c r="D94" s="8"/>
      <c r="E94" s="7"/>
      <c r="F94" s="7"/>
      <c r="G94" s="7"/>
      <c r="H94" s="7"/>
      <c r="I94" s="8"/>
      <c r="J94" s="7">
        <f t="shared" si="3"/>
        <v>0</v>
      </c>
      <c r="K94" s="9">
        <f t="shared" si="4"/>
        <v>-29</v>
      </c>
      <c r="L94" s="27" t="str">
        <f ca="1">IF(TODAY()&gt;Tabela2241011121314151617181920101136373839404142[[#This Row],[VENCIMENTO]],"Vencido‼","Válido✔")</f>
        <v>Vencido‼</v>
      </c>
    </row>
    <row r="95" spans="1:12" x14ac:dyDescent="0.25">
      <c r="A95" s="11" t="e">
        <f>Tabela224[[#This Row],[NOME]]</f>
        <v>#VALUE!</v>
      </c>
      <c r="B95" s="11" t="e">
        <f>Tabela224[[#This Row],[CATEGORIA]]</f>
        <v>#VALUE!</v>
      </c>
      <c r="C95" s="15"/>
      <c r="D95" s="8"/>
      <c r="E95" s="7"/>
      <c r="F95" s="7"/>
      <c r="G95" s="7"/>
      <c r="H95" s="7"/>
      <c r="I95" s="8"/>
      <c r="J95" s="7">
        <f t="shared" si="3"/>
        <v>0</v>
      </c>
      <c r="K95" s="9">
        <f t="shared" si="4"/>
        <v>-29</v>
      </c>
      <c r="L95" s="27" t="str">
        <f ca="1">IF(TODAY()&gt;Tabela2241011121314151617181920101136373839404142[[#This Row],[VENCIMENTO]],"Vencido‼","Válido✔")</f>
        <v>Vencido‼</v>
      </c>
    </row>
    <row r="96" spans="1:12" x14ac:dyDescent="0.25">
      <c r="A96" s="11" t="e">
        <f>Tabela224[[#This Row],[NOME]]</f>
        <v>#VALUE!</v>
      </c>
      <c r="B96" s="11" t="e">
        <f>Tabela224[[#This Row],[CATEGORIA]]</f>
        <v>#VALUE!</v>
      </c>
      <c r="C96" s="15"/>
      <c r="D96" s="8"/>
      <c r="E96" s="7"/>
      <c r="F96" s="7"/>
      <c r="G96" s="7"/>
      <c r="H96" s="7"/>
      <c r="I96" s="8"/>
      <c r="J96" s="7">
        <f t="shared" si="3"/>
        <v>0</v>
      </c>
      <c r="K96" s="9">
        <f t="shared" si="4"/>
        <v>-29</v>
      </c>
      <c r="L96" s="27" t="str">
        <f ca="1">IF(TODAY()&gt;Tabela2241011121314151617181920101136373839404142[[#This Row],[VENCIMENTO]],"Vencido‼","Válido✔")</f>
        <v>Vencido‼</v>
      </c>
    </row>
    <row r="97" spans="1:12" x14ac:dyDescent="0.25">
      <c r="A97" s="11" t="e">
        <f>Tabela224[[#This Row],[NOME]]</f>
        <v>#VALUE!</v>
      </c>
      <c r="B97" s="11" t="e">
        <f>Tabela224[[#This Row],[CATEGORIA]]</f>
        <v>#VALUE!</v>
      </c>
      <c r="C97" s="15"/>
      <c r="D97" s="8"/>
      <c r="E97" s="7"/>
      <c r="F97" s="7"/>
      <c r="G97" s="7"/>
      <c r="H97" s="7"/>
      <c r="I97" s="8"/>
      <c r="J97" s="7">
        <f t="shared" si="3"/>
        <v>0</v>
      </c>
      <c r="K97" s="9">
        <f t="shared" si="4"/>
        <v>-29</v>
      </c>
      <c r="L97" s="27" t="str">
        <f ca="1">IF(TODAY()&gt;Tabela2241011121314151617181920101136373839404142[[#This Row],[VENCIMENTO]],"Vencido‼","Válido✔")</f>
        <v>Vencido‼</v>
      </c>
    </row>
    <row r="98" spans="1:12" x14ac:dyDescent="0.25">
      <c r="A98" s="11" t="e">
        <f>Tabela224[[#This Row],[NOME]]</f>
        <v>#VALUE!</v>
      </c>
      <c r="B98" s="11" t="e">
        <f>Tabela224[[#This Row],[CATEGORIA]]</f>
        <v>#VALUE!</v>
      </c>
      <c r="C98" s="15"/>
      <c r="D98" s="8"/>
      <c r="E98" s="7"/>
      <c r="F98" s="7"/>
      <c r="G98" s="7"/>
      <c r="H98" s="7"/>
      <c r="I98" s="8"/>
      <c r="J98" s="7">
        <f t="shared" si="3"/>
        <v>0</v>
      </c>
      <c r="K98" s="9">
        <f t="shared" si="4"/>
        <v>-29</v>
      </c>
      <c r="L98" s="27" t="str">
        <f ca="1">IF(TODAY()&gt;Tabela2241011121314151617181920101136373839404142[[#This Row],[VENCIMENTO]],"Vencido‼","Válido✔")</f>
        <v>Vencido‼</v>
      </c>
    </row>
    <row r="99" spans="1:12" x14ac:dyDescent="0.25">
      <c r="A99" s="11" t="e">
        <f>Tabela224[[#This Row],[NOME]]</f>
        <v>#VALUE!</v>
      </c>
      <c r="B99" s="11" t="e">
        <f>Tabela224[[#This Row],[CATEGORIA]]</f>
        <v>#VALUE!</v>
      </c>
      <c r="C99" s="15"/>
      <c r="D99" s="8"/>
      <c r="E99" s="7"/>
      <c r="F99" s="7"/>
      <c r="G99" s="7"/>
      <c r="H99" s="7"/>
      <c r="I99" s="8"/>
      <c r="J99" s="7">
        <f t="shared" si="3"/>
        <v>0</v>
      </c>
      <c r="K99" s="9">
        <f t="shared" si="4"/>
        <v>-29</v>
      </c>
      <c r="L99" s="27" t="str">
        <f ca="1">IF(TODAY()&gt;Tabela2241011121314151617181920101136373839404142[[#This Row],[VENCIMENTO]],"Vencido‼","Válido✔")</f>
        <v>Vencido‼</v>
      </c>
    </row>
    <row r="100" spans="1:12" x14ac:dyDescent="0.25">
      <c r="A100" s="11" t="e">
        <f>Tabela224[[#This Row],[NOME]]</f>
        <v>#VALUE!</v>
      </c>
      <c r="B100" s="11" t="e">
        <f>Tabela224[[#This Row],[CATEGORIA]]</f>
        <v>#VALUE!</v>
      </c>
      <c r="C100" s="15"/>
      <c r="D100" s="8"/>
      <c r="E100" s="7"/>
      <c r="F100" s="7"/>
      <c r="G100" s="7"/>
      <c r="H100" s="7"/>
      <c r="I100" s="8"/>
      <c r="J100" s="7">
        <f t="shared" si="3"/>
        <v>0</v>
      </c>
      <c r="K100" s="9">
        <f t="shared" si="4"/>
        <v>-29</v>
      </c>
      <c r="L100" s="27" t="str">
        <f ca="1">IF(TODAY()&gt;Tabela2241011121314151617181920101136373839404142[[#This Row],[VENCIMENTO]],"Vencido‼","Válido✔")</f>
        <v>Vencido‼</v>
      </c>
    </row>
  </sheetData>
  <mergeCells count="2">
    <mergeCell ref="A2:L2"/>
    <mergeCell ref="A3:J3"/>
  </mergeCells>
  <conditionalFormatting sqref="J1">
    <cfRule type="containsText" dxfId="697" priority="2" operator="containsText" text="VENCIMENTO PRÓXIMO">
      <formula>NOT(ISERROR(SEARCH("VENCIMENTO PRÓXIMO",J1)))</formula>
    </cfRule>
  </conditionalFormatting>
  <conditionalFormatting sqref="J4">
    <cfRule type="timePeriod" dxfId="696" priority="7" timePeriod="nextMonth">
      <formula>AND(MONTH(J4)=MONTH(EDATE(TODAY(),0+1)),YEAR(J4)=YEAR(EDATE(TODAY(),0+1)))</formula>
    </cfRule>
  </conditionalFormatting>
  <conditionalFormatting sqref="J5:J100">
    <cfRule type="cellIs" dxfId="695" priority="13" operator="equal">
      <formula>44848</formula>
    </cfRule>
    <cfRule type="cellIs" dxfId="694" priority="14" operator="lessThan">
      <formula>44848</formula>
    </cfRule>
  </conditionalFormatting>
  <conditionalFormatting sqref="J5:K1048576">
    <cfRule type="timePeriod" dxfId="693" priority="10" timePeriod="nextMonth">
      <formula>AND(MONTH(J5)=MONTH(EDATE(TODAY(),0+1)),YEAR(J5)=YEAR(EDATE(TODAY(),0+1)))</formula>
    </cfRule>
  </conditionalFormatting>
  <conditionalFormatting sqref="K1">
    <cfRule type="containsText" dxfId="692" priority="1" operator="containsText" text="VENCIMENTO PRÓXIMO">
      <formula>NOT(ISERROR(SEARCH("VENCIMENTO PRÓXIMO",K1)))</formula>
    </cfRule>
    <cfRule type="containsText" dxfId="691" priority="3" operator="containsText" text="PROGRAMAR RENOVAÇÃO">
      <formula>NOT(ISERROR(SEARCH("PROGRAMAR RENOVAÇÃO",K1)))</formula>
    </cfRule>
  </conditionalFormatting>
  <conditionalFormatting sqref="K3 K5:K1048576">
    <cfRule type="timePeriod" dxfId="690" priority="9" timePeriod="thisMonth">
      <formula>AND(MONTH(K3)=MONTH(TODAY()),YEAR(K3)=YEAR(TODAY()))</formula>
    </cfRule>
  </conditionalFormatting>
  <conditionalFormatting sqref="K3">
    <cfRule type="timePeriod" dxfId="689" priority="11" timePeriod="nextMonth">
      <formula>AND(MONTH(K3)=MONTH(EDATE(TODAY(),0+1)),YEAR(K3)=YEAR(EDATE(TODAY(),0+1)))</formula>
    </cfRule>
  </conditionalFormatting>
  <conditionalFormatting sqref="K4">
    <cfRule type="timePeriod" dxfId="688" priority="6" timePeriod="thisMonth">
      <formula>AND(MONTH(K4)=MONTH(TODAY()),YEAR(K4)=YEAR(TODAY()))</formula>
    </cfRule>
    <cfRule type="timePeriod" dxfId="687" priority="8" timePeriod="nextMonth">
      <formula>AND(MONTH(K4)=MONTH(EDATE(TODAY(),0+1)),YEAR(K4)=YEAR(EDATE(TODAY(),0+1)))</formula>
    </cfRule>
  </conditionalFormatting>
  <conditionalFormatting sqref="K5:K100">
    <cfRule type="cellIs" dxfId="686" priority="12" operator="equal">
      <formula>44809</formula>
    </cfRule>
  </conditionalFormatting>
  <conditionalFormatting sqref="L5:L44 L46:L100">
    <cfRule type="containsText" dxfId="685" priority="4" operator="containsText" text="Válido">
      <formula>NOT(ISERROR(SEARCH("Válido",L5)))</formula>
    </cfRule>
    <cfRule type="containsText" dxfId="684" priority="5" operator="containsText" text="Vencido">
      <formula>NOT(ISERROR(SEARCH("Vencido",L5)))</formula>
    </cfRule>
  </conditionalFormatting>
  <hyperlinks>
    <hyperlink ref="L3" r:id="rId1" xr:uid="{1FA56EBD-D29A-4811-989F-1A96E5B52F3C}"/>
  </hyperlinks>
  <pageMargins left="0.511811024" right="0.511811024" top="0.78740157499999996" bottom="0.78740157499999996" header="0.31496062000000002" footer="0.31496062000000002"/>
  <pageSetup paperSize="9" scale="48" orientation="landscape" r:id="rId2"/>
  <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CB9FB52-E381-4E42-A818-306BEB2BB97B}">
          <x14:formula1>
            <xm:f>Planilha2!$A$18:$A$19</xm:f>
          </x14:formula1>
          <xm:sqref>C5:C100</xm:sqref>
        </x14:dataValidation>
        <x14:dataValidation type="list" allowBlank="1" showInputMessage="1" showErrorMessage="1" xr:uid="{83F20D97-858C-4C29-ABC8-B8EA328AB9AF}">
          <x14:formula1>
            <xm:f>Planilha2!$A$4:$A$13</xm:f>
          </x14:formula1>
          <xm:sqref>D5:D100</xm:sqref>
        </x14:dataValidation>
        <x14:dataValidation type="list" allowBlank="1" showInputMessage="1" showErrorMessage="1" xr:uid="{774FAE66-AA90-47A7-A26A-54C926F0AF9E}">
          <x14:formula1>
            <xm:f>Planilha2!$A$1:$A$2</xm:f>
          </x14:formula1>
          <xm:sqref>H5:H100</xm:sqref>
        </x14:dataValidation>
        <x14:dataValidation type="list" allowBlank="1" showInputMessage="1" showErrorMessage="1" xr:uid="{4533448A-6F25-47AB-A44B-91F7C4620D12}">
          <x14:formula1>
            <xm:f>Planilha2!$A$15:$A$16</xm:f>
          </x14:formula1>
          <xm:sqref>G5:G100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8E25E-DE77-4DA8-A7DC-B0BE6A25E6C0}">
  <sheetPr>
    <pageSetUpPr fitToPage="1"/>
  </sheetPr>
  <dimension ref="A1:L100"/>
  <sheetViews>
    <sheetView zoomScale="90" zoomScaleNormal="90" zoomScaleSheetLayoutView="100" workbookViewId="0">
      <pane xSplit="1" topLeftCell="C1" activePane="topRight" state="frozen"/>
      <selection activeCell="C12" sqref="C12"/>
      <selection pane="topRight" activeCell="D7" sqref="D7"/>
    </sheetView>
  </sheetViews>
  <sheetFormatPr defaultRowHeight="15" x14ac:dyDescent="0.25"/>
  <cols>
    <col min="1" max="1" width="43.140625" bestFit="1" customWidth="1"/>
    <col min="2" max="2" width="26.140625" style="17" bestFit="1" customWidth="1"/>
    <col min="3" max="3" width="16.140625" style="12" customWidth="1"/>
    <col min="4" max="4" width="41.5703125" style="12" bestFit="1" customWidth="1"/>
    <col min="5" max="5" width="20.7109375" bestFit="1" customWidth="1"/>
    <col min="6" max="7" width="20.7109375" customWidth="1"/>
    <col min="8" max="8" width="24.140625" bestFit="1" customWidth="1"/>
    <col min="9" max="9" width="16.140625" customWidth="1"/>
    <col min="10" max="10" width="18.140625" customWidth="1"/>
    <col min="11" max="11" width="17.28515625" bestFit="1" customWidth="1"/>
    <col min="12" max="12" width="13" bestFit="1" customWidth="1"/>
  </cols>
  <sheetData>
    <row r="1" spans="1:12" ht="77.25" customHeight="1" x14ac:dyDescent="0.25">
      <c r="I1" s="22" t="s">
        <v>85</v>
      </c>
      <c r="J1" s="23" t="s">
        <v>86</v>
      </c>
      <c r="K1" s="24" t="s">
        <v>87</v>
      </c>
    </row>
    <row r="2" spans="1:12" ht="47.1" customHeight="1" x14ac:dyDescent="0.4">
      <c r="A2" s="51" t="s">
        <v>172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3"/>
    </row>
    <row r="3" spans="1:12" ht="45" customHeight="1" x14ac:dyDescent="0.25">
      <c r="A3" s="54" t="s">
        <v>186</v>
      </c>
      <c r="B3" s="55"/>
      <c r="C3" s="55"/>
      <c r="D3" s="55"/>
      <c r="E3" s="55"/>
      <c r="F3" s="55"/>
      <c r="G3" s="55"/>
      <c r="H3" s="55"/>
      <c r="I3" s="55"/>
      <c r="J3" s="55"/>
      <c r="K3" s="13" t="s">
        <v>0</v>
      </c>
      <c r="L3" s="14" t="s">
        <v>127</v>
      </c>
    </row>
    <row r="4" spans="1:12" ht="24" x14ac:dyDescent="0.25">
      <c r="A4" s="3" t="s">
        <v>1</v>
      </c>
      <c r="B4" s="16" t="s">
        <v>67</v>
      </c>
      <c r="C4" s="3" t="s">
        <v>77</v>
      </c>
      <c r="D4" s="3" t="s">
        <v>2</v>
      </c>
      <c r="E4" s="4" t="s">
        <v>3</v>
      </c>
      <c r="F4" s="4" t="s">
        <v>8</v>
      </c>
      <c r="G4" s="4" t="s">
        <v>7</v>
      </c>
      <c r="H4" s="5" t="s">
        <v>4</v>
      </c>
      <c r="I4" s="21" t="s">
        <v>83</v>
      </c>
      <c r="J4" s="6" t="s">
        <v>5</v>
      </c>
      <c r="K4" s="6" t="s">
        <v>6</v>
      </c>
      <c r="L4" s="6" t="s">
        <v>78</v>
      </c>
    </row>
    <row r="5" spans="1:12" x14ac:dyDescent="0.25">
      <c r="A5" s="11" t="str">
        <f>Tabela224[[#This Row],[NOME]]</f>
        <v>ADENILSON ÂNGELO MACIEIRA</v>
      </c>
      <c r="B5" s="11" t="str">
        <f>Tabela224[[#This Row],[CATEGORIA]]</f>
        <v>EMPREGADO</v>
      </c>
      <c r="C5" s="15" t="str">
        <f>Tabela224[[#This Row],[SITUAÇÃO ]]</f>
        <v>ATIVO</v>
      </c>
      <c r="D5" s="15"/>
      <c r="E5" s="7"/>
      <c r="F5" s="10"/>
      <c r="G5" s="7"/>
      <c r="H5" s="7"/>
      <c r="I5" s="8"/>
      <c r="J5" s="7">
        <f t="shared" ref="J5:J68" si="0">EDATE(E5,I5)</f>
        <v>0</v>
      </c>
      <c r="K5" s="9">
        <f t="shared" ref="K5:K13" si="1">J5-29</f>
        <v>-29</v>
      </c>
      <c r="L5" s="15" t="str">
        <f ca="1">IF(TODAY()&gt;Tabela224101112131415161718192010113637383940414243[[#This Row],[VENCIMENTO]],"Vencido‼","Válido✔")</f>
        <v>Vencido‼</v>
      </c>
    </row>
    <row r="6" spans="1:12" x14ac:dyDescent="0.25">
      <c r="A6" s="11" t="str">
        <f>Tabela224[[#This Row],[NOME]]</f>
        <v>ADENILSON PEREIRA SOARES</v>
      </c>
      <c r="B6" s="11" t="str">
        <f>Tabela224[[#This Row],[CATEGORIA]]</f>
        <v>EMPREGADO</v>
      </c>
      <c r="C6" s="15" t="str">
        <f>Tabela224[[#This Row],[SITUAÇÃO ]]</f>
        <v>ATIVO</v>
      </c>
      <c r="D6" s="15"/>
      <c r="E6" s="7"/>
      <c r="F6" s="10"/>
      <c r="G6" s="7"/>
      <c r="H6" s="7"/>
      <c r="I6" s="8"/>
      <c r="J6" s="7">
        <f t="shared" si="0"/>
        <v>0</v>
      </c>
      <c r="K6" s="9">
        <f t="shared" si="1"/>
        <v>-29</v>
      </c>
      <c r="L6" s="15" t="str">
        <f ca="1">IF(TODAY()&gt;Tabela224101112131415161718192010113637383940414243[[#This Row],[VENCIMENTO]],"Vencido‼","Válido✔")</f>
        <v>Vencido‼</v>
      </c>
    </row>
    <row r="7" spans="1:12" x14ac:dyDescent="0.25">
      <c r="A7" s="11" t="str">
        <f>Tabela224[[#This Row],[NOME]]</f>
        <v>AMANDA APARECIDA DOS SANTOS</v>
      </c>
      <c r="B7" s="11" t="str">
        <f>Tabela224[[#This Row],[CATEGORIA]]</f>
        <v>EMPREGADO</v>
      </c>
      <c r="C7" s="15" t="str">
        <f>Tabela224[[#This Row],[SITUAÇÃO ]]</f>
        <v>ATIVO</v>
      </c>
      <c r="D7" s="15"/>
      <c r="E7" s="7"/>
      <c r="F7" s="10"/>
      <c r="G7" s="7"/>
      <c r="H7" s="7"/>
      <c r="I7" s="8"/>
      <c r="J7" s="7">
        <f t="shared" si="0"/>
        <v>0</v>
      </c>
      <c r="K7" s="9">
        <f t="shared" si="1"/>
        <v>-29</v>
      </c>
      <c r="L7" s="15" t="str">
        <f ca="1">IF(TODAY()&gt;Tabela224101112131415161718192010113637383940414243[[#This Row],[VENCIMENTO]],"Vencido‼","Válido✔")</f>
        <v>Vencido‼</v>
      </c>
    </row>
    <row r="8" spans="1:12" x14ac:dyDescent="0.25">
      <c r="A8" s="11" t="str">
        <f>Tabela224[[#This Row],[NOME]]</f>
        <v>ANDERSON JOSÉ NUNES REIS</v>
      </c>
      <c r="B8" s="11" t="str">
        <f>Tabela224[[#This Row],[CATEGORIA]]</f>
        <v>EMPREGADO</v>
      </c>
      <c r="C8" s="15" t="str">
        <f>Tabela224[[#This Row],[SITUAÇÃO ]]</f>
        <v>INATIVO</v>
      </c>
      <c r="D8" s="15"/>
      <c r="E8" s="7"/>
      <c r="F8" s="10"/>
      <c r="G8" s="7"/>
      <c r="H8" s="7"/>
      <c r="I8" s="8"/>
      <c r="J8" s="7">
        <f t="shared" si="0"/>
        <v>0</v>
      </c>
      <c r="K8" s="9">
        <f t="shared" si="1"/>
        <v>-29</v>
      </c>
      <c r="L8" s="15" t="str">
        <f ca="1">IF(TODAY()&gt;Tabela224101112131415161718192010113637383940414243[[#This Row],[VENCIMENTO]],"Vencido‼","Válido✔")</f>
        <v>Vencido‼</v>
      </c>
    </row>
    <row r="9" spans="1:12" x14ac:dyDescent="0.25">
      <c r="A9" s="11" t="str">
        <f>Tabela224[[#This Row],[NOME]]</f>
        <v>ARNALDO RAIMUNDO FERREIRA</v>
      </c>
      <c r="B9" s="11" t="str">
        <f>Tabela224[[#This Row],[CATEGORIA]]</f>
        <v>EMPREGADO</v>
      </c>
      <c r="C9" s="15" t="str">
        <f>Tabela224[[#This Row],[SITUAÇÃO ]]</f>
        <v>ATIVO</v>
      </c>
      <c r="D9" s="15"/>
      <c r="E9" s="7"/>
      <c r="F9" s="10"/>
      <c r="G9" s="7"/>
      <c r="H9" s="7"/>
      <c r="I9" s="8"/>
      <c r="J9" s="7">
        <f t="shared" si="0"/>
        <v>0</v>
      </c>
      <c r="K9" s="9">
        <f t="shared" si="1"/>
        <v>-29</v>
      </c>
      <c r="L9" s="15" t="str">
        <f ca="1">IF(TODAY()&gt;Tabela224101112131415161718192010113637383940414243[[#This Row],[VENCIMENTO]],"Vencido‼","Válido✔")</f>
        <v>Vencido‼</v>
      </c>
    </row>
    <row r="10" spans="1:12" x14ac:dyDescent="0.25">
      <c r="A10" s="11" t="str">
        <f>Tabela224[[#This Row],[NOME]]</f>
        <v>BRUNO DE SOUSA MARTINS</v>
      </c>
      <c r="B10" s="11" t="str">
        <f>Tabela224[[#This Row],[CATEGORIA]]</f>
        <v xml:space="preserve">EMPREGADO </v>
      </c>
      <c r="C10" s="15" t="str">
        <f>Tabela224[[#This Row],[SITUAÇÃO ]]</f>
        <v>INATIVO</v>
      </c>
      <c r="D10" s="15"/>
      <c r="E10" s="7"/>
      <c r="F10" s="10"/>
      <c r="G10" s="7"/>
      <c r="H10" s="7"/>
      <c r="I10" s="8"/>
      <c r="J10" s="7">
        <f t="shared" si="0"/>
        <v>0</v>
      </c>
      <c r="K10" s="9">
        <f t="shared" si="1"/>
        <v>-29</v>
      </c>
      <c r="L10" s="15" t="str">
        <f ca="1">IF(TODAY()&gt;Tabela224101112131415161718192010113637383940414243[[#This Row],[VENCIMENTO]],"Vencido‼","Válido✔")</f>
        <v>Vencido‼</v>
      </c>
    </row>
    <row r="11" spans="1:12" x14ac:dyDescent="0.25">
      <c r="A11" s="11" t="str">
        <f>Tabela224[[#This Row],[NOME]]</f>
        <v>CARLOS ANANIAS SOARES DOS ANJOS</v>
      </c>
      <c r="B11" s="11" t="str">
        <f>Tabela224[[#This Row],[CATEGORIA]]</f>
        <v>EMPREGADO</v>
      </c>
      <c r="C11" s="15" t="str">
        <f>Tabela224[[#This Row],[SITUAÇÃO ]]</f>
        <v>ATIVO</v>
      </c>
      <c r="D11" s="15"/>
      <c r="E11" s="7"/>
      <c r="F11" s="10"/>
      <c r="G11" s="7"/>
      <c r="H11" s="7"/>
      <c r="I11" s="8"/>
      <c r="J11" s="7">
        <f t="shared" si="0"/>
        <v>0</v>
      </c>
      <c r="K11" s="9">
        <f t="shared" si="1"/>
        <v>-29</v>
      </c>
      <c r="L11" s="15" t="str">
        <f ca="1">IF(TODAY()&gt;Tabela224101112131415161718192010113637383940414243[[#This Row],[VENCIMENTO]],"Vencido‼","Válido✔")</f>
        <v>Vencido‼</v>
      </c>
    </row>
    <row r="12" spans="1:12" x14ac:dyDescent="0.25">
      <c r="A12" s="11" t="str">
        <f>Tabela224[[#This Row],[NOME]]</f>
        <v>CARLOS ANTÔNIO DE LISBOA</v>
      </c>
      <c r="B12" s="11" t="str">
        <f>Tabela224[[#This Row],[CATEGORIA]]</f>
        <v>EMPREGADO</v>
      </c>
      <c r="C12" s="15" t="str">
        <f>Tabela224[[#This Row],[SITUAÇÃO ]]</f>
        <v>INATIVO</v>
      </c>
      <c r="D12" s="15"/>
      <c r="E12" s="7"/>
      <c r="F12" s="10"/>
      <c r="G12" s="7"/>
      <c r="H12" s="7"/>
      <c r="I12" s="8"/>
      <c r="J12" s="7">
        <f t="shared" si="0"/>
        <v>0</v>
      </c>
      <c r="K12" s="9">
        <f t="shared" si="1"/>
        <v>-29</v>
      </c>
      <c r="L12" s="15" t="str">
        <f ca="1">IF(TODAY()&gt;Tabela224101112131415161718192010113637383940414243[[#This Row],[VENCIMENTO]],"Vencido‼","Válido✔")</f>
        <v>Vencido‼</v>
      </c>
    </row>
    <row r="13" spans="1:12" x14ac:dyDescent="0.25">
      <c r="A13" s="11" t="str">
        <f>Tabela224[[#This Row],[NOME]]</f>
        <v>CLESIANO ANTÔNIO DIAS PINHEIRO</v>
      </c>
      <c r="B13" s="11" t="str">
        <f>Tabela224[[#This Row],[CATEGORIA]]</f>
        <v xml:space="preserve">EMPREGADO </v>
      </c>
      <c r="C13" s="15" t="str">
        <f>Tabela224[[#This Row],[SITUAÇÃO ]]</f>
        <v>ATIVO</v>
      </c>
      <c r="D13" s="15"/>
      <c r="E13" s="7"/>
      <c r="F13" s="10"/>
      <c r="G13" s="7"/>
      <c r="H13" s="7"/>
      <c r="I13" s="8"/>
      <c r="J13" s="7">
        <f t="shared" si="0"/>
        <v>0</v>
      </c>
      <c r="K13" s="9">
        <f t="shared" si="1"/>
        <v>-29</v>
      </c>
      <c r="L13" s="15" t="str">
        <f ca="1">IF(TODAY()&gt;Tabela224101112131415161718192010113637383940414243[[#This Row],[VENCIMENTO]],"Vencido‼","Válido✔")</f>
        <v>Vencido‼</v>
      </c>
    </row>
    <row r="14" spans="1:12" x14ac:dyDescent="0.25">
      <c r="A14" s="11" t="str">
        <f>Tabela224[[#This Row],[NOME]]</f>
        <v>DAMIÃO VICENTE SARAIVA</v>
      </c>
      <c r="B14" s="11" t="str">
        <f>Tabela224[[#This Row],[CATEGORIA]]</f>
        <v>EMPREGADO</v>
      </c>
      <c r="C14" s="15" t="str">
        <f>Tabela224[[#This Row],[SITUAÇÃO ]]</f>
        <v>ATIVO</v>
      </c>
      <c r="D14" s="15"/>
      <c r="E14" s="7"/>
      <c r="F14" s="10"/>
      <c r="G14" s="7"/>
      <c r="H14" s="7"/>
      <c r="I14" s="8"/>
      <c r="J14" s="7">
        <f t="shared" si="0"/>
        <v>0</v>
      </c>
      <c r="K14" s="9">
        <f>J14-29</f>
        <v>-29</v>
      </c>
      <c r="L14" s="15" t="str">
        <f ca="1">IF(TODAY()&gt;Tabela224101112131415161718192010113637383940414243[[#This Row],[VENCIMENTO]],"Vencido‼","Válido✔")</f>
        <v>Vencido‼</v>
      </c>
    </row>
    <row r="15" spans="1:12" x14ac:dyDescent="0.25">
      <c r="A15" s="11" t="str">
        <f>Tabela224[[#This Row],[NOME]]</f>
        <v>DANIEL ALVES DA CUNHA</v>
      </c>
      <c r="B15" s="11" t="str">
        <f>Tabela224[[#This Row],[CATEGORIA]]</f>
        <v>EMPREGADO</v>
      </c>
      <c r="C15" s="15" t="str">
        <f>Tabela224[[#This Row],[SITUAÇÃO ]]</f>
        <v>ATIVO</v>
      </c>
      <c r="D15" s="15"/>
      <c r="E15" s="7"/>
      <c r="F15" s="10"/>
      <c r="G15" s="7"/>
      <c r="H15" s="7"/>
      <c r="I15" s="8"/>
      <c r="J15" s="7">
        <f t="shared" si="0"/>
        <v>0</v>
      </c>
      <c r="K15" s="9">
        <f t="shared" ref="K15:K78" si="2">J15-29</f>
        <v>-29</v>
      </c>
      <c r="L15" s="15" t="str">
        <f ca="1">IF(TODAY()&gt;Tabela224101112131415161718192010113637383940414243[[#This Row],[VENCIMENTO]],"Vencido‼","Válido✔")</f>
        <v>Vencido‼</v>
      </c>
    </row>
    <row r="16" spans="1:12" x14ac:dyDescent="0.25">
      <c r="A16" s="11" t="str">
        <f>Tabela224[[#This Row],[NOME]]</f>
        <v>DIEGO GALDINO REZENDE</v>
      </c>
      <c r="B16" s="11" t="str">
        <f>Tabela224[[#This Row],[CATEGORIA]]</f>
        <v>INTERMITENTE (GEOSCAN)</v>
      </c>
      <c r="C16" s="15" t="str">
        <f>Tabela224[[#This Row],[SITUAÇÃO ]]</f>
        <v>ATIVO</v>
      </c>
      <c r="D16" s="15"/>
      <c r="E16" s="7"/>
      <c r="F16" s="10"/>
      <c r="G16" s="7"/>
      <c r="H16" s="7"/>
      <c r="I16" s="8"/>
      <c r="J16" s="7">
        <f t="shared" si="0"/>
        <v>0</v>
      </c>
      <c r="K16" s="9">
        <f t="shared" si="2"/>
        <v>-29</v>
      </c>
      <c r="L16" s="15" t="str">
        <f ca="1">IF(TODAY()&gt;Tabela224101112131415161718192010113637383940414243[[#This Row],[VENCIMENTO]],"Vencido‼","Válido✔")</f>
        <v>Vencido‼</v>
      </c>
    </row>
    <row r="17" spans="1:12" x14ac:dyDescent="0.25">
      <c r="A17" s="11" t="str">
        <f>Tabela224[[#This Row],[NOME]]</f>
        <v>DOGIVAL GONÇALVES DOS SANTOS</v>
      </c>
      <c r="B17" s="11" t="str">
        <f>Tabela224[[#This Row],[CATEGORIA]]</f>
        <v>INTERMITENTE (ELISVÂNIO)</v>
      </c>
      <c r="C17" s="15" t="str">
        <f>Tabela224[[#This Row],[SITUAÇÃO ]]</f>
        <v>ATIVO</v>
      </c>
      <c r="D17" s="15"/>
      <c r="E17" s="7"/>
      <c r="F17" s="10"/>
      <c r="G17" s="7"/>
      <c r="H17" s="7"/>
      <c r="I17" s="8"/>
      <c r="J17" s="7">
        <f t="shared" si="0"/>
        <v>0</v>
      </c>
      <c r="K17" s="9">
        <f t="shared" si="2"/>
        <v>-29</v>
      </c>
      <c r="L17" s="15" t="str">
        <f ca="1">IF(TODAY()&gt;Tabela224101112131415161718192010113637383940414243[[#This Row],[VENCIMENTO]],"Vencido‼","Válido✔")</f>
        <v>Vencido‼</v>
      </c>
    </row>
    <row r="18" spans="1:12" x14ac:dyDescent="0.25">
      <c r="A18" s="11" t="str">
        <f>Tabela224[[#This Row],[NOME]]</f>
        <v>ELISVÂNIO DE SOUZA OLIVEIRA</v>
      </c>
      <c r="B18" s="11" t="str">
        <f>Tabela224[[#This Row],[CATEGORIA]]</f>
        <v>INTERMITENTE (ELISVÂNIO)</v>
      </c>
      <c r="C18" s="15" t="str">
        <f>Tabela224[[#This Row],[SITUAÇÃO ]]</f>
        <v>ATIVO</v>
      </c>
      <c r="D18" s="15"/>
      <c r="E18" s="7"/>
      <c r="F18" s="10"/>
      <c r="G18" s="7"/>
      <c r="H18" s="7"/>
      <c r="I18" s="8"/>
      <c r="J18" s="7">
        <f t="shared" si="0"/>
        <v>0</v>
      </c>
      <c r="K18" s="9">
        <f t="shared" si="2"/>
        <v>-29</v>
      </c>
      <c r="L18" s="15" t="str">
        <f ca="1">IF(TODAY()&gt;Tabela224101112131415161718192010113637383940414243[[#This Row],[VENCIMENTO]],"Vencido‼","Válido✔")</f>
        <v>Vencido‼</v>
      </c>
    </row>
    <row r="19" spans="1:12" x14ac:dyDescent="0.25">
      <c r="A19" s="11" t="str">
        <f>Tabela224[[#This Row],[NOME]]</f>
        <v>EVARISTO CHAVES DA SILVA</v>
      </c>
      <c r="B19" s="11" t="str">
        <f>Tabela224[[#This Row],[CATEGORIA]]</f>
        <v>EMPREGADO</v>
      </c>
      <c r="C19" s="15" t="str">
        <f>Tabela224[[#This Row],[SITUAÇÃO ]]</f>
        <v>ATIVO</v>
      </c>
      <c r="D19" s="15"/>
      <c r="E19" s="7"/>
      <c r="F19" s="10"/>
      <c r="G19" s="7"/>
      <c r="H19" s="7"/>
      <c r="I19" s="8"/>
      <c r="J19" s="7">
        <f t="shared" si="0"/>
        <v>0</v>
      </c>
      <c r="K19" s="9">
        <f t="shared" si="2"/>
        <v>-29</v>
      </c>
      <c r="L19" s="15" t="str">
        <f ca="1">IF(TODAY()&gt;Tabela224101112131415161718192010113637383940414243[[#This Row],[VENCIMENTO]],"Vencido‼","Válido✔")</f>
        <v>Vencido‼</v>
      </c>
    </row>
    <row r="20" spans="1:12" x14ac:dyDescent="0.25">
      <c r="A20" s="11" t="str">
        <f>Tabela224[[#This Row],[NOME]]</f>
        <v>FELIPE OLIVEIRA BARBOSA</v>
      </c>
      <c r="B20" s="11" t="str">
        <f>Tabela224[[#This Row],[CATEGORIA]]</f>
        <v>EMPREGADO</v>
      </c>
      <c r="C20" s="15" t="str">
        <f>Tabela224[[#This Row],[SITUAÇÃO ]]</f>
        <v>ATIVO</v>
      </c>
      <c r="D20" s="15"/>
      <c r="E20" s="7"/>
      <c r="F20" s="10"/>
      <c r="G20" s="7"/>
      <c r="H20" s="7"/>
      <c r="I20" s="8"/>
      <c r="J20" s="7">
        <f t="shared" si="0"/>
        <v>0</v>
      </c>
      <c r="K20" s="9">
        <f t="shared" si="2"/>
        <v>-29</v>
      </c>
      <c r="L20" s="15" t="str">
        <f ca="1">IF(TODAY()&gt;Tabela224101112131415161718192010113637383940414243[[#This Row],[VENCIMENTO]],"Vencido‼","Válido✔")</f>
        <v>Vencido‼</v>
      </c>
    </row>
    <row r="21" spans="1:12" x14ac:dyDescent="0.25">
      <c r="A21" s="11" t="str">
        <f>Tabela224[[#This Row],[NOME]]</f>
        <v>FERNANDO OLIVEIRA DOS SANTOS</v>
      </c>
      <c r="B21" s="11" t="str">
        <f>Tabela224[[#This Row],[CATEGORIA]]</f>
        <v>EMPREGADO</v>
      </c>
      <c r="C21" s="15" t="str">
        <f>Tabela224[[#This Row],[SITUAÇÃO ]]</f>
        <v>ATIVO</v>
      </c>
      <c r="D21" s="15"/>
      <c r="E21" s="7"/>
      <c r="F21" s="10"/>
      <c r="G21" s="7"/>
      <c r="H21" s="7"/>
      <c r="I21" s="8"/>
      <c r="J21" s="7">
        <f t="shared" si="0"/>
        <v>0</v>
      </c>
      <c r="K21" s="9">
        <f t="shared" si="2"/>
        <v>-29</v>
      </c>
      <c r="L21" s="15" t="str">
        <f ca="1">IF(TODAY()&gt;Tabela224101112131415161718192010113637383940414243[[#This Row],[VENCIMENTO]],"Vencido‼","Válido✔")</f>
        <v>Vencido‼</v>
      </c>
    </row>
    <row r="22" spans="1:12" x14ac:dyDescent="0.25">
      <c r="A22" s="11" t="str">
        <f>Tabela224[[#This Row],[NOME]]</f>
        <v>FILIPI GODINHO VEIGA</v>
      </c>
      <c r="B22" s="11" t="str">
        <f>Tabela224[[#This Row],[CATEGORIA]]</f>
        <v>INTERMITENTE (GEOSCAN)</v>
      </c>
      <c r="C22" s="15" t="str">
        <f>Tabela224[[#This Row],[SITUAÇÃO ]]</f>
        <v>ATIVO</v>
      </c>
      <c r="D22" s="15"/>
      <c r="E22" s="7"/>
      <c r="F22" s="10"/>
      <c r="G22" s="7"/>
      <c r="H22" s="7"/>
      <c r="I22" s="8"/>
      <c r="J22" s="7">
        <f t="shared" si="0"/>
        <v>0</v>
      </c>
      <c r="K22" s="9">
        <f t="shared" si="2"/>
        <v>-29</v>
      </c>
      <c r="L22" s="15" t="str">
        <f ca="1">IF(TODAY()&gt;Tabela224101112131415161718192010113637383940414243[[#This Row],[VENCIMENTO]],"Vencido‼","Válido✔")</f>
        <v>Vencido‼</v>
      </c>
    </row>
    <row r="23" spans="1:12" x14ac:dyDescent="0.25">
      <c r="A23" s="11" t="str">
        <f>Tabela224[[#This Row],[NOME]]</f>
        <v>GERSON DAMIÃO DA SILVA PRADO</v>
      </c>
      <c r="B23" s="11" t="str">
        <f>Tabela224[[#This Row],[CATEGORIA]]</f>
        <v>EMPREGADO</v>
      </c>
      <c r="C23" s="15" t="str">
        <f>Tabela224[[#This Row],[SITUAÇÃO ]]</f>
        <v>ATIVO</v>
      </c>
      <c r="D23" s="15"/>
      <c r="E23" s="7"/>
      <c r="F23" s="10"/>
      <c r="G23" s="7"/>
      <c r="H23" s="7"/>
      <c r="I23" s="8"/>
      <c r="J23" s="7">
        <f t="shared" si="0"/>
        <v>0</v>
      </c>
      <c r="K23" s="9">
        <f t="shared" si="2"/>
        <v>-29</v>
      </c>
      <c r="L23" s="15" t="str">
        <f ca="1">IF(TODAY()&gt;Tabela224101112131415161718192010113637383940414243[[#This Row],[VENCIMENTO]],"Vencido‼","Válido✔")</f>
        <v>Vencido‼</v>
      </c>
    </row>
    <row r="24" spans="1:12" x14ac:dyDescent="0.25">
      <c r="A24" s="11" t="str">
        <f>Tabela224[[#This Row],[NOME]]</f>
        <v>GIVALDO JOSE DOS SANTOS</v>
      </c>
      <c r="B24" s="11" t="str">
        <f>Tabela224[[#This Row],[CATEGORIA]]</f>
        <v>INTERMITENTE (ELISVÂNIO)</v>
      </c>
      <c r="C24" s="15" t="str">
        <f>Tabela224[[#This Row],[SITUAÇÃO ]]</f>
        <v>ATIVO</v>
      </c>
      <c r="D24" s="15"/>
      <c r="E24" s="7"/>
      <c r="F24" s="10"/>
      <c r="G24" s="7"/>
      <c r="H24" s="7"/>
      <c r="I24" s="8"/>
      <c r="J24" s="7">
        <f t="shared" si="0"/>
        <v>0</v>
      </c>
      <c r="K24" s="9">
        <f t="shared" si="2"/>
        <v>-29</v>
      </c>
      <c r="L24" s="15" t="str">
        <f ca="1">IF(TODAY()&gt;Tabela224101112131415161718192010113637383940414243[[#This Row],[VENCIMENTO]],"Vencido‼","Válido✔")</f>
        <v>Vencido‼</v>
      </c>
    </row>
    <row r="25" spans="1:12" x14ac:dyDescent="0.25">
      <c r="A25" s="11" t="str">
        <f>Tabela224[[#This Row],[NOME]]</f>
        <v>GUSTAVO HENRIQUE ABREU ROCHA</v>
      </c>
      <c r="B25" s="11" t="str">
        <f>Tabela224[[#This Row],[CATEGORIA]]</f>
        <v>EMPREGADO</v>
      </c>
      <c r="C25" s="15" t="str">
        <f>Tabela224[[#This Row],[SITUAÇÃO ]]</f>
        <v>ATIVO</v>
      </c>
      <c r="D25" s="15"/>
      <c r="E25" s="7"/>
      <c r="F25" s="10"/>
      <c r="G25" s="7"/>
      <c r="H25" s="7"/>
      <c r="I25" s="8"/>
      <c r="J25" s="7">
        <f t="shared" si="0"/>
        <v>0</v>
      </c>
      <c r="K25" s="9">
        <f t="shared" si="2"/>
        <v>-29</v>
      </c>
      <c r="L25" s="15" t="str">
        <f ca="1">IF(TODAY()&gt;Tabela224101112131415161718192010113637383940414243[[#This Row],[VENCIMENTO]],"Vencido‼","Válido✔")</f>
        <v>Vencido‼</v>
      </c>
    </row>
    <row r="26" spans="1:12" x14ac:dyDescent="0.25">
      <c r="A26" s="11" t="str">
        <f>Tabela224[[#This Row],[NOME]]</f>
        <v>HIGOR PAULO DIAS OLIVEIRA</v>
      </c>
      <c r="B26" s="11" t="str">
        <f>Tabela224[[#This Row],[CATEGORIA]]</f>
        <v>EMPREGADO</v>
      </c>
      <c r="C26" s="15" t="str">
        <f>Tabela224[[#This Row],[SITUAÇÃO ]]</f>
        <v>ATIVO</v>
      </c>
      <c r="D26" s="15"/>
      <c r="E26" s="7"/>
      <c r="F26" s="10"/>
      <c r="G26" s="7"/>
      <c r="H26" s="7"/>
      <c r="I26" s="8"/>
      <c r="J26" s="7">
        <f t="shared" si="0"/>
        <v>0</v>
      </c>
      <c r="K26" s="9">
        <f t="shared" si="2"/>
        <v>-29</v>
      </c>
      <c r="L26" s="15" t="str">
        <f ca="1">IF(TODAY()&gt;Tabela224101112131415161718192010113637383940414243[[#This Row],[VENCIMENTO]],"Vencido‼","Válido✔")</f>
        <v>Vencido‼</v>
      </c>
    </row>
    <row r="27" spans="1:12" x14ac:dyDescent="0.25">
      <c r="A27" s="11" t="str">
        <f>Tabela224[[#This Row],[NOME]]</f>
        <v>JANDILSON VIRGENS COSTA</v>
      </c>
      <c r="B27" s="11" t="str">
        <f>Tabela224[[#This Row],[CATEGORIA]]</f>
        <v>INTERMITENTE (ELISVÂNIO)</v>
      </c>
      <c r="C27" s="15" t="str">
        <f>Tabela224[[#This Row],[SITUAÇÃO ]]</f>
        <v>ATIVO</v>
      </c>
      <c r="D27" s="15"/>
      <c r="E27" s="7"/>
      <c r="F27" s="10"/>
      <c r="G27" s="7"/>
      <c r="H27" s="7"/>
      <c r="I27" s="8"/>
      <c r="J27" s="7">
        <f t="shared" si="0"/>
        <v>0</v>
      </c>
      <c r="K27" s="9">
        <f t="shared" si="2"/>
        <v>-29</v>
      </c>
      <c r="L27" s="15" t="str">
        <f ca="1">IF(TODAY()&gt;Tabela224101112131415161718192010113637383940414243[[#This Row],[VENCIMENTO]],"Vencido‼","Válido✔")</f>
        <v>Vencido‼</v>
      </c>
    </row>
    <row r="28" spans="1:12" x14ac:dyDescent="0.25">
      <c r="A28" s="11" t="str">
        <f>Tabela224[[#This Row],[NOME]]</f>
        <v>JHONATA HENRIQUE AMORIM ALVES</v>
      </c>
      <c r="B28" s="11" t="str">
        <f>Tabela224[[#This Row],[CATEGORIA]]</f>
        <v>EMPREGADO</v>
      </c>
      <c r="C28" s="15" t="str">
        <f>Tabela224[[#This Row],[SITUAÇÃO ]]</f>
        <v>ATIVO</v>
      </c>
      <c r="D28" s="15"/>
      <c r="E28" s="7"/>
      <c r="F28" s="10"/>
      <c r="G28" s="7"/>
      <c r="H28" s="7"/>
      <c r="I28" s="8"/>
      <c r="J28" s="7">
        <f t="shared" si="0"/>
        <v>0</v>
      </c>
      <c r="K28" s="9">
        <f t="shared" si="2"/>
        <v>-29</v>
      </c>
      <c r="L28" s="15" t="str">
        <f ca="1">IF(TODAY()&gt;Tabela224101112131415161718192010113637383940414243[[#This Row],[VENCIMENTO]],"Vencido‼","Válido✔")</f>
        <v>Vencido‼</v>
      </c>
    </row>
    <row r="29" spans="1:12" x14ac:dyDescent="0.25">
      <c r="A29" s="11" t="str">
        <f>Tabela224[[#This Row],[NOME]]</f>
        <v>JOÃO PAULO GUIMARÃES</v>
      </c>
      <c r="B29" s="11" t="str">
        <f>Tabela224[[#This Row],[CATEGORIA]]</f>
        <v>EMPREGADO</v>
      </c>
      <c r="C29" s="15" t="str">
        <f>Tabela224[[#This Row],[SITUAÇÃO ]]</f>
        <v>INATIVO</v>
      </c>
      <c r="D29" s="15"/>
      <c r="E29" s="7"/>
      <c r="F29" s="10"/>
      <c r="G29" s="7"/>
      <c r="H29" s="7"/>
      <c r="I29" s="8"/>
      <c r="J29" s="7">
        <f t="shared" si="0"/>
        <v>0</v>
      </c>
      <c r="K29" s="9">
        <f t="shared" si="2"/>
        <v>-29</v>
      </c>
      <c r="L29" s="15" t="str">
        <f ca="1">IF(TODAY()&gt;Tabela224101112131415161718192010113637383940414243[[#This Row],[VENCIMENTO]],"Vencido‼","Válido✔")</f>
        <v>Vencido‼</v>
      </c>
    </row>
    <row r="30" spans="1:12" x14ac:dyDescent="0.25">
      <c r="A30" s="11" t="str">
        <f>Tabela224[[#This Row],[NOME]]</f>
        <v>JONATHAS KELLYSON MARTINS DE OLIVEIRA</v>
      </c>
      <c r="B30" s="11" t="str">
        <f>Tabela224[[#This Row],[CATEGORIA]]</f>
        <v>INTERMITENTE</v>
      </c>
      <c r="C30" s="15" t="str">
        <f>Tabela224[[#This Row],[SITUAÇÃO ]]</f>
        <v>INATIVO</v>
      </c>
      <c r="D30" s="15"/>
      <c r="E30" s="7"/>
      <c r="F30" s="10"/>
      <c r="G30" s="7"/>
      <c r="H30" s="7"/>
      <c r="I30" s="8"/>
      <c r="J30" s="7">
        <f t="shared" si="0"/>
        <v>0</v>
      </c>
      <c r="K30" s="9">
        <f t="shared" si="2"/>
        <v>-29</v>
      </c>
      <c r="L30" s="15" t="str">
        <f ca="1">IF(TODAY()&gt;Tabela224101112131415161718192010113637383940414243[[#This Row],[VENCIMENTO]],"Vencido‼","Válido✔")</f>
        <v>Vencido‼</v>
      </c>
    </row>
    <row r="31" spans="1:12" x14ac:dyDescent="0.25">
      <c r="A31" s="11" t="str">
        <f>Tabela224[[#This Row],[NOME]]</f>
        <v>JOSÉ ANTÔNIO DIAS</v>
      </c>
      <c r="B31" s="11" t="str">
        <f>Tabela224[[#This Row],[CATEGORIA]]</f>
        <v xml:space="preserve">EMPREGADO </v>
      </c>
      <c r="C31" s="15" t="str">
        <f>Tabela224[[#This Row],[SITUAÇÃO ]]</f>
        <v>ATIVO</v>
      </c>
      <c r="D31" s="15"/>
      <c r="E31" s="7"/>
      <c r="F31" s="10"/>
      <c r="G31" s="7"/>
      <c r="H31" s="7"/>
      <c r="I31" s="8"/>
      <c r="J31" s="7">
        <f t="shared" si="0"/>
        <v>0</v>
      </c>
      <c r="K31" s="9">
        <f t="shared" si="2"/>
        <v>-29</v>
      </c>
      <c r="L31" s="15" t="str">
        <f ca="1">IF(TODAY()&gt;Tabela224101112131415161718192010113637383940414243[[#This Row],[VENCIMENTO]],"Vencido‼","Válido✔")</f>
        <v>Vencido‼</v>
      </c>
    </row>
    <row r="32" spans="1:12" x14ac:dyDescent="0.25">
      <c r="A32" s="11" t="str">
        <f>Tabela224[[#This Row],[NOME]]</f>
        <v>KENNEDY ALMEIDA MOTA</v>
      </c>
      <c r="B32" s="11" t="str">
        <f>Tabela224[[#This Row],[CATEGORIA]]</f>
        <v>EMPREGADO</v>
      </c>
      <c r="C32" s="15" t="str">
        <f>Tabela224[[#This Row],[SITUAÇÃO ]]</f>
        <v>ATIVO</v>
      </c>
      <c r="D32" s="15"/>
      <c r="E32" s="7"/>
      <c r="F32" s="10"/>
      <c r="G32" s="7"/>
      <c r="H32" s="7"/>
      <c r="I32" s="8"/>
      <c r="J32" s="7">
        <f t="shared" si="0"/>
        <v>0</v>
      </c>
      <c r="K32" s="9">
        <f t="shared" si="2"/>
        <v>-29</v>
      </c>
      <c r="L32" s="15" t="str">
        <f ca="1">IF(TODAY()&gt;Tabela224101112131415161718192010113637383940414243[[#This Row],[VENCIMENTO]],"Vencido‼","Válido✔")</f>
        <v>Vencido‼</v>
      </c>
    </row>
    <row r="33" spans="1:12" x14ac:dyDescent="0.25">
      <c r="A33" s="11" t="str">
        <f>Tabela224[[#This Row],[NOME]]</f>
        <v>KEVIN AQUINO ARNEZ</v>
      </c>
      <c r="B33" s="11" t="str">
        <f>Tabela224[[#This Row],[CATEGORIA]]</f>
        <v>EMPREGADO</v>
      </c>
      <c r="C33" s="15" t="str">
        <f>Tabela224[[#This Row],[SITUAÇÃO ]]</f>
        <v>ATIVO</v>
      </c>
      <c r="D33" s="15"/>
      <c r="E33" s="7"/>
      <c r="F33" s="10"/>
      <c r="G33" s="7"/>
      <c r="H33" s="7"/>
      <c r="I33" s="8"/>
      <c r="J33" s="7">
        <f t="shared" si="0"/>
        <v>0</v>
      </c>
      <c r="K33" s="9">
        <f t="shared" si="2"/>
        <v>-29</v>
      </c>
      <c r="L33" s="15" t="str">
        <f ca="1">IF(TODAY()&gt;Tabela224101112131415161718192010113637383940414243[[#This Row],[VENCIMENTO]],"Vencido‼","Válido✔")</f>
        <v>Vencido‼</v>
      </c>
    </row>
    <row r="34" spans="1:12" x14ac:dyDescent="0.25">
      <c r="A34" s="11" t="str">
        <f>Tabela224[[#This Row],[NOME]]</f>
        <v>LEANDRO ARCANJO DOS SANTOS</v>
      </c>
      <c r="B34" s="11" t="str">
        <f>Tabela224[[#This Row],[CATEGORIA]]</f>
        <v>EMPREGADO</v>
      </c>
      <c r="C34" s="15" t="str">
        <f>Tabela224[[#This Row],[SITUAÇÃO ]]</f>
        <v>ATIVO</v>
      </c>
      <c r="D34" s="15"/>
      <c r="E34" s="7"/>
      <c r="F34" s="10"/>
      <c r="G34" s="7"/>
      <c r="H34" s="7"/>
      <c r="I34" s="8"/>
      <c r="J34" s="7">
        <f t="shared" si="0"/>
        <v>0</v>
      </c>
      <c r="K34" s="9">
        <f t="shared" si="2"/>
        <v>-29</v>
      </c>
      <c r="L34" s="15" t="str">
        <f ca="1">IF(TODAY()&gt;Tabela224101112131415161718192010113637383940414243[[#This Row],[VENCIMENTO]],"Vencido‼","Válido✔")</f>
        <v>Vencido‼</v>
      </c>
    </row>
    <row r="35" spans="1:12" x14ac:dyDescent="0.25">
      <c r="A35" s="11" t="str">
        <f>Tabela224[[#This Row],[NOME]]</f>
        <v>LUCIANO ALVES DE PAIVA</v>
      </c>
      <c r="B35" s="11" t="str">
        <f>Tabela224[[#This Row],[CATEGORIA]]</f>
        <v>EMPREGADO</v>
      </c>
      <c r="C35" s="15" t="str">
        <f>Tabela224[[#This Row],[SITUAÇÃO ]]</f>
        <v>INATIVO</v>
      </c>
      <c r="D35" s="15"/>
      <c r="E35" s="7"/>
      <c r="F35" s="10"/>
      <c r="G35" s="7"/>
      <c r="H35" s="7"/>
      <c r="I35" s="8"/>
      <c r="J35" s="7">
        <f t="shared" si="0"/>
        <v>0</v>
      </c>
      <c r="K35" s="9">
        <f t="shared" si="2"/>
        <v>-29</v>
      </c>
      <c r="L35" s="15" t="str">
        <f ca="1">IF(TODAY()&gt;Tabela224101112131415161718192010113637383940414243[[#This Row],[VENCIMENTO]],"Vencido‼","Válido✔")</f>
        <v>Vencido‼</v>
      </c>
    </row>
    <row r="36" spans="1:12" x14ac:dyDescent="0.25">
      <c r="A36" s="11" t="str">
        <f>Tabela224[[#This Row],[NOME]]</f>
        <v>LUIZ CARLOS CORRÊA</v>
      </c>
      <c r="B36" s="11" t="str">
        <f>Tabela224[[#This Row],[CATEGORIA]]</f>
        <v>EMPREGADO</v>
      </c>
      <c r="C36" s="15" t="str">
        <f>Tabela224[[#This Row],[SITUAÇÃO ]]</f>
        <v>ATIVO</v>
      </c>
      <c r="D36" s="15"/>
      <c r="E36" s="7"/>
      <c r="F36" s="10"/>
      <c r="G36" s="7"/>
      <c r="H36" s="7"/>
      <c r="I36" s="8"/>
      <c r="J36" s="7">
        <f t="shared" si="0"/>
        <v>0</v>
      </c>
      <c r="K36" s="9">
        <f t="shared" si="2"/>
        <v>-29</v>
      </c>
      <c r="L36" s="15" t="str">
        <f ca="1">IF(TODAY()&gt;Tabela224101112131415161718192010113637383940414243[[#This Row],[VENCIMENTO]],"Vencido‼","Válido✔")</f>
        <v>Vencido‼</v>
      </c>
    </row>
    <row r="37" spans="1:12" x14ac:dyDescent="0.25">
      <c r="A37" s="11" t="str">
        <f>Tabela224[[#This Row],[NOME]]</f>
        <v>MÁRCIO PEREIRA DO NASCIMENTO</v>
      </c>
      <c r="B37" s="11" t="str">
        <f>Tabela224[[#This Row],[CATEGORIA]]</f>
        <v>EMPREGADO</v>
      </c>
      <c r="C37" s="15" t="str">
        <f>Tabela224[[#This Row],[SITUAÇÃO ]]</f>
        <v>ATIVO</v>
      </c>
      <c r="D37" s="15"/>
      <c r="E37" s="7"/>
      <c r="F37" s="10"/>
      <c r="G37" s="7"/>
      <c r="H37" s="7"/>
      <c r="I37" s="8"/>
      <c r="J37" s="7">
        <f t="shared" si="0"/>
        <v>0</v>
      </c>
      <c r="K37" s="9">
        <f t="shared" si="2"/>
        <v>-29</v>
      </c>
      <c r="L37" s="15" t="str">
        <f ca="1">IF(TODAY()&gt;Tabela224101112131415161718192010113637383940414243[[#This Row],[VENCIMENTO]],"Vencido‼","Válido✔")</f>
        <v>Vencido‼</v>
      </c>
    </row>
    <row r="38" spans="1:12" x14ac:dyDescent="0.25">
      <c r="A38" s="11" t="str">
        <f>Tabela224[[#This Row],[NOME]]</f>
        <v>MATEUS DOS SANTOS DE BRITO</v>
      </c>
      <c r="B38" s="11" t="str">
        <f>Tabela224[[#This Row],[CATEGORIA]]</f>
        <v>INTERMITENTE (ELISVÂNIO)</v>
      </c>
      <c r="C38" s="15" t="str">
        <f>Tabela224[[#This Row],[SITUAÇÃO ]]</f>
        <v>ATIVO</v>
      </c>
      <c r="D38" s="15"/>
      <c r="E38" s="7"/>
      <c r="F38" s="10"/>
      <c r="G38" s="7"/>
      <c r="H38" s="7"/>
      <c r="I38" s="8"/>
      <c r="J38" s="7">
        <f t="shared" si="0"/>
        <v>0</v>
      </c>
      <c r="K38" s="9">
        <f t="shared" si="2"/>
        <v>-29</v>
      </c>
      <c r="L38" s="15" t="str">
        <f ca="1">IF(TODAY()&gt;Tabela224101112131415161718192010113637383940414243[[#This Row],[VENCIMENTO]],"Vencido‼","Válido✔")</f>
        <v>Vencido‼</v>
      </c>
    </row>
    <row r="39" spans="1:12" x14ac:dyDescent="0.25">
      <c r="A39" s="11" t="str">
        <f>Tabela224[[#This Row],[NOME]]</f>
        <v>MOACIR ROMÁRIO SIQUEIRA DOS REIS</v>
      </c>
      <c r="B39" s="11" t="str">
        <f>Tabela224[[#This Row],[CATEGORIA]]</f>
        <v>EMPREGADO</v>
      </c>
      <c r="C39" s="15" t="str">
        <f>Tabela224[[#This Row],[SITUAÇÃO ]]</f>
        <v>ATIVO</v>
      </c>
      <c r="D39" s="15"/>
      <c r="E39" s="7"/>
      <c r="F39" s="10"/>
      <c r="G39" s="7"/>
      <c r="H39" s="7"/>
      <c r="I39" s="8"/>
      <c r="J39" s="7">
        <f t="shared" si="0"/>
        <v>0</v>
      </c>
      <c r="K39" s="9">
        <f t="shared" si="2"/>
        <v>-29</v>
      </c>
      <c r="L39" s="15" t="str">
        <f ca="1">IF(TODAY()&gt;Tabela224101112131415161718192010113637383940414243[[#This Row],[VENCIMENTO]],"Vencido‼","Válido✔")</f>
        <v>Vencido‼</v>
      </c>
    </row>
    <row r="40" spans="1:12" x14ac:dyDescent="0.25">
      <c r="A40" s="11" t="str">
        <f>Tabela224[[#This Row],[NOME]]</f>
        <v>NATHÁLIA ROSY SOUZA OLIVEIRA</v>
      </c>
      <c r="B40" s="11" t="str">
        <f>Tabela224[[#This Row],[CATEGORIA]]</f>
        <v>EMPREGADO</v>
      </c>
      <c r="C40" s="15" t="str">
        <f>Tabela224[[#This Row],[SITUAÇÃO ]]</f>
        <v>ATIVO</v>
      </c>
      <c r="D40" s="15"/>
      <c r="E40" s="7"/>
      <c r="F40" s="10"/>
      <c r="G40" s="7"/>
      <c r="H40" s="7"/>
      <c r="I40" s="8"/>
      <c r="J40" s="7">
        <f t="shared" si="0"/>
        <v>0</v>
      </c>
      <c r="K40" s="9">
        <f t="shared" si="2"/>
        <v>-29</v>
      </c>
      <c r="L40" s="15" t="str">
        <f ca="1">IF(TODAY()&gt;Tabela224101112131415161718192010113637383940414243[[#This Row],[VENCIMENTO]],"Vencido‼","Válido✔")</f>
        <v>Vencido‼</v>
      </c>
    </row>
    <row r="41" spans="1:12" x14ac:dyDescent="0.25">
      <c r="A41" s="11" t="str">
        <f>Tabela224[[#This Row],[NOME]]</f>
        <v>NAYARA THAÍS LOURENÇO OLIVEIRA</v>
      </c>
      <c r="B41" s="11" t="str">
        <f>Tabela224[[#This Row],[CATEGORIA]]</f>
        <v>EMPREGADO</v>
      </c>
      <c r="C41" s="15" t="str">
        <f>Tabela224[[#This Row],[SITUAÇÃO ]]</f>
        <v>ATIVO</v>
      </c>
      <c r="D41" s="15"/>
      <c r="E41" s="7"/>
      <c r="F41" s="10"/>
      <c r="G41" s="7"/>
      <c r="H41" s="7"/>
      <c r="I41" s="8"/>
      <c r="J41" s="7">
        <f t="shared" si="0"/>
        <v>0</v>
      </c>
      <c r="K41" s="9">
        <f t="shared" si="2"/>
        <v>-29</v>
      </c>
      <c r="L41" s="15" t="str">
        <f ca="1">IF(TODAY()&gt;Tabela224101112131415161718192010113637383940414243[[#This Row],[VENCIMENTO]],"Vencido‼","Válido✔")</f>
        <v>Vencido‼</v>
      </c>
    </row>
    <row r="42" spans="1:12" x14ac:dyDescent="0.25">
      <c r="A42" s="11" t="str">
        <f>Tabela224[[#This Row],[NOME]]</f>
        <v>NIELTON OLIVEIRA DAMASCENO</v>
      </c>
      <c r="B42" s="11" t="str">
        <f>Tabela224[[#This Row],[CATEGORIA]]</f>
        <v>EMPREGADO</v>
      </c>
      <c r="C42" s="15" t="str">
        <f>Tabela224[[#This Row],[SITUAÇÃO ]]</f>
        <v>ATIVO</v>
      </c>
      <c r="D42" s="15"/>
      <c r="E42" s="7"/>
      <c r="F42" s="10"/>
      <c r="G42" s="7"/>
      <c r="H42" s="7"/>
      <c r="I42" s="8"/>
      <c r="J42" s="7">
        <f t="shared" si="0"/>
        <v>0</v>
      </c>
      <c r="K42" s="9">
        <f t="shared" si="2"/>
        <v>-29</v>
      </c>
      <c r="L42" s="15" t="str">
        <f ca="1">IF(TODAY()&gt;Tabela224101112131415161718192010113637383940414243[[#This Row],[VENCIMENTO]],"Vencido‼","Válido✔")</f>
        <v>Vencido‼</v>
      </c>
    </row>
    <row r="43" spans="1:12" x14ac:dyDescent="0.25">
      <c r="A43" s="11" t="str">
        <f>Tabela224[[#This Row],[NOME]]</f>
        <v>PAULO CÉLIO DA SILVA</v>
      </c>
      <c r="B43" s="11" t="str">
        <f>Tabela224[[#This Row],[CATEGORIA]]</f>
        <v>EMPREGADO</v>
      </c>
      <c r="C43" s="15" t="str">
        <f>Tabela224[[#This Row],[SITUAÇÃO ]]</f>
        <v>ATIVO</v>
      </c>
      <c r="D43" s="15"/>
      <c r="E43" s="7"/>
      <c r="F43" s="10"/>
      <c r="G43" s="7"/>
      <c r="H43" s="7"/>
      <c r="I43" s="8"/>
      <c r="J43" s="7">
        <f t="shared" si="0"/>
        <v>0</v>
      </c>
      <c r="K43" s="9">
        <f t="shared" si="2"/>
        <v>-29</v>
      </c>
      <c r="L43" s="15" t="str">
        <f ca="1">IF(TODAY()&gt;Tabela224101112131415161718192010113637383940414243[[#This Row],[VENCIMENTO]],"Vencido‼","Válido✔")</f>
        <v>Vencido‼</v>
      </c>
    </row>
    <row r="44" spans="1:12" x14ac:dyDescent="0.25">
      <c r="A44" s="11" t="str">
        <f>Tabela224[[#This Row],[NOME]]</f>
        <v>RAFAEL FAUSTINO MAPA COELHO</v>
      </c>
      <c r="B44" s="11" t="str">
        <f>Tabela224[[#This Row],[CATEGORIA]]</f>
        <v>EMPREGADO</v>
      </c>
      <c r="C44" s="15" t="str">
        <f>Tabela224[[#This Row],[SITUAÇÃO ]]</f>
        <v>INATIVO</v>
      </c>
      <c r="D44" s="15"/>
      <c r="E44" s="7"/>
      <c r="F44" s="10"/>
      <c r="G44" s="7"/>
      <c r="H44" s="7"/>
      <c r="I44" s="8"/>
      <c r="J44" s="7">
        <f t="shared" si="0"/>
        <v>0</v>
      </c>
      <c r="K44" s="9">
        <f t="shared" si="2"/>
        <v>-29</v>
      </c>
      <c r="L44" s="15" t="str">
        <f ca="1">IF(TODAY()&gt;Tabela224101112131415161718192010113637383940414243[[#This Row],[VENCIMENTO]],"Vencido‼","Válido✔")</f>
        <v>Vencido‼</v>
      </c>
    </row>
    <row r="45" spans="1:12" x14ac:dyDescent="0.25">
      <c r="A45" s="11" t="str">
        <f>Tabela224[[#This Row],[NOME]]</f>
        <v>RAFAEL ROBERTO CAMPIDELLI</v>
      </c>
      <c r="B45" s="11" t="str">
        <f>Tabela224[[#This Row],[CATEGORIA]]</f>
        <v>EMPREGADO</v>
      </c>
      <c r="C45" s="15" t="s">
        <v>120</v>
      </c>
      <c r="D45" s="15"/>
      <c r="E45" s="7"/>
      <c r="F45" s="10"/>
      <c r="G45" s="7"/>
      <c r="H45" s="7"/>
      <c r="I45" s="8"/>
      <c r="J45" s="7">
        <f>EDATE(E45,I45)</f>
        <v>0</v>
      </c>
      <c r="K45" s="9">
        <f>J45-29</f>
        <v>-29</v>
      </c>
      <c r="L45" s="15" t="str">
        <f ca="1">IF(TODAY()&gt;Tabela224101112131415161718192010113637383940414243[[#This Row],[VENCIMENTO]],"Vencido‼","Válido✔")</f>
        <v>Vencido‼</v>
      </c>
    </row>
    <row r="46" spans="1:12" x14ac:dyDescent="0.25">
      <c r="A46" s="11" t="str">
        <f>Tabela224[[#This Row],[NOME]]</f>
        <v>ROBERT AUGUSTO SANTOS SILVA</v>
      </c>
      <c r="B46" s="11" t="str">
        <f>Tabela224[[#This Row],[CATEGORIA]]</f>
        <v>EMPREGADO</v>
      </c>
      <c r="C46" s="15" t="str">
        <f>Tabela224[[#This Row],[SITUAÇÃO ]]</f>
        <v>ATIVO</v>
      </c>
      <c r="D46" s="15"/>
      <c r="E46" s="7"/>
      <c r="F46" s="10"/>
      <c r="G46" s="7"/>
      <c r="H46" s="7"/>
      <c r="I46" s="8"/>
      <c r="J46" s="7">
        <f t="shared" si="0"/>
        <v>0</v>
      </c>
      <c r="K46" s="9">
        <f t="shared" si="2"/>
        <v>-29</v>
      </c>
      <c r="L46" s="15" t="str">
        <f ca="1">IF(TODAY()&gt;Tabela224101112131415161718192010113637383940414243[[#This Row],[VENCIMENTO]],"Vencido‼","Válido✔")</f>
        <v>Vencido‼</v>
      </c>
    </row>
    <row r="47" spans="1:12" x14ac:dyDescent="0.25">
      <c r="A47" s="11" t="str">
        <f>Tabela224[[#This Row],[NOME]]</f>
        <v>TALISON TIAGO DIAS OLIVEIRA</v>
      </c>
      <c r="B47" s="11" t="str">
        <f>Tabela224[[#This Row],[CATEGORIA]]</f>
        <v>EMPREGADO</v>
      </c>
      <c r="C47" s="15" t="str">
        <f>Tabela224[[#This Row],[SITUAÇÃO ]]</f>
        <v>ATIVO</v>
      </c>
      <c r="D47" s="15"/>
      <c r="E47" s="7"/>
      <c r="F47" s="10"/>
      <c r="G47" s="7"/>
      <c r="H47" s="7"/>
      <c r="I47" s="8"/>
      <c r="J47" s="7">
        <f t="shared" si="0"/>
        <v>0</v>
      </c>
      <c r="K47" s="9">
        <f t="shared" si="2"/>
        <v>-29</v>
      </c>
      <c r="L47" s="15" t="str">
        <f ca="1">IF(TODAY()&gt;Tabela224101112131415161718192010113637383940414243[[#This Row],[VENCIMENTO]],"Vencido‼","Válido✔")</f>
        <v>Vencido‼</v>
      </c>
    </row>
    <row r="48" spans="1:12" x14ac:dyDescent="0.25">
      <c r="A48" s="11" t="str">
        <f>Tabela224[[#This Row],[NOME]]</f>
        <v>THAÍS LORRAINE DA SILVA SANTOS</v>
      </c>
      <c r="B48" s="11" t="str">
        <f>Tabela224[[#This Row],[CATEGORIA]]</f>
        <v>EMPREGADO</v>
      </c>
      <c r="C48" s="15" t="str">
        <f>Tabela224[[#This Row],[SITUAÇÃO ]]</f>
        <v>ATIVO</v>
      </c>
      <c r="D48" s="15"/>
      <c r="E48" s="7"/>
      <c r="F48" s="10"/>
      <c r="G48" s="7"/>
      <c r="H48" s="7"/>
      <c r="I48" s="8"/>
      <c r="J48" s="7">
        <f t="shared" si="0"/>
        <v>0</v>
      </c>
      <c r="K48" s="9">
        <f t="shared" si="2"/>
        <v>-29</v>
      </c>
      <c r="L48" s="15" t="str">
        <f ca="1">IF(TODAY()&gt;Tabela224101112131415161718192010113637383940414243[[#This Row],[VENCIMENTO]],"Vencido‼","Válido✔")</f>
        <v>Vencido‼</v>
      </c>
    </row>
    <row r="49" spans="1:12" x14ac:dyDescent="0.25">
      <c r="A49" s="11" t="str">
        <f>Tabela224[[#This Row],[NOME]]</f>
        <v>WAGNER APARECIDO DE SOUSA JÚNIOR</v>
      </c>
      <c r="B49" s="11" t="str">
        <f>Tabela224[[#This Row],[CATEGORIA]]</f>
        <v>EMPREGADO</v>
      </c>
      <c r="C49" s="15" t="str">
        <f>Tabela224[[#This Row],[SITUAÇÃO ]]</f>
        <v>INATIVO</v>
      </c>
      <c r="D49" s="15"/>
      <c r="E49" s="7"/>
      <c r="F49" s="10"/>
      <c r="G49" s="7"/>
      <c r="H49" s="7"/>
      <c r="I49" s="8"/>
      <c r="J49" s="7">
        <f t="shared" si="0"/>
        <v>0</v>
      </c>
      <c r="K49" s="9">
        <f t="shared" si="2"/>
        <v>-29</v>
      </c>
      <c r="L49" s="15" t="str">
        <f ca="1">IF(TODAY()&gt;Tabela224101112131415161718192010113637383940414243[[#This Row],[VENCIMENTO]],"Vencido‼","Válido✔")</f>
        <v>Vencido‼</v>
      </c>
    </row>
    <row r="50" spans="1:12" x14ac:dyDescent="0.25">
      <c r="A50" s="11" t="str">
        <f>Tabela224[[#This Row],[NOME]]</f>
        <v>WESLEY DE ALMEIDA E SOUZA</v>
      </c>
      <c r="B50" s="11" t="str">
        <f>Tabela224[[#This Row],[CATEGORIA]]</f>
        <v>EMPREGADO</v>
      </c>
      <c r="C50" s="15" t="str">
        <f>Tabela224[[#This Row],[SITUAÇÃO ]]</f>
        <v>ATIVO</v>
      </c>
      <c r="D50" s="15"/>
      <c r="E50" s="7"/>
      <c r="F50" s="10"/>
      <c r="G50" s="7"/>
      <c r="H50" s="7"/>
      <c r="I50" s="8"/>
      <c r="J50" s="19">
        <f t="shared" si="0"/>
        <v>0</v>
      </c>
      <c r="K50" s="20">
        <f t="shared" si="2"/>
        <v>-29</v>
      </c>
      <c r="L50" s="15" t="str">
        <f ca="1">IF(TODAY()&gt;Tabela224101112131415161718192010113637383940414243[[#This Row],[VENCIMENTO]],"Vencido‼","Válido✔")</f>
        <v>Vencido‼</v>
      </c>
    </row>
    <row r="51" spans="1:12" x14ac:dyDescent="0.25">
      <c r="A51" s="11" t="str">
        <f>Tabela224[[#This Row],[NOME]]</f>
        <v>MARCELO CHRISTIAN LELIS DE OLIVEIRA</v>
      </c>
      <c r="B51" s="11" t="str">
        <f>Tabela224[[#This Row],[CATEGORIA]]</f>
        <v>EMPREGADO</v>
      </c>
      <c r="C51" s="15" t="str">
        <f>Tabela224[[#This Row],[SITUAÇÃO ]]</f>
        <v>ATIVO</v>
      </c>
      <c r="D51" s="15"/>
      <c r="E51" s="7"/>
      <c r="F51" s="10"/>
      <c r="G51" s="7"/>
      <c r="H51" s="7"/>
      <c r="I51" s="8"/>
      <c r="J51" s="7">
        <f t="shared" si="0"/>
        <v>0</v>
      </c>
      <c r="K51" s="9">
        <f t="shared" si="2"/>
        <v>-29</v>
      </c>
      <c r="L51" s="27" t="str">
        <f ca="1">IF(TODAY()&gt;Tabela224101112131415161718192010113637383940414243[[#This Row],[VENCIMENTO]],"Vencido‼","Válido✔")</f>
        <v>Vencido‼</v>
      </c>
    </row>
    <row r="52" spans="1:12" x14ac:dyDescent="0.25">
      <c r="A52" s="11" t="str">
        <f>Tabela224[[#This Row],[NOME]]</f>
        <v>PABLO VINICIUS SEVERINO FERNANDES</v>
      </c>
      <c r="B52" s="11" t="str">
        <f>Tabela224[[#This Row],[CATEGORIA]]</f>
        <v xml:space="preserve">EMPREGADO </v>
      </c>
      <c r="C52" s="15" t="str">
        <f>Tabela224[[#This Row],[SITUAÇÃO ]]</f>
        <v>ATIVO</v>
      </c>
      <c r="D52" s="15"/>
      <c r="E52" s="7"/>
      <c r="F52" s="10"/>
      <c r="G52" s="7"/>
      <c r="H52" s="7"/>
      <c r="I52" s="8"/>
      <c r="J52" s="7">
        <f t="shared" si="0"/>
        <v>0</v>
      </c>
      <c r="K52" s="9">
        <f t="shared" si="2"/>
        <v>-29</v>
      </c>
      <c r="L52" s="27" t="str">
        <f ca="1">IF(TODAY()&gt;Tabela224101112131415161718192010113637383940414243[[#This Row],[VENCIMENTO]],"Vencido‼","Válido✔")</f>
        <v>Vencido‼</v>
      </c>
    </row>
    <row r="53" spans="1:12" x14ac:dyDescent="0.25">
      <c r="A53" s="11" t="str">
        <f>Tabela224[[#This Row],[NOME]]</f>
        <v>FRANCISCO PEDRO DE SOUZA SANTOS</v>
      </c>
      <c r="B53" s="11" t="str">
        <f>Tabela224[[#This Row],[CATEGORIA]]</f>
        <v>EMPREGADO</v>
      </c>
      <c r="C53" s="15" t="s">
        <v>120</v>
      </c>
      <c r="D53" s="15"/>
      <c r="E53" s="7"/>
      <c r="F53" s="10"/>
      <c r="G53" s="7"/>
      <c r="H53" s="7"/>
      <c r="I53" s="8"/>
      <c r="J53" s="7">
        <f t="shared" si="0"/>
        <v>0</v>
      </c>
      <c r="K53" s="9">
        <f t="shared" si="2"/>
        <v>-29</v>
      </c>
      <c r="L53" s="27" t="str">
        <f ca="1">IF(TODAY()&gt;Tabela224101112131415161718192010113637383940414243[[#This Row],[VENCIMENTO]],"Vencido‼","Válido✔")</f>
        <v>Vencido‼</v>
      </c>
    </row>
    <row r="54" spans="1:12" x14ac:dyDescent="0.25">
      <c r="A54" s="11" t="str">
        <f>Tabela224[[#This Row],[NOME]]</f>
        <v>ÍTALO GABRIEL DA SILVA RODRIGUES SANTOS</v>
      </c>
      <c r="B54" s="11" t="str">
        <f>Tabela224[[#This Row],[CATEGORIA]]</f>
        <v>EMPREGADO</v>
      </c>
      <c r="C54" s="15" t="str">
        <f>Tabela224[[#This Row],[SITUAÇÃO ]]</f>
        <v>ATIVO</v>
      </c>
      <c r="D54" s="15"/>
      <c r="E54" s="7"/>
      <c r="F54" s="10"/>
      <c r="G54" s="7"/>
      <c r="H54" s="7"/>
      <c r="I54" s="8"/>
      <c r="J54" s="7">
        <f t="shared" si="0"/>
        <v>0</v>
      </c>
      <c r="K54" s="9">
        <f t="shared" si="2"/>
        <v>-29</v>
      </c>
      <c r="L54" s="27" t="str">
        <f ca="1">IF(TODAY()&gt;Tabela224101112131415161718192010113637383940414243[[#This Row],[VENCIMENTO]],"Vencido‼","Válido✔")</f>
        <v>Vencido‼</v>
      </c>
    </row>
    <row r="55" spans="1:12" x14ac:dyDescent="0.25">
      <c r="A55" s="11" t="str">
        <f>Tabela224[[#This Row],[NOME]]</f>
        <v>IVANILDO AMARAL SANTOS</v>
      </c>
      <c r="B55" s="11" t="str">
        <f>Tabela224[[#This Row],[CATEGORIA]]</f>
        <v>EMPREGADO</v>
      </c>
      <c r="C55" s="15" t="str">
        <f>Tabela224[[#This Row],[SITUAÇÃO ]]</f>
        <v>ATIVO</v>
      </c>
      <c r="D55" s="15"/>
      <c r="E55" s="7"/>
      <c r="F55" s="10"/>
      <c r="G55" s="7"/>
      <c r="H55" s="7"/>
      <c r="I55" s="8"/>
      <c r="J55" s="7">
        <f t="shared" si="0"/>
        <v>0</v>
      </c>
      <c r="K55" s="9">
        <f t="shared" si="2"/>
        <v>-29</v>
      </c>
      <c r="L55" s="27" t="str">
        <f ca="1">IF(TODAY()&gt;Tabela224101112131415161718192010113637383940414243[[#This Row],[VENCIMENTO]],"Vencido‼","Válido✔")</f>
        <v>Vencido‼</v>
      </c>
    </row>
    <row r="56" spans="1:12" x14ac:dyDescent="0.25">
      <c r="A56" s="11" t="str">
        <f>Tabela224[[#This Row],[NOME]]</f>
        <v>JONATHAN FERNANDES PEREIRA</v>
      </c>
      <c r="B56" s="11" t="str">
        <f>Tabela224[[#This Row],[CATEGORIA]]</f>
        <v>EMPREGADO</v>
      </c>
      <c r="C56" s="15" t="str">
        <f>Tabela224[[#This Row],[SITUAÇÃO ]]</f>
        <v>ATIVO</v>
      </c>
      <c r="D56" s="15"/>
      <c r="E56" s="7"/>
      <c r="F56" s="10"/>
      <c r="G56" s="7"/>
      <c r="H56" s="7"/>
      <c r="I56" s="8"/>
      <c r="J56" s="7">
        <f t="shared" si="0"/>
        <v>0</v>
      </c>
      <c r="K56" s="9">
        <f t="shared" si="2"/>
        <v>-29</v>
      </c>
      <c r="L56" s="27" t="str">
        <f ca="1">IF(TODAY()&gt;Tabela224101112131415161718192010113637383940414243[[#This Row],[VENCIMENTO]],"Vencido‼","Válido✔")</f>
        <v>Vencido‼</v>
      </c>
    </row>
    <row r="57" spans="1:12" x14ac:dyDescent="0.25">
      <c r="A57" s="11" t="str">
        <f>Tabela224[[#This Row],[NOME]]</f>
        <v>FERNANDO AQUINO FERNANDES</v>
      </c>
      <c r="B57" s="11" t="str">
        <f>Tabela224[[#This Row],[CATEGORIA]]</f>
        <v>INTERMITENTE (FERNANDO)</v>
      </c>
      <c r="C57" s="15" t="str">
        <f>Tabela224[[#This Row],[SITUAÇÃO ]]</f>
        <v>ATIVO</v>
      </c>
      <c r="D57" s="15"/>
      <c r="E57" s="7"/>
      <c r="F57" s="10"/>
      <c r="G57" s="7"/>
      <c r="H57" s="7"/>
      <c r="I57" s="8"/>
      <c r="J57" s="7">
        <f t="shared" si="0"/>
        <v>0</v>
      </c>
      <c r="K57" s="9">
        <f t="shared" si="2"/>
        <v>-29</v>
      </c>
      <c r="L57" s="27" t="str">
        <f ca="1">IF(TODAY()&gt;Tabela224101112131415161718192010113637383940414243[[#This Row],[VENCIMENTO]],"Vencido‼","Válido✔")</f>
        <v>Vencido‼</v>
      </c>
    </row>
    <row r="58" spans="1:12" x14ac:dyDescent="0.25">
      <c r="A58" s="11" t="str">
        <f>Tabela224[[#This Row],[NOME]]</f>
        <v>WANDESON COSTA LIMA</v>
      </c>
      <c r="B58" s="11" t="str">
        <f>Tabela224[[#This Row],[CATEGORIA]]</f>
        <v>INTERMITENTE (FERNANDO)</v>
      </c>
      <c r="C58" s="15" t="str">
        <f>Tabela224[[#This Row],[SITUAÇÃO ]]</f>
        <v>ATIVO</v>
      </c>
      <c r="D58" s="15"/>
      <c r="E58" s="7"/>
      <c r="F58" s="10"/>
      <c r="G58" s="7"/>
      <c r="H58" s="7"/>
      <c r="I58" s="8"/>
      <c r="J58" s="7">
        <f t="shared" si="0"/>
        <v>0</v>
      </c>
      <c r="K58" s="9">
        <f t="shared" si="2"/>
        <v>-29</v>
      </c>
      <c r="L58" s="27" t="str">
        <f ca="1">IF(TODAY()&gt;Tabela224101112131415161718192010113637383940414243[[#This Row],[VENCIMENTO]],"Vencido‼","Válido✔")</f>
        <v>Vencido‼</v>
      </c>
    </row>
    <row r="59" spans="1:12" x14ac:dyDescent="0.25">
      <c r="A59" s="11" t="str">
        <f>Tabela224[[#This Row],[NOME]]</f>
        <v>WILLIAN JORGE CAETANO PINTO</v>
      </c>
      <c r="B59" s="11" t="str">
        <f>Tabela224[[#This Row],[CATEGORIA]]</f>
        <v>INTERMITENTE (FERNANDO)</v>
      </c>
      <c r="C59" s="15" t="str">
        <f>Tabela224[[#This Row],[SITUAÇÃO ]]</f>
        <v>ATIVO</v>
      </c>
      <c r="D59" s="15"/>
      <c r="E59" s="7"/>
      <c r="F59" s="10"/>
      <c r="G59" s="7"/>
      <c r="H59" s="7"/>
      <c r="I59" s="8"/>
      <c r="J59" s="7">
        <f t="shared" si="0"/>
        <v>0</v>
      </c>
      <c r="K59" s="9">
        <f t="shared" si="2"/>
        <v>-29</v>
      </c>
      <c r="L59" s="27" t="str">
        <f ca="1">IF(TODAY()&gt;Tabela224101112131415161718192010113637383940414243[[#This Row],[VENCIMENTO]],"Vencido‼","Válido✔")</f>
        <v>Vencido‼</v>
      </c>
    </row>
    <row r="60" spans="1:12" x14ac:dyDescent="0.25">
      <c r="A60" s="11" t="str">
        <f>Tabela224[[#This Row],[NOME]]</f>
        <v>GRASIANE DA COSTA SOBRINHO</v>
      </c>
      <c r="B60" s="11" t="str">
        <f>Tabela224[[#This Row],[CATEGORIA]]</f>
        <v>EMPREGADO</v>
      </c>
      <c r="C60" s="15" t="str">
        <f>Tabela224[[#This Row],[SITUAÇÃO ]]</f>
        <v>ATIVO</v>
      </c>
      <c r="D60" s="15"/>
      <c r="E60" s="7"/>
      <c r="F60" s="10"/>
      <c r="G60" s="7"/>
      <c r="H60" s="7"/>
      <c r="I60" s="8"/>
      <c r="J60" s="7">
        <f t="shared" si="0"/>
        <v>0</v>
      </c>
      <c r="K60" s="9">
        <f t="shared" si="2"/>
        <v>-29</v>
      </c>
      <c r="L60" s="27" t="str">
        <f ca="1">IF(TODAY()&gt;Tabela224101112131415161718192010113637383940414243[[#This Row],[VENCIMENTO]],"Vencido‼","Válido✔")</f>
        <v>Vencido‼</v>
      </c>
    </row>
    <row r="61" spans="1:12" x14ac:dyDescent="0.25">
      <c r="A61" s="11" t="str">
        <f>Tabela224[[#This Row],[NOME]]</f>
        <v>BRUNO GUIMARÃES MARTINS</v>
      </c>
      <c r="B61" s="11" t="str">
        <f>Tabela224[[#This Row],[CATEGORIA]]</f>
        <v>EMPREGADO</v>
      </c>
      <c r="C61" s="15" t="str">
        <f>Tabela224[[#This Row],[SITUAÇÃO ]]</f>
        <v>ATIVO</v>
      </c>
      <c r="D61" s="15"/>
      <c r="E61" s="7"/>
      <c r="F61" s="10"/>
      <c r="G61" s="7"/>
      <c r="H61" s="7"/>
      <c r="I61" s="8"/>
      <c r="J61" s="7">
        <f t="shared" si="0"/>
        <v>0</v>
      </c>
      <c r="K61" s="9">
        <f t="shared" si="2"/>
        <v>-29</v>
      </c>
      <c r="L61" s="27" t="str">
        <f ca="1">IF(TODAY()&gt;Tabela224101112131415161718192010113637383940414243[[#This Row],[VENCIMENTO]],"Vencido‼","Válido✔")</f>
        <v>Vencido‼</v>
      </c>
    </row>
    <row r="62" spans="1:12" x14ac:dyDescent="0.25">
      <c r="A62" s="11" t="str">
        <f>Tabela224[[#This Row],[NOME]]</f>
        <v>LEANDRO GUIMARÃES MARTINS</v>
      </c>
      <c r="B62" s="11" t="str">
        <f>Tabela224[[#This Row],[CATEGORIA]]</f>
        <v>EMPREGADO</v>
      </c>
      <c r="C62" s="15" t="str">
        <f>Tabela224[[#This Row],[SITUAÇÃO ]]</f>
        <v>ATIVO</v>
      </c>
      <c r="D62" s="15"/>
      <c r="E62" s="7"/>
      <c r="F62" s="10"/>
      <c r="G62" s="7"/>
      <c r="H62" s="7"/>
      <c r="I62" s="8"/>
      <c r="J62" s="7">
        <f t="shared" si="0"/>
        <v>0</v>
      </c>
      <c r="K62" s="9">
        <f t="shared" si="2"/>
        <v>-29</v>
      </c>
      <c r="L62" s="27" t="str">
        <f ca="1">IF(TODAY()&gt;Tabela224101112131415161718192010113637383940414243[[#This Row],[VENCIMENTO]],"Vencido‼","Válido✔")</f>
        <v>Vencido‼</v>
      </c>
    </row>
    <row r="63" spans="1:12" x14ac:dyDescent="0.25">
      <c r="A63" s="11" t="str">
        <f>Tabela224[[#This Row],[NOME]]</f>
        <v>ALESSANDRO IORANY DOS SANTOS</v>
      </c>
      <c r="B63" s="11" t="str">
        <f>Tabela224[[#This Row],[CATEGORIA]]</f>
        <v>EMPREGADO</v>
      </c>
      <c r="C63" s="15" t="str">
        <f>Tabela224[[#This Row],[SITUAÇÃO ]]</f>
        <v>INATIVO</v>
      </c>
      <c r="D63" s="15"/>
      <c r="E63" s="7"/>
      <c r="F63" s="10"/>
      <c r="G63" s="7"/>
      <c r="H63" s="7"/>
      <c r="I63" s="8"/>
      <c r="J63" s="7">
        <f t="shared" si="0"/>
        <v>0</v>
      </c>
      <c r="K63" s="9">
        <f t="shared" si="2"/>
        <v>-29</v>
      </c>
      <c r="L63" s="27" t="str">
        <f ca="1">IF(TODAY()&gt;Tabela224101112131415161718192010113637383940414243[[#This Row],[VENCIMENTO]],"Vencido‼","Válido✔")</f>
        <v>Vencido‼</v>
      </c>
    </row>
    <row r="64" spans="1:12" x14ac:dyDescent="0.25">
      <c r="A64" s="11" t="str">
        <f>Tabela224[[#This Row],[NOME]]</f>
        <v>MATHEUS BINI SEVERINO FERNANDES</v>
      </c>
      <c r="B64" s="11" t="str">
        <f>Tabela224[[#This Row],[CATEGORIA]]</f>
        <v>EMPREGADO</v>
      </c>
      <c r="C64" s="15" t="str">
        <f>Tabela224[[#This Row],[SITUAÇÃO ]]</f>
        <v>ATIVO</v>
      </c>
      <c r="D64" s="15"/>
      <c r="E64" s="7"/>
      <c r="F64" s="10"/>
      <c r="G64" s="7"/>
      <c r="H64" s="7"/>
      <c r="I64" s="8"/>
      <c r="J64" s="7">
        <f t="shared" si="0"/>
        <v>0</v>
      </c>
      <c r="K64" s="9">
        <f t="shared" si="2"/>
        <v>-29</v>
      </c>
      <c r="L64" s="27" t="str">
        <f ca="1">IF(TODAY()&gt;Tabela224101112131415161718192010113637383940414243[[#This Row],[VENCIMENTO]],"Vencido‼","Válido✔")</f>
        <v>Vencido‼</v>
      </c>
    </row>
    <row r="65" spans="1:12" x14ac:dyDescent="0.25">
      <c r="A65" s="11" t="str">
        <f>Tabela224[[#This Row],[NOME]]</f>
        <v>NILTON ALVES DA CUNHA FILHO</v>
      </c>
      <c r="B65" s="11" t="str">
        <f>Tabela224[[#This Row],[CATEGORIA]]</f>
        <v>EMPREGADO</v>
      </c>
      <c r="C65" s="15" t="str">
        <f>Tabela224[[#This Row],[SITUAÇÃO ]]</f>
        <v>ATIVO</v>
      </c>
      <c r="D65" s="15"/>
      <c r="E65" s="7"/>
      <c r="F65" s="10"/>
      <c r="G65" s="7"/>
      <c r="H65" s="7"/>
      <c r="I65" s="8"/>
      <c r="J65" s="7">
        <f t="shared" si="0"/>
        <v>0</v>
      </c>
      <c r="K65" s="9">
        <f t="shared" si="2"/>
        <v>-29</v>
      </c>
      <c r="L65" s="27" t="str">
        <f ca="1">IF(TODAY()&gt;Tabela224101112131415161718192010113637383940414243[[#This Row],[VENCIMENTO]],"Vencido‼","Válido✔")</f>
        <v>Vencido‼</v>
      </c>
    </row>
    <row r="66" spans="1:12" x14ac:dyDescent="0.25">
      <c r="A66" s="11" t="str">
        <f>Tabela224[[#This Row],[NOME]]</f>
        <v>FRANCISCO PEDRO DE SOUZA SANTOS</v>
      </c>
      <c r="B66" s="11" t="str">
        <f>Tabela224[[#This Row],[CATEGORIA]]</f>
        <v>EMPREGADO</v>
      </c>
      <c r="C66" s="15" t="str">
        <f>Tabela224[[#This Row],[SITUAÇÃO ]]</f>
        <v>ATIVO</v>
      </c>
      <c r="D66" s="8"/>
      <c r="E66" s="7"/>
      <c r="F66" s="7"/>
      <c r="G66" s="7"/>
      <c r="H66" s="7"/>
      <c r="I66" s="8"/>
      <c r="J66" s="7">
        <f t="shared" si="0"/>
        <v>0</v>
      </c>
      <c r="K66" s="9">
        <f t="shared" si="2"/>
        <v>-29</v>
      </c>
      <c r="L66" s="27" t="str">
        <f ca="1">IF(TODAY()&gt;Tabela224101112131415161718192010113637383940414243[[#This Row],[VENCIMENTO]],"Vencido‼","Válido✔")</f>
        <v>Vencido‼</v>
      </c>
    </row>
    <row r="67" spans="1:12" x14ac:dyDescent="0.25">
      <c r="A67" s="11" t="str">
        <f>Tabela224[[#This Row],[NOME]]</f>
        <v>CARLOS EDUARDO ALVES JULIÃO</v>
      </c>
      <c r="B67" s="11" t="str">
        <f>Tabela224[[#This Row],[CATEGORIA]]</f>
        <v>EMPREGADO</v>
      </c>
      <c r="C67" s="15" t="str">
        <f>Tabela224[[#This Row],[SITUAÇÃO ]]</f>
        <v>ATIVO</v>
      </c>
      <c r="D67" s="8"/>
      <c r="E67" s="7"/>
      <c r="F67" s="7"/>
      <c r="G67" s="7"/>
      <c r="H67" s="7"/>
      <c r="I67" s="8"/>
      <c r="J67" s="7">
        <f t="shared" si="0"/>
        <v>0</v>
      </c>
      <c r="K67" s="9">
        <f t="shared" si="2"/>
        <v>-29</v>
      </c>
      <c r="L67" s="27" t="str">
        <f ca="1">IF(TODAY()&gt;Tabela224101112131415161718192010113637383940414243[[#This Row],[VENCIMENTO]],"Vencido‼","Válido✔")</f>
        <v>Vencido‼</v>
      </c>
    </row>
    <row r="68" spans="1:12" x14ac:dyDescent="0.25">
      <c r="A68" s="11" t="str">
        <f>Tabela224[[#This Row],[NOME]]</f>
        <v>JHONATAS ALVES COSTA</v>
      </c>
      <c r="B68" s="11" t="str">
        <f>Tabela224[[#This Row],[CATEGORIA]]</f>
        <v>EMPREGADO</v>
      </c>
      <c r="C68" s="15" t="str">
        <f>Tabela224[[#This Row],[SITUAÇÃO ]]</f>
        <v>ATIVO</v>
      </c>
      <c r="D68" s="8"/>
      <c r="E68" s="7"/>
      <c r="F68" s="7"/>
      <c r="G68" s="7"/>
      <c r="H68" s="7"/>
      <c r="I68" s="8"/>
      <c r="J68" s="7">
        <f t="shared" si="0"/>
        <v>0</v>
      </c>
      <c r="K68" s="9">
        <f t="shared" si="2"/>
        <v>-29</v>
      </c>
      <c r="L68" s="27" t="str">
        <f ca="1">IF(TODAY()&gt;Tabela224101112131415161718192010113637383940414243[[#This Row],[VENCIMENTO]],"Vencido‼","Válido✔")</f>
        <v>Vencido‼</v>
      </c>
    </row>
    <row r="69" spans="1:12" x14ac:dyDescent="0.25">
      <c r="A69" s="11" t="str">
        <f>Tabela224[[#This Row],[NOME]]</f>
        <v>KELLEN CARLA PEREIRA SILVA</v>
      </c>
      <c r="B69" s="11" t="str">
        <f>Tabela224[[#This Row],[CATEGORIA]]</f>
        <v>EMPREGADO</v>
      </c>
      <c r="C69" s="15" t="str">
        <f>Tabela224[[#This Row],[SITUAÇÃO ]]</f>
        <v>ATIVO</v>
      </c>
      <c r="D69" s="8"/>
      <c r="E69" s="7"/>
      <c r="F69" s="7"/>
      <c r="G69" s="7"/>
      <c r="H69" s="7"/>
      <c r="I69" s="8"/>
      <c r="J69" s="7">
        <f t="shared" ref="J69:J100" si="3">EDATE(E69,I69)</f>
        <v>0</v>
      </c>
      <c r="K69" s="9">
        <f t="shared" si="2"/>
        <v>-29</v>
      </c>
      <c r="L69" s="27" t="str">
        <f ca="1">IF(TODAY()&gt;Tabela224101112131415161718192010113637383940414243[[#This Row],[VENCIMENTO]],"Vencido‼","Válido✔")</f>
        <v>Vencido‼</v>
      </c>
    </row>
    <row r="70" spans="1:12" x14ac:dyDescent="0.25">
      <c r="A70" s="11" t="str">
        <f>Tabela224[[#This Row],[NOME]]</f>
        <v>LEONARDO JOSÉ DA SILVA</v>
      </c>
      <c r="B70" s="11" t="str">
        <f>Tabela224[[#This Row],[CATEGORIA]]</f>
        <v>EMPREGADO</v>
      </c>
      <c r="C70" s="15" t="str">
        <f>Tabela224[[#This Row],[SITUAÇÃO ]]</f>
        <v>ATIVO</v>
      </c>
      <c r="D70" s="8"/>
      <c r="E70" s="7"/>
      <c r="F70" s="7"/>
      <c r="G70" s="7"/>
      <c r="H70" s="7"/>
      <c r="I70" s="8"/>
      <c r="J70" s="7">
        <f t="shared" si="3"/>
        <v>0</v>
      </c>
      <c r="K70" s="9">
        <f t="shared" si="2"/>
        <v>-29</v>
      </c>
      <c r="L70" s="27" t="str">
        <f ca="1">IF(TODAY()&gt;Tabela224101112131415161718192010113637383940414243[[#This Row],[VENCIMENTO]],"Vencido‼","Válido✔")</f>
        <v>Vencido‼</v>
      </c>
    </row>
    <row r="71" spans="1:12" x14ac:dyDescent="0.25">
      <c r="A71" s="11" t="str">
        <f>Tabela224[[#This Row],[NOME]]</f>
        <v>LUSIMAR DE SOUZA SANTOS</v>
      </c>
      <c r="B71" s="11" t="str">
        <f>Tabela224[[#This Row],[CATEGORIA]]</f>
        <v>EMPREGADO</v>
      </c>
      <c r="C71" s="15" t="str">
        <f>Tabela224[[#This Row],[SITUAÇÃO ]]</f>
        <v>ATIVO</v>
      </c>
      <c r="D71" s="8"/>
      <c r="E71" s="7"/>
      <c r="F71" s="7"/>
      <c r="G71" s="7"/>
      <c r="H71" s="7"/>
      <c r="I71" s="8"/>
      <c r="J71" s="7">
        <f t="shared" si="3"/>
        <v>0</v>
      </c>
      <c r="K71" s="9">
        <f t="shared" si="2"/>
        <v>-29</v>
      </c>
      <c r="L71" s="27" t="str">
        <f ca="1">IF(TODAY()&gt;Tabela224101112131415161718192010113637383940414243[[#This Row],[VENCIMENTO]],"Vencido‼","Válido✔")</f>
        <v>Vencido‼</v>
      </c>
    </row>
    <row r="72" spans="1:12" x14ac:dyDescent="0.25">
      <c r="A72" s="11" t="str">
        <f>Tabela224[[#This Row],[NOME]]</f>
        <v>SANDY CRISTINA VENCESLAU FERREIRA</v>
      </c>
      <c r="B72" s="11" t="str">
        <f>Tabela224[[#This Row],[CATEGORIA]]</f>
        <v>EMPREGADO</v>
      </c>
      <c r="C72" s="15" t="str">
        <f>Tabela224[[#This Row],[SITUAÇÃO ]]</f>
        <v>ATIVO</v>
      </c>
      <c r="D72" s="8"/>
      <c r="E72" s="7"/>
      <c r="F72" s="7"/>
      <c r="G72" s="7"/>
      <c r="H72" s="7"/>
      <c r="I72" s="8"/>
      <c r="J72" s="7">
        <f t="shared" si="3"/>
        <v>0</v>
      </c>
      <c r="K72" s="9">
        <f t="shared" si="2"/>
        <v>-29</v>
      </c>
      <c r="L72" s="27" t="str">
        <f ca="1">IF(TODAY()&gt;Tabela224101112131415161718192010113637383940414243[[#This Row],[VENCIMENTO]],"Vencido‼","Válido✔")</f>
        <v>Vencido‼</v>
      </c>
    </row>
    <row r="73" spans="1:12" x14ac:dyDescent="0.25">
      <c r="A73" s="11" t="e">
        <f>Tabela224[[#This Row],[NOME]]</f>
        <v>#VALUE!</v>
      </c>
      <c r="B73" s="11" t="e">
        <f>Tabela224[[#This Row],[CATEGORIA]]</f>
        <v>#VALUE!</v>
      </c>
      <c r="C73" s="15" t="e">
        <f>Tabela224[[#This Row],[SITUAÇÃO ]]</f>
        <v>#VALUE!</v>
      </c>
      <c r="D73" s="8"/>
      <c r="E73" s="7"/>
      <c r="F73" s="7"/>
      <c r="G73" s="7"/>
      <c r="H73" s="7"/>
      <c r="I73" s="8"/>
      <c r="J73" s="7">
        <f t="shared" si="3"/>
        <v>0</v>
      </c>
      <c r="K73" s="9">
        <f t="shared" si="2"/>
        <v>-29</v>
      </c>
      <c r="L73" s="27" t="str">
        <f ca="1">IF(TODAY()&gt;Tabela224101112131415161718192010113637383940414243[[#This Row],[VENCIMENTO]],"Vencido‼","Válido✔")</f>
        <v>Vencido‼</v>
      </c>
    </row>
    <row r="74" spans="1:12" x14ac:dyDescent="0.25">
      <c r="A74" s="11" t="e">
        <f>Tabela224[[#This Row],[NOME]]</f>
        <v>#VALUE!</v>
      </c>
      <c r="B74" s="11" t="e">
        <f>Tabela224[[#This Row],[CATEGORIA]]</f>
        <v>#VALUE!</v>
      </c>
      <c r="C74" s="15" t="e">
        <f>Tabela224[[#This Row],[SITUAÇÃO ]]</f>
        <v>#VALUE!</v>
      </c>
      <c r="D74" s="8"/>
      <c r="E74" s="7"/>
      <c r="F74" s="7"/>
      <c r="G74" s="7"/>
      <c r="H74" s="7"/>
      <c r="I74" s="8"/>
      <c r="J74" s="7">
        <f t="shared" si="3"/>
        <v>0</v>
      </c>
      <c r="K74" s="9">
        <f t="shared" si="2"/>
        <v>-29</v>
      </c>
      <c r="L74" s="27" t="str">
        <f ca="1">IF(TODAY()&gt;Tabela224101112131415161718192010113637383940414243[[#This Row],[VENCIMENTO]],"Vencido‼","Válido✔")</f>
        <v>Vencido‼</v>
      </c>
    </row>
    <row r="75" spans="1:12" x14ac:dyDescent="0.25">
      <c r="A75" s="11" t="e">
        <f>Tabela224[[#This Row],[NOME]]</f>
        <v>#VALUE!</v>
      </c>
      <c r="B75" s="11" t="e">
        <f>Tabela224[[#This Row],[CATEGORIA]]</f>
        <v>#VALUE!</v>
      </c>
      <c r="C75" s="15" t="e">
        <f>Tabela224[[#This Row],[SITUAÇÃO ]]</f>
        <v>#VALUE!</v>
      </c>
      <c r="D75" s="8"/>
      <c r="E75" s="7"/>
      <c r="F75" s="7"/>
      <c r="G75" s="7"/>
      <c r="H75" s="7"/>
      <c r="I75" s="8"/>
      <c r="J75" s="7">
        <f t="shared" si="3"/>
        <v>0</v>
      </c>
      <c r="K75" s="9">
        <f t="shared" si="2"/>
        <v>-29</v>
      </c>
      <c r="L75" s="27" t="str">
        <f ca="1">IF(TODAY()&gt;Tabela224101112131415161718192010113637383940414243[[#This Row],[VENCIMENTO]],"Vencido‼","Válido✔")</f>
        <v>Vencido‼</v>
      </c>
    </row>
    <row r="76" spans="1:12" x14ac:dyDescent="0.25">
      <c r="A76" s="11" t="e">
        <f>Tabela224[[#This Row],[NOME]]</f>
        <v>#VALUE!</v>
      </c>
      <c r="B76" s="11" t="e">
        <f>Tabela224[[#This Row],[CATEGORIA]]</f>
        <v>#VALUE!</v>
      </c>
      <c r="C76" s="15" t="e">
        <f>Tabela224[[#This Row],[SITUAÇÃO ]]</f>
        <v>#VALUE!</v>
      </c>
      <c r="D76" s="8"/>
      <c r="E76" s="7"/>
      <c r="F76" s="7"/>
      <c r="G76" s="7"/>
      <c r="H76" s="7"/>
      <c r="I76" s="8"/>
      <c r="J76" s="7">
        <f t="shared" si="3"/>
        <v>0</v>
      </c>
      <c r="K76" s="9">
        <f t="shared" si="2"/>
        <v>-29</v>
      </c>
      <c r="L76" s="27" t="str">
        <f ca="1">IF(TODAY()&gt;Tabela224101112131415161718192010113637383940414243[[#This Row],[VENCIMENTO]],"Vencido‼","Válido✔")</f>
        <v>Vencido‼</v>
      </c>
    </row>
    <row r="77" spans="1:12" x14ac:dyDescent="0.25">
      <c r="A77" s="11" t="e">
        <f>Tabela224[[#This Row],[NOME]]</f>
        <v>#VALUE!</v>
      </c>
      <c r="B77" s="11" t="e">
        <f>Tabela224[[#This Row],[CATEGORIA]]</f>
        <v>#VALUE!</v>
      </c>
      <c r="C77" s="15" t="e">
        <f>Tabela224[[#This Row],[SITUAÇÃO ]]</f>
        <v>#VALUE!</v>
      </c>
      <c r="D77" s="8"/>
      <c r="E77" s="7"/>
      <c r="F77" s="7"/>
      <c r="G77" s="7"/>
      <c r="H77" s="7"/>
      <c r="I77" s="8"/>
      <c r="J77" s="7">
        <f t="shared" si="3"/>
        <v>0</v>
      </c>
      <c r="K77" s="9">
        <f t="shared" si="2"/>
        <v>-29</v>
      </c>
      <c r="L77" s="27" t="str">
        <f ca="1">IF(TODAY()&gt;Tabela224101112131415161718192010113637383940414243[[#This Row],[VENCIMENTO]],"Vencido‼","Válido✔")</f>
        <v>Vencido‼</v>
      </c>
    </row>
    <row r="78" spans="1:12" x14ac:dyDescent="0.25">
      <c r="A78" s="11" t="e">
        <f>Tabela224[[#This Row],[NOME]]</f>
        <v>#VALUE!</v>
      </c>
      <c r="B78" s="11" t="e">
        <f>Tabela224[[#This Row],[CATEGORIA]]</f>
        <v>#VALUE!</v>
      </c>
      <c r="C78" s="15" t="e">
        <f>Tabela224[[#This Row],[SITUAÇÃO ]]</f>
        <v>#VALUE!</v>
      </c>
      <c r="D78" s="8"/>
      <c r="E78" s="7"/>
      <c r="F78" s="7"/>
      <c r="G78" s="7"/>
      <c r="H78" s="7"/>
      <c r="I78" s="8"/>
      <c r="J78" s="7">
        <f t="shared" si="3"/>
        <v>0</v>
      </c>
      <c r="K78" s="9">
        <f t="shared" si="2"/>
        <v>-29</v>
      </c>
      <c r="L78" s="27" t="str">
        <f ca="1">IF(TODAY()&gt;Tabela224101112131415161718192010113637383940414243[[#This Row],[VENCIMENTO]],"Vencido‼","Válido✔")</f>
        <v>Vencido‼</v>
      </c>
    </row>
    <row r="79" spans="1:12" x14ac:dyDescent="0.25">
      <c r="A79" s="11" t="e">
        <f>Tabela224[[#This Row],[NOME]]</f>
        <v>#VALUE!</v>
      </c>
      <c r="B79" s="11" t="e">
        <f>Tabela224[[#This Row],[CATEGORIA]]</f>
        <v>#VALUE!</v>
      </c>
      <c r="C79" s="15" t="e">
        <f>Tabela224[[#This Row],[SITUAÇÃO ]]</f>
        <v>#VALUE!</v>
      </c>
      <c r="D79" s="8"/>
      <c r="E79" s="7"/>
      <c r="F79" s="7"/>
      <c r="G79" s="7"/>
      <c r="H79" s="7"/>
      <c r="I79" s="8"/>
      <c r="J79" s="7">
        <f t="shared" si="3"/>
        <v>0</v>
      </c>
      <c r="K79" s="9">
        <f t="shared" ref="K79:K100" si="4">J79-29</f>
        <v>-29</v>
      </c>
      <c r="L79" s="27" t="str">
        <f ca="1">IF(TODAY()&gt;Tabela224101112131415161718192010113637383940414243[[#This Row],[VENCIMENTO]],"Vencido‼","Válido✔")</f>
        <v>Vencido‼</v>
      </c>
    </row>
    <row r="80" spans="1:12" x14ac:dyDescent="0.25">
      <c r="A80" s="11" t="e">
        <f>Tabela224[[#This Row],[NOME]]</f>
        <v>#VALUE!</v>
      </c>
      <c r="B80" s="11" t="e">
        <f>Tabela224[[#This Row],[CATEGORIA]]</f>
        <v>#VALUE!</v>
      </c>
      <c r="C80" s="15" t="e">
        <f>Tabela224[[#This Row],[SITUAÇÃO ]]</f>
        <v>#VALUE!</v>
      </c>
      <c r="D80" s="8"/>
      <c r="E80" s="7"/>
      <c r="F80" s="7"/>
      <c r="G80" s="7"/>
      <c r="H80" s="7"/>
      <c r="I80" s="8"/>
      <c r="J80" s="7">
        <f t="shared" si="3"/>
        <v>0</v>
      </c>
      <c r="K80" s="9">
        <f t="shared" si="4"/>
        <v>-29</v>
      </c>
      <c r="L80" s="27" t="str">
        <f ca="1">IF(TODAY()&gt;Tabela224101112131415161718192010113637383940414243[[#This Row],[VENCIMENTO]],"Vencido‼","Válido✔")</f>
        <v>Vencido‼</v>
      </c>
    </row>
    <row r="81" spans="1:12" x14ac:dyDescent="0.25">
      <c r="A81" s="11" t="e">
        <f>Tabela224[[#This Row],[NOME]]</f>
        <v>#VALUE!</v>
      </c>
      <c r="B81" s="11" t="e">
        <f>Tabela224[[#This Row],[CATEGORIA]]</f>
        <v>#VALUE!</v>
      </c>
      <c r="C81" s="15"/>
      <c r="D81" s="8"/>
      <c r="E81" s="7"/>
      <c r="F81" s="7"/>
      <c r="G81" s="7"/>
      <c r="H81" s="7"/>
      <c r="I81" s="8"/>
      <c r="J81" s="7">
        <f t="shared" si="3"/>
        <v>0</v>
      </c>
      <c r="K81" s="9">
        <f t="shared" si="4"/>
        <v>-29</v>
      </c>
      <c r="L81" s="27" t="str">
        <f ca="1">IF(TODAY()&gt;Tabela224101112131415161718192010113637383940414243[[#This Row],[VENCIMENTO]],"Vencido‼","Válido✔")</f>
        <v>Vencido‼</v>
      </c>
    </row>
    <row r="82" spans="1:12" x14ac:dyDescent="0.25">
      <c r="A82" s="11" t="e">
        <f>Tabela224[[#This Row],[NOME]]</f>
        <v>#VALUE!</v>
      </c>
      <c r="B82" s="11" t="e">
        <f>Tabela224[[#This Row],[CATEGORIA]]</f>
        <v>#VALUE!</v>
      </c>
      <c r="C82" s="15"/>
      <c r="D82" s="8"/>
      <c r="E82" s="7"/>
      <c r="F82" s="7"/>
      <c r="G82" s="7"/>
      <c r="H82" s="7"/>
      <c r="I82" s="8"/>
      <c r="J82" s="7">
        <f t="shared" si="3"/>
        <v>0</v>
      </c>
      <c r="K82" s="9">
        <f t="shared" si="4"/>
        <v>-29</v>
      </c>
      <c r="L82" s="27" t="str">
        <f ca="1">IF(TODAY()&gt;Tabela224101112131415161718192010113637383940414243[[#This Row],[VENCIMENTO]],"Vencido‼","Válido✔")</f>
        <v>Vencido‼</v>
      </c>
    </row>
    <row r="83" spans="1:12" x14ac:dyDescent="0.25">
      <c r="A83" s="11" t="e">
        <f>Tabela224[[#This Row],[NOME]]</f>
        <v>#VALUE!</v>
      </c>
      <c r="B83" s="11" t="e">
        <f>Tabela224[[#This Row],[CATEGORIA]]</f>
        <v>#VALUE!</v>
      </c>
      <c r="C83" s="15"/>
      <c r="D83" s="8"/>
      <c r="E83" s="7"/>
      <c r="F83" s="7"/>
      <c r="G83" s="7"/>
      <c r="H83" s="7"/>
      <c r="I83" s="8"/>
      <c r="J83" s="7">
        <f t="shared" si="3"/>
        <v>0</v>
      </c>
      <c r="K83" s="9">
        <f t="shared" si="4"/>
        <v>-29</v>
      </c>
      <c r="L83" s="27" t="str">
        <f ca="1">IF(TODAY()&gt;Tabela224101112131415161718192010113637383940414243[[#This Row],[VENCIMENTO]],"Vencido‼","Válido✔")</f>
        <v>Vencido‼</v>
      </c>
    </row>
    <row r="84" spans="1:12" x14ac:dyDescent="0.25">
      <c r="A84" s="11" t="e">
        <f>Tabela224[[#This Row],[NOME]]</f>
        <v>#VALUE!</v>
      </c>
      <c r="B84" s="11" t="e">
        <f>Tabela224[[#This Row],[CATEGORIA]]</f>
        <v>#VALUE!</v>
      </c>
      <c r="C84" s="15"/>
      <c r="D84" s="8"/>
      <c r="E84" s="7"/>
      <c r="F84" s="7"/>
      <c r="G84" s="7"/>
      <c r="H84" s="7"/>
      <c r="I84" s="8"/>
      <c r="J84" s="7">
        <f t="shared" si="3"/>
        <v>0</v>
      </c>
      <c r="K84" s="9">
        <f t="shared" si="4"/>
        <v>-29</v>
      </c>
      <c r="L84" s="27" t="str">
        <f ca="1">IF(TODAY()&gt;Tabela224101112131415161718192010113637383940414243[[#This Row],[VENCIMENTO]],"Vencido‼","Válido✔")</f>
        <v>Vencido‼</v>
      </c>
    </row>
    <row r="85" spans="1:12" x14ac:dyDescent="0.25">
      <c r="A85" s="11" t="e">
        <f>Tabela224[[#This Row],[NOME]]</f>
        <v>#VALUE!</v>
      </c>
      <c r="B85" s="11" t="e">
        <f>Tabela224[[#This Row],[CATEGORIA]]</f>
        <v>#VALUE!</v>
      </c>
      <c r="C85" s="15"/>
      <c r="D85" s="8"/>
      <c r="E85" s="7"/>
      <c r="F85" s="7"/>
      <c r="G85" s="7"/>
      <c r="H85" s="7"/>
      <c r="I85" s="8"/>
      <c r="J85" s="7">
        <f t="shared" si="3"/>
        <v>0</v>
      </c>
      <c r="K85" s="9">
        <f t="shared" si="4"/>
        <v>-29</v>
      </c>
      <c r="L85" s="27" t="str">
        <f ca="1">IF(TODAY()&gt;Tabela224101112131415161718192010113637383940414243[[#This Row],[VENCIMENTO]],"Vencido‼","Válido✔")</f>
        <v>Vencido‼</v>
      </c>
    </row>
    <row r="86" spans="1:12" x14ac:dyDescent="0.25">
      <c r="A86" s="11" t="e">
        <f>Tabela224[[#This Row],[NOME]]</f>
        <v>#VALUE!</v>
      </c>
      <c r="B86" s="11" t="e">
        <f>Tabela224[[#This Row],[CATEGORIA]]</f>
        <v>#VALUE!</v>
      </c>
      <c r="C86" s="15"/>
      <c r="D86" s="8"/>
      <c r="E86" s="7"/>
      <c r="F86" s="7"/>
      <c r="G86" s="7"/>
      <c r="H86" s="7"/>
      <c r="I86" s="8"/>
      <c r="J86" s="7">
        <f t="shared" si="3"/>
        <v>0</v>
      </c>
      <c r="K86" s="9">
        <f t="shared" si="4"/>
        <v>-29</v>
      </c>
      <c r="L86" s="27" t="str">
        <f ca="1">IF(TODAY()&gt;Tabela224101112131415161718192010113637383940414243[[#This Row],[VENCIMENTO]],"Vencido‼","Válido✔")</f>
        <v>Vencido‼</v>
      </c>
    </row>
    <row r="87" spans="1:12" x14ac:dyDescent="0.25">
      <c r="A87" s="11" t="e">
        <f>Tabela224[[#This Row],[NOME]]</f>
        <v>#VALUE!</v>
      </c>
      <c r="B87" s="11" t="e">
        <f>Tabela224[[#This Row],[CATEGORIA]]</f>
        <v>#VALUE!</v>
      </c>
      <c r="C87" s="15"/>
      <c r="D87" s="8"/>
      <c r="E87" s="7"/>
      <c r="F87" s="7"/>
      <c r="G87" s="7"/>
      <c r="H87" s="7"/>
      <c r="I87" s="8"/>
      <c r="J87" s="7">
        <f t="shared" si="3"/>
        <v>0</v>
      </c>
      <c r="K87" s="9">
        <f t="shared" si="4"/>
        <v>-29</v>
      </c>
      <c r="L87" s="27" t="str">
        <f ca="1">IF(TODAY()&gt;Tabela224101112131415161718192010113637383940414243[[#This Row],[VENCIMENTO]],"Vencido‼","Válido✔")</f>
        <v>Vencido‼</v>
      </c>
    </row>
    <row r="88" spans="1:12" x14ac:dyDescent="0.25">
      <c r="A88" s="11" t="e">
        <f>Tabela224[[#This Row],[NOME]]</f>
        <v>#VALUE!</v>
      </c>
      <c r="B88" s="11" t="e">
        <f>Tabela224[[#This Row],[CATEGORIA]]</f>
        <v>#VALUE!</v>
      </c>
      <c r="C88" s="15"/>
      <c r="D88" s="8"/>
      <c r="E88" s="7"/>
      <c r="F88" s="7"/>
      <c r="G88" s="7"/>
      <c r="H88" s="7"/>
      <c r="I88" s="8"/>
      <c r="J88" s="7">
        <f t="shared" si="3"/>
        <v>0</v>
      </c>
      <c r="K88" s="9">
        <f t="shared" si="4"/>
        <v>-29</v>
      </c>
      <c r="L88" s="27" t="str">
        <f ca="1">IF(TODAY()&gt;Tabela224101112131415161718192010113637383940414243[[#This Row],[VENCIMENTO]],"Vencido‼","Válido✔")</f>
        <v>Vencido‼</v>
      </c>
    </row>
    <row r="89" spans="1:12" x14ac:dyDescent="0.25">
      <c r="A89" s="11" t="e">
        <f>Tabela224[[#This Row],[NOME]]</f>
        <v>#VALUE!</v>
      </c>
      <c r="B89" s="11" t="e">
        <f>Tabela224[[#This Row],[CATEGORIA]]</f>
        <v>#VALUE!</v>
      </c>
      <c r="C89" s="15"/>
      <c r="D89" s="8"/>
      <c r="E89" s="7"/>
      <c r="F89" s="7"/>
      <c r="G89" s="7"/>
      <c r="H89" s="7"/>
      <c r="I89" s="8"/>
      <c r="J89" s="7">
        <f t="shared" si="3"/>
        <v>0</v>
      </c>
      <c r="K89" s="9">
        <f t="shared" si="4"/>
        <v>-29</v>
      </c>
      <c r="L89" s="27" t="str">
        <f ca="1">IF(TODAY()&gt;Tabela224101112131415161718192010113637383940414243[[#This Row],[VENCIMENTO]],"Vencido‼","Válido✔")</f>
        <v>Vencido‼</v>
      </c>
    </row>
    <row r="90" spans="1:12" x14ac:dyDescent="0.25">
      <c r="A90" s="11" t="e">
        <f>Tabela224[[#This Row],[NOME]]</f>
        <v>#VALUE!</v>
      </c>
      <c r="B90" s="11" t="e">
        <f>Tabela224[[#This Row],[CATEGORIA]]</f>
        <v>#VALUE!</v>
      </c>
      <c r="C90" s="15"/>
      <c r="D90" s="8"/>
      <c r="E90" s="7"/>
      <c r="F90" s="7"/>
      <c r="G90" s="7"/>
      <c r="H90" s="7"/>
      <c r="I90" s="8"/>
      <c r="J90" s="7">
        <f t="shared" si="3"/>
        <v>0</v>
      </c>
      <c r="K90" s="9">
        <f t="shared" si="4"/>
        <v>-29</v>
      </c>
      <c r="L90" s="27" t="str">
        <f ca="1">IF(TODAY()&gt;Tabela224101112131415161718192010113637383940414243[[#This Row],[VENCIMENTO]],"Vencido‼","Válido✔")</f>
        <v>Vencido‼</v>
      </c>
    </row>
    <row r="91" spans="1:12" x14ac:dyDescent="0.25">
      <c r="A91" s="11" t="e">
        <f>Tabela224[[#This Row],[NOME]]</f>
        <v>#VALUE!</v>
      </c>
      <c r="B91" s="11" t="e">
        <f>Tabela224[[#This Row],[CATEGORIA]]</f>
        <v>#VALUE!</v>
      </c>
      <c r="C91" s="15"/>
      <c r="D91" s="8"/>
      <c r="E91" s="7"/>
      <c r="F91" s="7"/>
      <c r="G91" s="7"/>
      <c r="H91" s="7"/>
      <c r="I91" s="8"/>
      <c r="J91" s="7">
        <f t="shared" si="3"/>
        <v>0</v>
      </c>
      <c r="K91" s="9">
        <f t="shared" si="4"/>
        <v>-29</v>
      </c>
      <c r="L91" s="27" t="str">
        <f ca="1">IF(TODAY()&gt;Tabela224101112131415161718192010113637383940414243[[#This Row],[VENCIMENTO]],"Vencido‼","Válido✔")</f>
        <v>Vencido‼</v>
      </c>
    </row>
    <row r="92" spans="1:12" x14ac:dyDescent="0.25">
      <c r="A92" s="11" t="e">
        <f>Tabela224[[#This Row],[NOME]]</f>
        <v>#VALUE!</v>
      </c>
      <c r="B92" s="11" t="e">
        <f>Tabela224[[#This Row],[CATEGORIA]]</f>
        <v>#VALUE!</v>
      </c>
      <c r="C92" s="15"/>
      <c r="D92" s="8"/>
      <c r="E92" s="7"/>
      <c r="F92" s="7"/>
      <c r="G92" s="7"/>
      <c r="H92" s="7"/>
      <c r="I92" s="8"/>
      <c r="J92" s="7">
        <f t="shared" si="3"/>
        <v>0</v>
      </c>
      <c r="K92" s="9">
        <f t="shared" si="4"/>
        <v>-29</v>
      </c>
      <c r="L92" s="27" t="str">
        <f ca="1">IF(TODAY()&gt;Tabela224101112131415161718192010113637383940414243[[#This Row],[VENCIMENTO]],"Vencido‼","Válido✔")</f>
        <v>Vencido‼</v>
      </c>
    </row>
    <row r="93" spans="1:12" x14ac:dyDescent="0.25">
      <c r="A93" s="11" t="e">
        <f>Tabela224[[#This Row],[NOME]]</f>
        <v>#VALUE!</v>
      </c>
      <c r="B93" s="11" t="e">
        <f>Tabela224[[#This Row],[CATEGORIA]]</f>
        <v>#VALUE!</v>
      </c>
      <c r="C93" s="15"/>
      <c r="D93" s="8"/>
      <c r="E93" s="7"/>
      <c r="F93" s="7"/>
      <c r="G93" s="7"/>
      <c r="H93" s="7"/>
      <c r="I93" s="8"/>
      <c r="J93" s="7">
        <f t="shared" si="3"/>
        <v>0</v>
      </c>
      <c r="K93" s="9">
        <f t="shared" si="4"/>
        <v>-29</v>
      </c>
      <c r="L93" s="27" t="str">
        <f ca="1">IF(TODAY()&gt;Tabela224101112131415161718192010113637383940414243[[#This Row],[VENCIMENTO]],"Vencido‼","Válido✔")</f>
        <v>Vencido‼</v>
      </c>
    </row>
    <row r="94" spans="1:12" x14ac:dyDescent="0.25">
      <c r="A94" s="11" t="e">
        <f>Tabela224[[#This Row],[NOME]]</f>
        <v>#VALUE!</v>
      </c>
      <c r="B94" s="11" t="e">
        <f>Tabela224[[#This Row],[CATEGORIA]]</f>
        <v>#VALUE!</v>
      </c>
      <c r="C94" s="15"/>
      <c r="D94" s="8"/>
      <c r="E94" s="7"/>
      <c r="F94" s="7"/>
      <c r="G94" s="7"/>
      <c r="H94" s="7"/>
      <c r="I94" s="8"/>
      <c r="J94" s="7">
        <f t="shared" si="3"/>
        <v>0</v>
      </c>
      <c r="K94" s="9">
        <f t="shared" si="4"/>
        <v>-29</v>
      </c>
      <c r="L94" s="27" t="str">
        <f ca="1">IF(TODAY()&gt;Tabela224101112131415161718192010113637383940414243[[#This Row],[VENCIMENTO]],"Vencido‼","Válido✔")</f>
        <v>Vencido‼</v>
      </c>
    </row>
    <row r="95" spans="1:12" x14ac:dyDescent="0.25">
      <c r="A95" s="11" t="e">
        <f>Tabela224[[#This Row],[NOME]]</f>
        <v>#VALUE!</v>
      </c>
      <c r="B95" s="11" t="e">
        <f>Tabela224[[#This Row],[CATEGORIA]]</f>
        <v>#VALUE!</v>
      </c>
      <c r="C95" s="15"/>
      <c r="D95" s="8"/>
      <c r="E95" s="7"/>
      <c r="F95" s="7"/>
      <c r="G95" s="7"/>
      <c r="H95" s="7"/>
      <c r="I95" s="8"/>
      <c r="J95" s="7">
        <f t="shared" si="3"/>
        <v>0</v>
      </c>
      <c r="K95" s="9">
        <f t="shared" si="4"/>
        <v>-29</v>
      </c>
      <c r="L95" s="27" t="str">
        <f ca="1">IF(TODAY()&gt;Tabela224101112131415161718192010113637383940414243[[#This Row],[VENCIMENTO]],"Vencido‼","Válido✔")</f>
        <v>Vencido‼</v>
      </c>
    </row>
    <row r="96" spans="1:12" x14ac:dyDescent="0.25">
      <c r="A96" s="11" t="e">
        <f>Tabela224[[#This Row],[NOME]]</f>
        <v>#VALUE!</v>
      </c>
      <c r="B96" s="11" t="e">
        <f>Tabela224[[#This Row],[CATEGORIA]]</f>
        <v>#VALUE!</v>
      </c>
      <c r="C96" s="15"/>
      <c r="D96" s="8"/>
      <c r="E96" s="7"/>
      <c r="F96" s="7"/>
      <c r="G96" s="7"/>
      <c r="H96" s="7"/>
      <c r="I96" s="8"/>
      <c r="J96" s="7">
        <f t="shared" si="3"/>
        <v>0</v>
      </c>
      <c r="K96" s="9">
        <f t="shared" si="4"/>
        <v>-29</v>
      </c>
      <c r="L96" s="27" t="str">
        <f ca="1">IF(TODAY()&gt;Tabela224101112131415161718192010113637383940414243[[#This Row],[VENCIMENTO]],"Vencido‼","Válido✔")</f>
        <v>Vencido‼</v>
      </c>
    </row>
    <row r="97" spans="1:12" x14ac:dyDescent="0.25">
      <c r="A97" s="11" t="e">
        <f>Tabela224[[#This Row],[NOME]]</f>
        <v>#VALUE!</v>
      </c>
      <c r="B97" s="11" t="e">
        <f>Tabela224[[#This Row],[CATEGORIA]]</f>
        <v>#VALUE!</v>
      </c>
      <c r="C97" s="15"/>
      <c r="D97" s="8"/>
      <c r="E97" s="7"/>
      <c r="F97" s="7"/>
      <c r="G97" s="7"/>
      <c r="H97" s="7"/>
      <c r="I97" s="8"/>
      <c r="J97" s="7">
        <f t="shared" si="3"/>
        <v>0</v>
      </c>
      <c r="K97" s="9">
        <f t="shared" si="4"/>
        <v>-29</v>
      </c>
      <c r="L97" s="27" t="str">
        <f ca="1">IF(TODAY()&gt;Tabela224101112131415161718192010113637383940414243[[#This Row],[VENCIMENTO]],"Vencido‼","Válido✔")</f>
        <v>Vencido‼</v>
      </c>
    </row>
    <row r="98" spans="1:12" x14ac:dyDescent="0.25">
      <c r="A98" s="11" t="e">
        <f>Tabela224[[#This Row],[NOME]]</f>
        <v>#VALUE!</v>
      </c>
      <c r="B98" s="11" t="e">
        <f>Tabela224[[#This Row],[CATEGORIA]]</f>
        <v>#VALUE!</v>
      </c>
      <c r="C98" s="15"/>
      <c r="D98" s="8"/>
      <c r="E98" s="7"/>
      <c r="F98" s="7"/>
      <c r="G98" s="7"/>
      <c r="H98" s="7"/>
      <c r="I98" s="8"/>
      <c r="J98" s="7">
        <f t="shared" si="3"/>
        <v>0</v>
      </c>
      <c r="K98" s="9">
        <f t="shared" si="4"/>
        <v>-29</v>
      </c>
      <c r="L98" s="27" t="str">
        <f ca="1">IF(TODAY()&gt;Tabela224101112131415161718192010113637383940414243[[#This Row],[VENCIMENTO]],"Vencido‼","Válido✔")</f>
        <v>Vencido‼</v>
      </c>
    </row>
    <row r="99" spans="1:12" x14ac:dyDescent="0.25">
      <c r="A99" s="11" t="e">
        <f>Tabela224[[#This Row],[NOME]]</f>
        <v>#VALUE!</v>
      </c>
      <c r="B99" s="11" t="e">
        <f>Tabela224[[#This Row],[CATEGORIA]]</f>
        <v>#VALUE!</v>
      </c>
      <c r="C99" s="15"/>
      <c r="D99" s="8"/>
      <c r="E99" s="7"/>
      <c r="F99" s="7"/>
      <c r="G99" s="7"/>
      <c r="H99" s="7"/>
      <c r="I99" s="8"/>
      <c r="J99" s="7">
        <f t="shared" si="3"/>
        <v>0</v>
      </c>
      <c r="K99" s="9">
        <f t="shared" si="4"/>
        <v>-29</v>
      </c>
      <c r="L99" s="27" t="str">
        <f ca="1">IF(TODAY()&gt;Tabela224101112131415161718192010113637383940414243[[#This Row],[VENCIMENTO]],"Vencido‼","Válido✔")</f>
        <v>Vencido‼</v>
      </c>
    </row>
    <row r="100" spans="1:12" x14ac:dyDescent="0.25">
      <c r="A100" s="11" t="e">
        <f>Tabela224[[#This Row],[NOME]]</f>
        <v>#VALUE!</v>
      </c>
      <c r="B100" s="11" t="e">
        <f>Tabela224[[#This Row],[CATEGORIA]]</f>
        <v>#VALUE!</v>
      </c>
      <c r="C100" s="15"/>
      <c r="D100" s="8"/>
      <c r="E100" s="7"/>
      <c r="F100" s="7"/>
      <c r="G100" s="7"/>
      <c r="H100" s="7"/>
      <c r="I100" s="8"/>
      <c r="J100" s="7">
        <f t="shared" si="3"/>
        <v>0</v>
      </c>
      <c r="K100" s="9">
        <f t="shared" si="4"/>
        <v>-29</v>
      </c>
      <c r="L100" s="27" t="str">
        <f ca="1">IF(TODAY()&gt;Tabela224101112131415161718192010113637383940414243[[#This Row],[VENCIMENTO]],"Vencido‼","Válido✔")</f>
        <v>Vencido‼</v>
      </c>
    </row>
  </sheetData>
  <mergeCells count="2">
    <mergeCell ref="A2:L2"/>
    <mergeCell ref="A3:J3"/>
  </mergeCells>
  <conditionalFormatting sqref="J1">
    <cfRule type="containsText" dxfId="683" priority="2" operator="containsText" text="VENCIMENTO PRÓXIMO">
      <formula>NOT(ISERROR(SEARCH("VENCIMENTO PRÓXIMO",J1)))</formula>
    </cfRule>
  </conditionalFormatting>
  <conditionalFormatting sqref="J4">
    <cfRule type="timePeriod" dxfId="682" priority="7" timePeriod="nextMonth">
      <formula>AND(MONTH(J4)=MONTH(EDATE(TODAY(),0+1)),YEAR(J4)=YEAR(EDATE(TODAY(),0+1)))</formula>
    </cfRule>
  </conditionalFormatting>
  <conditionalFormatting sqref="J5:J100">
    <cfRule type="cellIs" dxfId="681" priority="13" operator="equal">
      <formula>44848</formula>
    </cfRule>
    <cfRule type="cellIs" dxfId="680" priority="14" operator="lessThan">
      <formula>44848</formula>
    </cfRule>
  </conditionalFormatting>
  <conditionalFormatting sqref="J5:K1048576">
    <cfRule type="timePeriod" dxfId="679" priority="10" timePeriod="nextMonth">
      <formula>AND(MONTH(J5)=MONTH(EDATE(TODAY(),0+1)),YEAR(J5)=YEAR(EDATE(TODAY(),0+1)))</formula>
    </cfRule>
  </conditionalFormatting>
  <conditionalFormatting sqref="K1">
    <cfRule type="containsText" dxfId="678" priority="1" operator="containsText" text="VENCIMENTO PRÓXIMO">
      <formula>NOT(ISERROR(SEARCH("VENCIMENTO PRÓXIMO",K1)))</formula>
    </cfRule>
    <cfRule type="containsText" dxfId="677" priority="3" operator="containsText" text="PROGRAMAR RENOVAÇÃO">
      <formula>NOT(ISERROR(SEARCH("PROGRAMAR RENOVAÇÃO",K1)))</formula>
    </cfRule>
  </conditionalFormatting>
  <conditionalFormatting sqref="K3 K5:K1048576">
    <cfRule type="timePeriod" dxfId="676" priority="9" timePeriod="thisMonth">
      <formula>AND(MONTH(K3)=MONTH(TODAY()),YEAR(K3)=YEAR(TODAY()))</formula>
    </cfRule>
  </conditionalFormatting>
  <conditionalFormatting sqref="K3">
    <cfRule type="timePeriod" dxfId="675" priority="11" timePeriod="nextMonth">
      <formula>AND(MONTH(K3)=MONTH(EDATE(TODAY(),0+1)),YEAR(K3)=YEAR(EDATE(TODAY(),0+1)))</formula>
    </cfRule>
  </conditionalFormatting>
  <conditionalFormatting sqref="K4">
    <cfRule type="timePeriod" dxfId="674" priority="6" timePeriod="thisMonth">
      <formula>AND(MONTH(K4)=MONTH(TODAY()),YEAR(K4)=YEAR(TODAY()))</formula>
    </cfRule>
    <cfRule type="timePeriod" dxfId="673" priority="8" timePeriod="nextMonth">
      <formula>AND(MONTH(K4)=MONTH(EDATE(TODAY(),0+1)),YEAR(K4)=YEAR(EDATE(TODAY(),0+1)))</formula>
    </cfRule>
  </conditionalFormatting>
  <conditionalFormatting sqref="K5:K100">
    <cfRule type="cellIs" dxfId="672" priority="12" operator="equal">
      <formula>44809</formula>
    </cfRule>
  </conditionalFormatting>
  <conditionalFormatting sqref="L5:L44 L46:L100">
    <cfRule type="containsText" dxfId="671" priority="4" operator="containsText" text="Válido">
      <formula>NOT(ISERROR(SEARCH("Válido",L5)))</formula>
    </cfRule>
    <cfRule type="containsText" dxfId="670" priority="5" operator="containsText" text="Vencido">
      <formula>NOT(ISERROR(SEARCH("Vencido",L5)))</formula>
    </cfRule>
  </conditionalFormatting>
  <hyperlinks>
    <hyperlink ref="L3" r:id="rId1" xr:uid="{7C2BF208-D02B-4BA3-AA1F-0C25A0894858}"/>
  </hyperlinks>
  <pageMargins left="0.511811024" right="0.511811024" top="0.78740157499999996" bottom="0.78740157499999996" header="0.31496062000000002" footer="0.31496062000000002"/>
  <pageSetup paperSize="9" scale="48" orientation="landscape" r:id="rId2"/>
  <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B5C89B5-3CE2-49EE-8907-0605A27E7CEF}">
          <x14:formula1>
            <xm:f>Planilha2!$A$15:$A$16</xm:f>
          </x14:formula1>
          <xm:sqref>G5:G100</xm:sqref>
        </x14:dataValidation>
        <x14:dataValidation type="list" allowBlank="1" showInputMessage="1" showErrorMessage="1" xr:uid="{E747EE95-5F4C-4AF2-B881-094FAC7A1782}">
          <x14:formula1>
            <xm:f>Planilha2!$A$1:$A$2</xm:f>
          </x14:formula1>
          <xm:sqref>H5:H100</xm:sqref>
        </x14:dataValidation>
        <x14:dataValidation type="list" allowBlank="1" showInputMessage="1" showErrorMessage="1" xr:uid="{0BC7F8C4-5EE9-4B68-A6B2-9E1E79425967}">
          <x14:formula1>
            <xm:f>Planilha2!$A$4:$A$13</xm:f>
          </x14:formula1>
          <xm:sqref>D5:D100</xm:sqref>
        </x14:dataValidation>
        <x14:dataValidation type="list" allowBlank="1" showInputMessage="1" showErrorMessage="1" xr:uid="{FD05FC72-1369-4938-9A18-5C6CEA4DF890}">
          <x14:formula1>
            <xm:f>Planilha2!$A$18:$A$19</xm:f>
          </x14:formula1>
          <xm:sqref>C5:C100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BDD78-1053-4795-94CB-34ACFC0E841E}">
  <sheetPr>
    <pageSetUpPr fitToPage="1"/>
  </sheetPr>
  <dimension ref="A1:L100"/>
  <sheetViews>
    <sheetView zoomScale="90" zoomScaleNormal="90" zoomScaleSheetLayoutView="100" workbookViewId="0">
      <pane xSplit="1" topLeftCell="C1" activePane="topRight" state="frozen"/>
      <selection activeCell="C12" sqref="C12"/>
      <selection pane="topRight" activeCell="E10" sqref="E10"/>
    </sheetView>
  </sheetViews>
  <sheetFormatPr defaultRowHeight="15" x14ac:dyDescent="0.25"/>
  <cols>
    <col min="1" max="1" width="43.140625" bestFit="1" customWidth="1"/>
    <col min="2" max="2" width="26.140625" style="17" bestFit="1" customWidth="1"/>
    <col min="3" max="3" width="16.140625" style="12" customWidth="1"/>
    <col min="4" max="4" width="41.5703125" style="12" bestFit="1" customWidth="1"/>
    <col min="5" max="5" width="20.7109375" bestFit="1" customWidth="1"/>
    <col min="6" max="7" width="20.7109375" customWidth="1"/>
    <col min="8" max="8" width="24.140625" bestFit="1" customWidth="1"/>
    <col min="9" max="9" width="16.140625" customWidth="1"/>
    <col min="10" max="10" width="18.140625" customWidth="1"/>
    <col min="11" max="11" width="17.28515625" bestFit="1" customWidth="1"/>
    <col min="12" max="12" width="13" bestFit="1" customWidth="1"/>
  </cols>
  <sheetData>
    <row r="1" spans="1:12" ht="77.25" customHeight="1" x14ac:dyDescent="0.25">
      <c r="I1" s="22" t="s">
        <v>85</v>
      </c>
      <c r="J1" s="23" t="s">
        <v>86</v>
      </c>
      <c r="K1" s="24" t="s">
        <v>87</v>
      </c>
    </row>
    <row r="2" spans="1:12" ht="47.1" customHeight="1" x14ac:dyDescent="0.4">
      <c r="A2" s="51" t="s">
        <v>173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3"/>
    </row>
    <row r="3" spans="1:12" ht="45" customHeight="1" x14ac:dyDescent="0.25">
      <c r="A3" s="54" t="s">
        <v>187</v>
      </c>
      <c r="B3" s="55"/>
      <c r="C3" s="55"/>
      <c r="D3" s="55"/>
      <c r="E3" s="55"/>
      <c r="F3" s="55"/>
      <c r="G3" s="55"/>
      <c r="H3" s="55"/>
      <c r="I3" s="55"/>
      <c r="J3" s="55"/>
      <c r="K3" s="13" t="s">
        <v>0</v>
      </c>
      <c r="L3" s="14" t="s">
        <v>127</v>
      </c>
    </row>
    <row r="4" spans="1:12" ht="24" x14ac:dyDescent="0.25">
      <c r="A4" s="3" t="s">
        <v>1</v>
      </c>
      <c r="B4" s="16" t="s">
        <v>67</v>
      </c>
      <c r="C4" s="3" t="s">
        <v>77</v>
      </c>
      <c r="D4" s="3" t="s">
        <v>2</v>
      </c>
      <c r="E4" s="4" t="s">
        <v>3</v>
      </c>
      <c r="F4" s="4" t="s">
        <v>8</v>
      </c>
      <c r="G4" s="4" t="s">
        <v>7</v>
      </c>
      <c r="H4" s="5" t="s">
        <v>4</v>
      </c>
      <c r="I4" s="21" t="s">
        <v>83</v>
      </c>
      <c r="J4" s="6" t="s">
        <v>5</v>
      </c>
      <c r="K4" s="6" t="s">
        <v>6</v>
      </c>
      <c r="L4" s="6" t="s">
        <v>78</v>
      </c>
    </row>
    <row r="5" spans="1:12" x14ac:dyDescent="0.25">
      <c r="A5" s="11" t="str">
        <f>Tabela224[[#This Row],[NOME]]</f>
        <v>ADENILSON ÂNGELO MACIEIRA</v>
      </c>
      <c r="B5" s="11" t="str">
        <f>Tabela224[[#This Row],[CATEGORIA]]</f>
        <v>EMPREGADO</v>
      </c>
      <c r="C5" s="15" t="str">
        <f>Tabela224[[#This Row],[SITUAÇÃO ]]</f>
        <v>ATIVO</v>
      </c>
      <c r="D5" s="15"/>
      <c r="E5" s="7"/>
      <c r="F5" s="10"/>
      <c r="G5" s="7"/>
      <c r="H5" s="7"/>
      <c r="I5" s="8"/>
      <c r="J5" s="7">
        <f t="shared" ref="J5:J68" si="0">EDATE(E5,I5)</f>
        <v>0</v>
      </c>
      <c r="K5" s="9">
        <f t="shared" ref="K5:K13" si="1">J5-29</f>
        <v>-29</v>
      </c>
      <c r="L5" s="15" t="str">
        <f ca="1">IF(TODAY()&gt;Tabela22410111213141516171819201011363738394041424344[[#This Row],[VENCIMENTO]],"Vencido‼","Válido✔")</f>
        <v>Vencido‼</v>
      </c>
    </row>
    <row r="6" spans="1:12" x14ac:dyDescent="0.25">
      <c r="A6" s="11" t="str">
        <f>Tabela224[[#This Row],[NOME]]</f>
        <v>ADENILSON PEREIRA SOARES</v>
      </c>
      <c r="B6" s="11" t="str">
        <f>Tabela224[[#This Row],[CATEGORIA]]</f>
        <v>EMPREGADO</v>
      </c>
      <c r="C6" s="15" t="str">
        <f>Tabela224[[#This Row],[SITUAÇÃO ]]</f>
        <v>ATIVO</v>
      </c>
      <c r="D6" s="15"/>
      <c r="E6" s="7"/>
      <c r="F6" s="10"/>
      <c r="G6" s="7"/>
      <c r="H6" s="7"/>
      <c r="I6" s="8"/>
      <c r="J6" s="7">
        <f t="shared" si="0"/>
        <v>0</v>
      </c>
      <c r="K6" s="9">
        <f t="shared" si="1"/>
        <v>-29</v>
      </c>
      <c r="L6" s="15" t="str">
        <f ca="1">IF(TODAY()&gt;Tabela22410111213141516171819201011363738394041424344[[#This Row],[VENCIMENTO]],"Vencido‼","Válido✔")</f>
        <v>Vencido‼</v>
      </c>
    </row>
    <row r="7" spans="1:12" x14ac:dyDescent="0.25">
      <c r="A7" s="11" t="str">
        <f>Tabela224[[#This Row],[NOME]]</f>
        <v>AMANDA APARECIDA DOS SANTOS</v>
      </c>
      <c r="B7" s="11" t="str">
        <f>Tabela224[[#This Row],[CATEGORIA]]</f>
        <v>EMPREGADO</v>
      </c>
      <c r="C7" s="15" t="str">
        <f>Tabela224[[#This Row],[SITUAÇÃO ]]</f>
        <v>ATIVO</v>
      </c>
      <c r="D7" s="15"/>
      <c r="E7" s="7"/>
      <c r="F7" s="10"/>
      <c r="G7" s="7"/>
      <c r="H7" s="7"/>
      <c r="I7" s="8"/>
      <c r="J7" s="7">
        <f t="shared" si="0"/>
        <v>0</v>
      </c>
      <c r="K7" s="9">
        <f t="shared" si="1"/>
        <v>-29</v>
      </c>
      <c r="L7" s="15" t="str">
        <f ca="1">IF(TODAY()&gt;Tabela22410111213141516171819201011363738394041424344[[#This Row],[VENCIMENTO]],"Vencido‼","Válido✔")</f>
        <v>Vencido‼</v>
      </c>
    </row>
    <row r="8" spans="1:12" x14ac:dyDescent="0.25">
      <c r="A8" s="11" t="str">
        <f>Tabela224[[#This Row],[NOME]]</f>
        <v>ANDERSON JOSÉ NUNES REIS</v>
      </c>
      <c r="B8" s="11" t="str">
        <f>Tabela224[[#This Row],[CATEGORIA]]</f>
        <v>EMPREGADO</v>
      </c>
      <c r="C8" s="15" t="str">
        <f>Tabela224[[#This Row],[SITUAÇÃO ]]</f>
        <v>INATIVO</v>
      </c>
      <c r="D8" s="15"/>
      <c r="E8" s="7"/>
      <c r="F8" s="10"/>
      <c r="G8" s="7"/>
      <c r="H8" s="7"/>
      <c r="I8" s="8"/>
      <c r="J8" s="7">
        <f t="shared" si="0"/>
        <v>0</v>
      </c>
      <c r="K8" s="9">
        <f t="shared" si="1"/>
        <v>-29</v>
      </c>
      <c r="L8" s="15" t="str">
        <f ca="1">IF(TODAY()&gt;Tabela22410111213141516171819201011363738394041424344[[#This Row],[VENCIMENTO]],"Vencido‼","Válido✔")</f>
        <v>Vencido‼</v>
      </c>
    </row>
    <row r="9" spans="1:12" x14ac:dyDescent="0.25">
      <c r="A9" s="11" t="str">
        <f>Tabela224[[#This Row],[NOME]]</f>
        <v>ARNALDO RAIMUNDO FERREIRA</v>
      </c>
      <c r="B9" s="11" t="str">
        <f>Tabela224[[#This Row],[CATEGORIA]]</f>
        <v>EMPREGADO</v>
      </c>
      <c r="C9" s="15" t="str">
        <f>Tabela224[[#This Row],[SITUAÇÃO ]]</f>
        <v>ATIVO</v>
      </c>
      <c r="D9" s="15"/>
      <c r="E9" s="7"/>
      <c r="F9" s="10"/>
      <c r="G9" s="7"/>
      <c r="H9" s="7"/>
      <c r="I9" s="8"/>
      <c r="J9" s="7">
        <f t="shared" si="0"/>
        <v>0</v>
      </c>
      <c r="K9" s="9">
        <f t="shared" si="1"/>
        <v>-29</v>
      </c>
      <c r="L9" s="15" t="str">
        <f ca="1">IF(TODAY()&gt;Tabela22410111213141516171819201011363738394041424344[[#This Row],[VENCIMENTO]],"Vencido‼","Válido✔")</f>
        <v>Vencido‼</v>
      </c>
    </row>
    <row r="10" spans="1:12" x14ac:dyDescent="0.25">
      <c r="A10" s="11" t="str">
        <f>Tabela224[[#This Row],[NOME]]</f>
        <v>BRUNO DE SOUSA MARTINS</v>
      </c>
      <c r="B10" s="11" t="str">
        <f>Tabela224[[#This Row],[CATEGORIA]]</f>
        <v xml:space="preserve">EMPREGADO </v>
      </c>
      <c r="C10" s="15" t="str">
        <f>Tabela224[[#This Row],[SITUAÇÃO ]]</f>
        <v>INATIVO</v>
      </c>
      <c r="D10" s="15"/>
      <c r="E10" s="7"/>
      <c r="F10" s="10"/>
      <c r="G10" s="7"/>
      <c r="H10" s="7"/>
      <c r="I10" s="8"/>
      <c r="J10" s="7">
        <f t="shared" si="0"/>
        <v>0</v>
      </c>
      <c r="K10" s="9">
        <f t="shared" si="1"/>
        <v>-29</v>
      </c>
      <c r="L10" s="15" t="str">
        <f ca="1">IF(TODAY()&gt;Tabela22410111213141516171819201011363738394041424344[[#This Row],[VENCIMENTO]],"Vencido‼","Válido✔")</f>
        <v>Vencido‼</v>
      </c>
    </row>
    <row r="11" spans="1:12" x14ac:dyDescent="0.25">
      <c r="A11" s="11" t="str">
        <f>Tabela224[[#This Row],[NOME]]</f>
        <v>CARLOS ANANIAS SOARES DOS ANJOS</v>
      </c>
      <c r="B11" s="11" t="str">
        <f>Tabela224[[#This Row],[CATEGORIA]]</f>
        <v>EMPREGADO</v>
      </c>
      <c r="C11" s="15" t="str">
        <f>Tabela224[[#This Row],[SITUAÇÃO ]]</f>
        <v>ATIVO</v>
      </c>
      <c r="D11" s="15"/>
      <c r="E11" s="7"/>
      <c r="F11" s="10"/>
      <c r="G11" s="7"/>
      <c r="H11" s="7"/>
      <c r="I11" s="8"/>
      <c r="J11" s="7">
        <f t="shared" si="0"/>
        <v>0</v>
      </c>
      <c r="K11" s="9">
        <f t="shared" si="1"/>
        <v>-29</v>
      </c>
      <c r="L11" s="15" t="str">
        <f ca="1">IF(TODAY()&gt;Tabela22410111213141516171819201011363738394041424344[[#This Row],[VENCIMENTO]],"Vencido‼","Válido✔")</f>
        <v>Vencido‼</v>
      </c>
    </row>
    <row r="12" spans="1:12" x14ac:dyDescent="0.25">
      <c r="A12" s="11" t="str">
        <f>Tabela224[[#This Row],[NOME]]</f>
        <v>CARLOS ANTÔNIO DE LISBOA</v>
      </c>
      <c r="B12" s="11" t="str">
        <f>Tabela224[[#This Row],[CATEGORIA]]</f>
        <v>EMPREGADO</v>
      </c>
      <c r="C12" s="15" t="str">
        <f>Tabela224[[#This Row],[SITUAÇÃO ]]</f>
        <v>INATIVO</v>
      </c>
      <c r="D12" s="15"/>
      <c r="E12" s="7"/>
      <c r="F12" s="10"/>
      <c r="G12" s="7"/>
      <c r="H12" s="7"/>
      <c r="I12" s="8"/>
      <c r="J12" s="7">
        <f t="shared" si="0"/>
        <v>0</v>
      </c>
      <c r="K12" s="9">
        <f t="shared" si="1"/>
        <v>-29</v>
      </c>
      <c r="L12" s="15" t="str">
        <f ca="1">IF(TODAY()&gt;Tabela22410111213141516171819201011363738394041424344[[#This Row],[VENCIMENTO]],"Vencido‼","Válido✔")</f>
        <v>Vencido‼</v>
      </c>
    </row>
    <row r="13" spans="1:12" x14ac:dyDescent="0.25">
      <c r="A13" s="11" t="str">
        <f>Tabela224[[#This Row],[NOME]]</f>
        <v>CLESIANO ANTÔNIO DIAS PINHEIRO</v>
      </c>
      <c r="B13" s="11" t="str">
        <f>Tabela224[[#This Row],[CATEGORIA]]</f>
        <v xml:space="preserve">EMPREGADO </v>
      </c>
      <c r="C13" s="15" t="str">
        <f>Tabela224[[#This Row],[SITUAÇÃO ]]</f>
        <v>ATIVO</v>
      </c>
      <c r="D13" s="15"/>
      <c r="E13" s="7"/>
      <c r="F13" s="10"/>
      <c r="G13" s="7"/>
      <c r="H13" s="7"/>
      <c r="I13" s="8"/>
      <c r="J13" s="7">
        <f t="shared" si="0"/>
        <v>0</v>
      </c>
      <c r="K13" s="9">
        <f t="shared" si="1"/>
        <v>-29</v>
      </c>
      <c r="L13" s="15" t="str">
        <f ca="1">IF(TODAY()&gt;Tabela22410111213141516171819201011363738394041424344[[#This Row],[VENCIMENTO]],"Vencido‼","Válido✔")</f>
        <v>Vencido‼</v>
      </c>
    </row>
    <row r="14" spans="1:12" x14ac:dyDescent="0.25">
      <c r="A14" s="11" t="str">
        <f>Tabela224[[#This Row],[NOME]]</f>
        <v>DAMIÃO VICENTE SARAIVA</v>
      </c>
      <c r="B14" s="11" t="str">
        <f>Tabela224[[#This Row],[CATEGORIA]]</f>
        <v>EMPREGADO</v>
      </c>
      <c r="C14" s="15" t="str">
        <f>Tabela224[[#This Row],[SITUAÇÃO ]]</f>
        <v>ATIVO</v>
      </c>
      <c r="D14" s="15"/>
      <c r="E14" s="7"/>
      <c r="F14" s="10"/>
      <c r="G14" s="7"/>
      <c r="H14" s="7"/>
      <c r="I14" s="8"/>
      <c r="J14" s="7">
        <f t="shared" si="0"/>
        <v>0</v>
      </c>
      <c r="K14" s="9">
        <f>J14-29</f>
        <v>-29</v>
      </c>
      <c r="L14" s="15" t="str">
        <f ca="1">IF(TODAY()&gt;Tabela22410111213141516171819201011363738394041424344[[#This Row],[VENCIMENTO]],"Vencido‼","Válido✔")</f>
        <v>Vencido‼</v>
      </c>
    </row>
    <row r="15" spans="1:12" x14ac:dyDescent="0.25">
      <c r="A15" s="11" t="str">
        <f>Tabela224[[#This Row],[NOME]]</f>
        <v>DANIEL ALVES DA CUNHA</v>
      </c>
      <c r="B15" s="11" t="str">
        <f>Tabela224[[#This Row],[CATEGORIA]]</f>
        <v>EMPREGADO</v>
      </c>
      <c r="C15" s="15" t="str">
        <f>Tabela224[[#This Row],[SITUAÇÃO ]]</f>
        <v>ATIVO</v>
      </c>
      <c r="D15" s="15"/>
      <c r="E15" s="7"/>
      <c r="F15" s="10"/>
      <c r="G15" s="7"/>
      <c r="H15" s="7"/>
      <c r="I15" s="8"/>
      <c r="J15" s="7">
        <f t="shared" si="0"/>
        <v>0</v>
      </c>
      <c r="K15" s="9">
        <f t="shared" ref="K15:K78" si="2">J15-29</f>
        <v>-29</v>
      </c>
      <c r="L15" s="15" t="str">
        <f ca="1">IF(TODAY()&gt;Tabela22410111213141516171819201011363738394041424344[[#This Row],[VENCIMENTO]],"Vencido‼","Válido✔")</f>
        <v>Vencido‼</v>
      </c>
    </row>
    <row r="16" spans="1:12" x14ac:dyDescent="0.25">
      <c r="A16" s="11" t="str">
        <f>Tabela224[[#This Row],[NOME]]</f>
        <v>DIEGO GALDINO REZENDE</v>
      </c>
      <c r="B16" s="11" t="str">
        <f>Tabela224[[#This Row],[CATEGORIA]]</f>
        <v>INTERMITENTE (GEOSCAN)</v>
      </c>
      <c r="C16" s="15" t="str">
        <f>Tabela224[[#This Row],[SITUAÇÃO ]]</f>
        <v>ATIVO</v>
      </c>
      <c r="D16" s="15"/>
      <c r="E16" s="7"/>
      <c r="F16" s="10"/>
      <c r="G16" s="7"/>
      <c r="H16" s="7"/>
      <c r="I16" s="8"/>
      <c r="J16" s="7">
        <f t="shared" si="0"/>
        <v>0</v>
      </c>
      <c r="K16" s="9">
        <f t="shared" si="2"/>
        <v>-29</v>
      </c>
      <c r="L16" s="15" t="str">
        <f ca="1">IF(TODAY()&gt;Tabela22410111213141516171819201011363738394041424344[[#This Row],[VENCIMENTO]],"Vencido‼","Válido✔")</f>
        <v>Vencido‼</v>
      </c>
    </row>
    <row r="17" spans="1:12" x14ac:dyDescent="0.25">
      <c r="A17" s="11" t="str">
        <f>Tabela224[[#This Row],[NOME]]</f>
        <v>DOGIVAL GONÇALVES DOS SANTOS</v>
      </c>
      <c r="B17" s="11" t="str">
        <f>Tabela224[[#This Row],[CATEGORIA]]</f>
        <v>INTERMITENTE (ELISVÂNIO)</v>
      </c>
      <c r="C17" s="15" t="str">
        <f>Tabela224[[#This Row],[SITUAÇÃO ]]</f>
        <v>ATIVO</v>
      </c>
      <c r="D17" s="15"/>
      <c r="E17" s="7"/>
      <c r="F17" s="10"/>
      <c r="G17" s="7"/>
      <c r="H17" s="7"/>
      <c r="I17" s="8"/>
      <c r="J17" s="7">
        <f t="shared" si="0"/>
        <v>0</v>
      </c>
      <c r="K17" s="9">
        <f t="shared" si="2"/>
        <v>-29</v>
      </c>
      <c r="L17" s="15" t="str">
        <f ca="1">IF(TODAY()&gt;Tabela22410111213141516171819201011363738394041424344[[#This Row],[VENCIMENTO]],"Vencido‼","Válido✔")</f>
        <v>Vencido‼</v>
      </c>
    </row>
    <row r="18" spans="1:12" x14ac:dyDescent="0.25">
      <c r="A18" s="11" t="str">
        <f>Tabela224[[#This Row],[NOME]]</f>
        <v>ELISVÂNIO DE SOUZA OLIVEIRA</v>
      </c>
      <c r="B18" s="11" t="str">
        <f>Tabela224[[#This Row],[CATEGORIA]]</f>
        <v>INTERMITENTE (ELISVÂNIO)</v>
      </c>
      <c r="C18" s="15" t="str">
        <f>Tabela224[[#This Row],[SITUAÇÃO ]]</f>
        <v>ATIVO</v>
      </c>
      <c r="D18" s="15"/>
      <c r="E18" s="7"/>
      <c r="F18" s="10"/>
      <c r="G18" s="7"/>
      <c r="H18" s="7"/>
      <c r="I18" s="8"/>
      <c r="J18" s="7">
        <f t="shared" si="0"/>
        <v>0</v>
      </c>
      <c r="K18" s="9">
        <f t="shared" si="2"/>
        <v>-29</v>
      </c>
      <c r="L18" s="15" t="str">
        <f ca="1">IF(TODAY()&gt;Tabela22410111213141516171819201011363738394041424344[[#This Row],[VENCIMENTO]],"Vencido‼","Válido✔")</f>
        <v>Vencido‼</v>
      </c>
    </row>
    <row r="19" spans="1:12" x14ac:dyDescent="0.25">
      <c r="A19" s="11" t="str">
        <f>Tabela224[[#This Row],[NOME]]</f>
        <v>EVARISTO CHAVES DA SILVA</v>
      </c>
      <c r="B19" s="11" t="str">
        <f>Tabela224[[#This Row],[CATEGORIA]]</f>
        <v>EMPREGADO</v>
      </c>
      <c r="C19" s="15" t="str">
        <f>Tabela224[[#This Row],[SITUAÇÃO ]]</f>
        <v>ATIVO</v>
      </c>
      <c r="D19" s="15"/>
      <c r="E19" s="7"/>
      <c r="F19" s="10"/>
      <c r="G19" s="7"/>
      <c r="H19" s="7"/>
      <c r="I19" s="8"/>
      <c r="J19" s="7">
        <f t="shared" si="0"/>
        <v>0</v>
      </c>
      <c r="K19" s="9">
        <f t="shared" si="2"/>
        <v>-29</v>
      </c>
      <c r="L19" s="15" t="str">
        <f ca="1">IF(TODAY()&gt;Tabela22410111213141516171819201011363738394041424344[[#This Row],[VENCIMENTO]],"Vencido‼","Válido✔")</f>
        <v>Vencido‼</v>
      </c>
    </row>
    <row r="20" spans="1:12" x14ac:dyDescent="0.25">
      <c r="A20" s="11" t="str">
        <f>Tabela224[[#This Row],[NOME]]</f>
        <v>FELIPE OLIVEIRA BARBOSA</v>
      </c>
      <c r="B20" s="11" t="str">
        <f>Tabela224[[#This Row],[CATEGORIA]]</f>
        <v>EMPREGADO</v>
      </c>
      <c r="C20" s="15" t="str">
        <f>Tabela224[[#This Row],[SITUAÇÃO ]]</f>
        <v>ATIVO</v>
      </c>
      <c r="D20" s="15"/>
      <c r="E20" s="7"/>
      <c r="F20" s="10"/>
      <c r="G20" s="7"/>
      <c r="H20" s="7"/>
      <c r="I20" s="8"/>
      <c r="J20" s="7">
        <f t="shared" si="0"/>
        <v>0</v>
      </c>
      <c r="K20" s="9">
        <f t="shared" si="2"/>
        <v>-29</v>
      </c>
      <c r="L20" s="15" t="str">
        <f ca="1">IF(TODAY()&gt;Tabela22410111213141516171819201011363738394041424344[[#This Row],[VENCIMENTO]],"Vencido‼","Válido✔")</f>
        <v>Vencido‼</v>
      </c>
    </row>
    <row r="21" spans="1:12" x14ac:dyDescent="0.25">
      <c r="A21" s="11" t="str">
        <f>Tabela224[[#This Row],[NOME]]</f>
        <v>FERNANDO OLIVEIRA DOS SANTOS</v>
      </c>
      <c r="B21" s="11" t="str">
        <f>Tabela224[[#This Row],[CATEGORIA]]</f>
        <v>EMPREGADO</v>
      </c>
      <c r="C21" s="15" t="str">
        <f>Tabela224[[#This Row],[SITUAÇÃO ]]</f>
        <v>ATIVO</v>
      </c>
      <c r="D21" s="15"/>
      <c r="E21" s="7"/>
      <c r="F21" s="10"/>
      <c r="G21" s="7"/>
      <c r="H21" s="7"/>
      <c r="I21" s="8"/>
      <c r="J21" s="7">
        <f t="shared" si="0"/>
        <v>0</v>
      </c>
      <c r="K21" s="9">
        <f t="shared" si="2"/>
        <v>-29</v>
      </c>
      <c r="L21" s="15" t="str">
        <f ca="1">IF(TODAY()&gt;Tabela22410111213141516171819201011363738394041424344[[#This Row],[VENCIMENTO]],"Vencido‼","Válido✔")</f>
        <v>Vencido‼</v>
      </c>
    </row>
    <row r="22" spans="1:12" x14ac:dyDescent="0.25">
      <c r="A22" s="11" t="str">
        <f>Tabela224[[#This Row],[NOME]]</f>
        <v>FILIPI GODINHO VEIGA</v>
      </c>
      <c r="B22" s="11" t="str">
        <f>Tabela224[[#This Row],[CATEGORIA]]</f>
        <v>INTERMITENTE (GEOSCAN)</v>
      </c>
      <c r="C22" s="15" t="str">
        <f>Tabela224[[#This Row],[SITUAÇÃO ]]</f>
        <v>ATIVO</v>
      </c>
      <c r="D22" s="15"/>
      <c r="E22" s="7"/>
      <c r="F22" s="10"/>
      <c r="G22" s="7"/>
      <c r="H22" s="7"/>
      <c r="I22" s="8"/>
      <c r="J22" s="7">
        <f t="shared" si="0"/>
        <v>0</v>
      </c>
      <c r="K22" s="9">
        <f t="shared" si="2"/>
        <v>-29</v>
      </c>
      <c r="L22" s="15" t="str">
        <f ca="1">IF(TODAY()&gt;Tabela22410111213141516171819201011363738394041424344[[#This Row],[VENCIMENTO]],"Vencido‼","Válido✔")</f>
        <v>Vencido‼</v>
      </c>
    </row>
    <row r="23" spans="1:12" x14ac:dyDescent="0.25">
      <c r="A23" s="11" t="str">
        <f>Tabela224[[#This Row],[NOME]]</f>
        <v>GERSON DAMIÃO DA SILVA PRADO</v>
      </c>
      <c r="B23" s="11" t="str">
        <f>Tabela224[[#This Row],[CATEGORIA]]</f>
        <v>EMPREGADO</v>
      </c>
      <c r="C23" s="15" t="str">
        <f>Tabela224[[#This Row],[SITUAÇÃO ]]</f>
        <v>ATIVO</v>
      </c>
      <c r="D23" s="15"/>
      <c r="E23" s="7"/>
      <c r="F23" s="10"/>
      <c r="G23" s="7"/>
      <c r="H23" s="7"/>
      <c r="I23" s="8"/>
      <c r="J23" s="7">
        <f t="shared" si="0"/>
        <v>0</v>
      </c>
      <c r="K23" s="9">
        <f t="shared" si="2"/>
        <v>-29</v>
      </c>
      <c r="L23" s="15" t="str">
        <f ca="1">IF(TODAY()&gt;Tabela22410111213141516171819201011363738394041424344[[#This Row],[VENCIMENTO]],"Vencido‼","Válido✔")</f>
        <v>Vencido‼</v>
      </c>
    </row>
    <row r="24" spans="1:12" x14ac:dyDescent="0.25">
      <c r="A24" s="11" t="str">
        <f>Tabela224[[#This Row],[NOME]]</f>
        <v>GIVALDO JOSE DOS SANTOS</v>
      </c>
      <c r="B24" s="11" t="str">
        <f>Tabela224[[#This Row],[CATEGORIA]]</f>
        <v>INTERMITENTE (ELISVÂNIO)</v>
      </c>
      <c r="C24" s="15" t="str">
        <f>Tabela224[[#This Row],[SITUAÇÃO ]]</f>
        <v>ATIVO</v>
      </c>
      <c r="D24" s="15"/>
      <c r="E24" s="7"/>
      <c r="F24" s="10"/>
      <c r="G24" s="7"/>
      <c r="H24" s="7"/>
      <c r="I24" s="8"/>
      <c r="J24" s="7">
        <f t="shared" si="0"/>
        <v>0</v>
      </c>
      <c r="K24" s="9">
        <f t="shared" si="2"/>
        <v>-29</v>
      </c>
      <c r="L24" s="15" t="str">
        <f ca="1">IF(TODAY()&gt;Tabela22410111213141516171819201011363738394041424344[[#This Row],[VENCIMENTO]],"Vencido‼","Válido✔")</f>
        <v>Vencido‼</v>
      </c>
    </row>
    <row r="25" spans="1:12" x14ac:dyDescent="0.25">
      <c r="A25" s="11" t="str">
        <f>Tabela224[[#This Row],[NOME]]</f>
        <v>GUSTAVO HENRIQUE ABREU ROCHA</v>
      </c>
      <c r="B25" s="11" t="str">
        <f>Tabela224[[#This Row],[CATEGORIA]]</f>
        <v>EMPREGADO</v>
      </c>
      <c r="C25" s="15" t="str">
        <f>Tabela224[[#This Row],[SITUAÇÃO ]]</f>
        <v>ATIVO</v>
      </c>
      <c r="D25" s="15"/>
      <c r="E25" s="7"/>
      <c r="F25" s="10"/>
      <c r="G25" s="7"/>
      <c r="H25" s="7"/>
      <c r="I25" s="8"/>
      <c r="J25" s="7">
        <f t="shared" si="0"/>
        <v>0</v>
      </c>
      <c r="K25" s="9">
        <f t="shared" si="2"/>
        <v>-29</v>
      </c>
      <c r="L25" s="15" t="str">
        <f ca="1">IF(TODAY()&gt;Tabela22410111213141516171819201011363738394041424344[[#This Row],[VENCIMENTO]],"Vencido‼","Válido✔")</f>
        <v>Vencido‼</v>
      </c>
    </row>
    <row r="26" spans="1:12" x14ac:dyDescent="0.25">
      <c r="A26" s="11" t="str">
        <f>Tabela224[[#This Row],[NOME]]</f>
        <v>HIGOR PAULO DIAS OLIVEIRA</v>
      </c>
      <c r="B26" s="11" t="str">
        <f>Tabela224[[#This Row],[CATEGORIA]]</f>
        <v>EMPREGADO</v>
      </c>
      <c r="C26" s="15" t="str">
        <f>Tabela224[[#This Row],[SITUAÇÃO ]]</f>
        <v>ATIVO</v>
      </c>
      <c r="D26" s="15"/>
      <c r="E26" s="7"/>
      <c r="F26" s="10"/>
      <c r="G26" s="7"/>
      <c r="H26" s="7"/>
      <c r="I26" s="8"/>
      <c r="J26" s="7">
        <f t="shared" si="0"/>
        <v>0</v>
      </c>
      <c r="K26" s="9">
        <f t="shared" si="2"/>
        <v>-29</v>
      </c>
      <c r="L26" s="15" t="str">
        <f ca="1">IF(TODAY()&gt;Tabela22410111213141516171819201011363738394041424344[[#This Row],[VENCIMENTO]],"Vencido‼","Válido✔")</f>
        <v>Vencido‼</v>
      </c>
    </row>
    <row r="27" spans="1:12" x14ac:dyDescent="0.25">
      <c r="A27" s="11" t="str">
        <f>Tabela224[[#This Row],[NOME]]</f>
        <v>JANDILSON VIRGENS COSTA</v>
      </c>
      <c r="B27" s="11" t="str">
        <f>Tabela224[[#This Row],[CATEGORIA]]</f>
        <v>INTERMITENTE (ELISVÂNIO)</v>
      </c>
      <c r="C27" s="15" t="str">
        <f>Tabela224[[#This Row],[SITUAÇÃO ]]</f>
        <v>ATIVO</v>
      </c>
      <c r="D27" s="15"/>
      <c r="E27" s="7"/>
      <c r="F27" s="10"/>
      <c r="G27" s="7"/>
      <c r="H27" s="7"/>
      <c r="I27" s="8"/>
      <c r="J27" s="7">
        <f t="shared" si="0"/>
        <v>0</v>
      </c>
      <c r="K27" s="9">
        <f t="shared" si="2"/>
        <v>-29</v>
      </c>
      <c r="L27" s="15" t="str">
        <f ca="1">IF(TODAY()&gt;Tabela22410111213141516171819201011363738394041424344[[#This Row],[VENCIMENTO]],"Vencido‼","Válido✔")</f>
        <v>Vencido‼</v>
      </c>
    </row>
    <row r="28" spans="1:12" x14ac:dyDescent="0.25">
      <c r="A28" s="11" t="str">
        <f>Tabela224[[#This Row],[NOME]]</f>
        <v>JHONATA HENRIQUE AMORIM ALVES</v>
      </c>
      <c r="B28" s="11" t="str">
        <f>Tabela224[[#This Row],[CATEGORIA]]</f>
        <v>EMPREGADO</v>
      </c>
      <c r="C28" s="15" t="str">
        <f>Tabela224[[#This Row],[SITUAÇÃO ]]</f>
        <v>ATIVO</v>
      </c>
      <c r="D28" s="15"/>
      <c r="E28" s="7"/>
      <c r="F28" s="10"/>
      <c r="G28" s="7"/>
      <c r="H28" s="7"/>
      <c r="I28" s="8"/>
      <c r="J28" s="7">
        <f t="shared" si="0"/>
        <v>0</v>
      </c>
      <c r="K28" s="9">
        <f t="shared" si="2"/>
        <v>-29</v>
      </c>
      <c r="L28" s="15" t="str">
        <f ca="1">IF(TODAY()&gt;Tabela22410111213141516171819201011363738394041424344[[#This Row],[VENCIMENTO]],"Vencido‼","Válido✔")</f>
        <v>Vencido‼</v>
      </c>
    </row>
    <row r="29" spans="1:12" x14ac:dyDescent="0.25">
      <c r="A29" s="11" t="str">
        <f>Tabela224[[#This Row],[NOME]]</f>
        <v>JOÃO PAULO GUIMARÃES</v>
      </c>
      <c r="B29" s="11" t="str">
        <f>Tabela224[[#This Row],[CATEGORIA]]</f>
        <v>EMPREGADO</v>
      </c>
      <c r="C29" s="15" t="str">
        <f>Tabela224[[#This Row],[SITUAÇÃO ]]</f>
        <v>INATIVO</v>
      </c>
      <c r="D29" s="15"/>
      <c r="E29" s="7"/>
      <c r="F29" s="10"/>
      <c r="G29" s="7"/>
      <c r="H29" s="7"/>
      <c r="I29" s="8"/>
      <c r="J29" s="7">
        <f t="shared" si="0"/>
        <v>0</v>
      </c>
      <c r="K29" s="9">
        <f t="shared" si="2"/>
        <v>-29</v>
      </c>
      <c r="L29" s="15" t="str">
        <f ca="1">IF(TODAY()&gt;Tabela22410111213141516171819201011363738394041424344[[#This Row],[VENCIMENTO]],"Vencido‼","Válido✔")</f>
        <v>Vencido‼</v>
      </c>
    </row>
    <row r="30" spans="1:12" x14ac:dyDescent="0.25">
      <c r="A30" s="11" t="str">
        <f>Tabela224[[#This Row],[NOME]]</f>
        <v>JONATHAS KELLYSON MARTINS DE OLIVEIRA</v>
      </c>
      <c r="B30" s="11" t="str">
        <f>Tabela224[[#This Row],[CATEGORIA]]</f>
        <v>INTERMITENTE</v>
      </c>
      <c r="C30" s="15" t="str">
        <f>Tabela224[[#This Row],[SITUAÇÃO ]]</f>
        <v>INATIVO</v>
      </c>
      <c r="D30" s="15"/>
      <c r="E30" s="7"/>
      <c r="F30" s="10"/>
      <c r="G30" s="7"/>
      <c r="H30" s="7"/>
      <c r="I30" s="8"/>
      <c r="J30" s="7">
        <f t="shared" si="0"/>
        <v>0</v>
      </c>
      <c r="K30" s="9">
        <f t="shared" si="2"/>
        <v>-29</v>
      </c>
      <c r="L30" s="15" t="str">
        <f ca="1">IF(TODAY()&gt;Tabela22410111213141516171819201011363738394041424344[[#This Row],[VENCIMENTO]],"Vencido‼","Válido✔")</f>
        <v>Vencido‼</v>
      </c>
    </row>
    <row r="31" spans="1:12" x14ac:dyDescent="0.25">
      <c r="A31" s="11" t="str">
        <f>Tabela224[[#This Row],[NOME]]</f>
        <v>JOSÉ ANTÔNIO DIAS</v>
      </c>
      <c r="B31" s="11" t="str">
        <f>Tabela224[[#This Row],[CATEGORIA]]</f>
        <v xml:space="preserve">EMPREGADO </v>
      </c>
      <c r="C31" s="15" t="str">
        <f>Tabela224[[#This Row],[SITUAÇÃO ]]</f>
        <v>ATIVO</v>
      </c>
      <c r="D31" s="15"/>
      <c r="E31" s="7"/>
      <c r="F31" s="10"/>
      <c r="G31" s="7"/>
      <c r="H31" s="7"/>
      <c r="I31" s="8"/>
      <c r="J31" s="7">
        <f t="shared" si="0"/>
        <v>0</v>
      </c>
      <c r="K31" s="9">
        <f t="shared" si="2"/>
        <v>-29</v>
      </c>
      <c r="L31" s="15" t="str">
        <f ca="1">IF(TODAY()&gt;Tabela22410111213141516171819201011363738394041424344[[#This Row],[VENCIMENTO]],"Vencido‼","Válido✔")</f>
        <v>Vencido‼</v>
      </c>
    </row>
    <row r="32" spans="1:12" x14ac:dyDescent="0.25">
      <c r="A32" s="11" t="str">
        <f>Tabela224[[#This Row],[NOME]]</f>
        <v>KENNEDY ALMEIDA MOTA</v>
      </c>
      <c r="B32" s="11" t="str">
        <f>Tabela224[[#This Row],[CATEGORIA]]</f>
        <v>EMPREGADO</v>
      </c>
      <c r="C32" s="15" t="str">
        <f>Tabela224[[#This Row],[SITUAÇÃO ]]</f>
        <v>ATIVO</v>
      </c>
      <c r="D32" s="15"/>
      <c r="E32" s="7"/>
      <c r="F32" s="10"/>
      <c r="G32" s="7"/>
      <c r="H32" s="7"/>
      <c r="I32" s="8"/>
      <c r="J32" s="7">
        <f t="shared" si="0"/>
        <v>0</v>
      </c>
      <c r="K32" s="9">
        <f t="shared" si="2"/>
        <v>-29</v>
      </c>
      <c r="L32" s="15" t="str">
        <f ca="1">IF(TODAY()&gt;Tabela22410111213141516171819201011363738394041424344[[#This Row],[VENCIMENTO]],"Vencido‼","Válido✔")</f>
        <v>Vencido‼</v>
      </c>
    </row>
    <row r="33" spans="1:12" x14ac:dyDescent="0.25">
      <c r="A33" s="11" t="str">
        <f>Tabela224[[#This Row],[NOME]]</f>
        <v>KEVIN AQUINO ARNEZ</v>
      </c>
      <c r="B33" s="11" t="str">
        <f>Tabela224[[#This Row],[CATEGORIA]]</f>
        <v>EMPREGADO</v>
      </c>
      <c r="C33" s="15" t="str">
        <f>Tabela224[[#This Row],[SITUAÇÃO ]]</f>
        <v>ATIVO</v>
      </c>
      <c r="D33" s="15"/>
      <c r="E33" s="7"/>
      <c r="F33" s="10"/>
      <c r="G33" s="7"/>
      <c r="H33" s="7"/>
      <c r="I33" s="8"/>
      <c r="J33" s="7">
        <f t="shared" si="0"/>
        <v>0</v>
      </c>
      <c r="K33" s="9">
        <f t="shared" si="2"/>
        <v>-29</v>
      </c>
      <c r="L33" s="15" t="str">
        <f ca="1">IF(TODAY()&gt;Tabela22410111213141516171819201011363738394041424344[[#This Row],[VENCIMENTO]],"Vencido‼","Válido✔")</f>
        <v>Vencido‼</v>
      </c>
    </row>
    <row r="34" spans="1:12" x14ac:dyDescent="0.25">
      <c r="A34" s="11" t="str">
        <f>Tabela224[[#This Row],[NOME]]</f>
        <v>LEANDRO ARCANJO DOS SANTOS</v>
      </c>
      <c r="B34" s="11" t="str">
        <f>Tabela224[[#This Row],[CATEGORIA]]</f>
        <v>EMPREGADO</v>
      </c>
      <c r="C34" s="15" t="str">
        <f>Tabela224[[#This Row],[SITUAÇÃO ]]</f>
        <v>ATIVO</v>
      </c>
      <c r="D34" s="15"/>
      <c r="E34" s="7"/>
      <c r="F34" s="10"/>
      <c r="G34" s="7"/>
      <c r="H34" s="7"/>
      <c r="I34" s="8"/>
      <c r="J34" s="7">
        <f t="shared" si="0"/>
        <v>0</v>
      </c>
      <c r="K34" s="9">
        <f t="shared" si="2"/>
        <v>-29</v>
      </c>
      <c r="L34" s="15" t="str">
        <f ca="1">IF(TODAY()&gt;Tabela22410111213141516171819201011363738394041424344[[#This Row],[VENCIMENTO]],"Vencido‼","Válido✔")</f>
        <v>Vencido‼</v>
      </c>
    </row>
    <row r="35" spans="1:12" x14ac:dyDescent="0.25">
      <c r="A35" s="11" t="str">
        <f>Tabela224[[#This Row],[NOME]]</f>
        <v>LUCIANO ALVES DE PAIVA</v>
      </c>
      <c r="B35" s="11" t="str">
        <f>Tabela224[[#This Row],[CATEGORIA]]</f>
        <v>EMPREGADO</v>
      </c>
      <c r="C35" s="15" t="str">
        <f>Tabela224[[#This Row],[SITUAÇÃO ]]</f>
        <v>INATIVO</v>
      </c>
      <c r="D35" s="15"/>
      <c r="E35" s="7"/>
      <c r="F35" s="10"/>
      <c r="G35" s="7"/>
      <c r="H35" s="7"/>
      <c r="I35" s="8"/>
      <c r="J35" s="7">
        <f t="shared" si="0"/>
        <v>0</v>
      </c>
      <c r="K35" s="9">
        <f t="shared" si="2"/>
        <v>-29</v>
      </c>
      <c r="L35" s="15" t="str">
        <f ca="1">IF(TODAY()&gt;Tabela22410111213141516171819201011363738394041424344[[#This Row],[VENCIMENTO]],"Vencido‼","Válido✔")</f>
        <v>Vencido‼</v>
      </c>
    </row>
    <row r="36" spans="1:12" x14ac:dyDescent="0.25">
      <c r="A36" s="11" t="str">
        <f>Tabela224[[#This Row],[NOME]]</f>
        <v>LUIZ CARLOS CORRÊA</v>
      </c>
      <c r="B36" s="11" t="str">
        <f>Tabela224[[#This Row],[CATEGORIA]]</f>
        <v>EMPREGADO</v>
      </c>
      <c r="C36" s="15" t="str">
        <f>Tabela224[[#This Row],[SITUAÇÃO ]]</f>
        <v>ATIVO</v>
      </c>
      <c r="D36" s="15"/>
      <c r="E36" s="7"/>
      <c r="F36" s="10"/>
      <c r="G36" s="7"/>
      <c r="H36" s="7"/>
      <c r="I36" s="8"/>
      <c r="J36" s="7">
        <f t="shared" si="0"/>
        <v>0</v>
      </c>
      <c r="K36" s="9">
        <f t="shared" si="2"/>
        <v>-29</v>
      </c>
      <c r="L36" s="15" t="str">
        <f ca="1">IF(TODAY()&gt;Tabela22410111213141516171819201011363738394041424344[[#This Row],[VENCIMENTO]],"Vencido‼","Válido✔")</f>
        <v>Vencido‼</v>
      </c>
    </row>
    <row r="37" spans="1:12" x14ac:dyDescent="0.25">
      <c r="A37" s="11" t="str">
        <f>Tabela224[[#This Row],[NOME]]</f>
        <v>MÁRCIO PEREIRA DO NASCIMENTO</v>
      </c>
      <c r="B37" s="11" t="str">
        <f>Tabela224[[#This Row],[CATEGORIA]]</f>
        <v>EMPREGADO</v>
      </c>
      <c r="C37" s="15" t="str">
        <f>Tabela224[[#This Row],[SITUAÇÃO ]]</f>
        <v>ATIVO</v>
      </c>
      <c r="D37" s="15"/>
      <c r="E37" s="7"/>
      <c r="F37" s="10"/>
      <c r="G37" s="7"/>
      <c r="H37" s="7"/>
      <c r="I37" s="8"/>
      <c r="J37" s="7">
        <f t="shared" si="0"/>
        <v>0</v>
      </c>
      <c r="K37" s="9">
        <f t="shared" si="2"/>
        <v>-29</v>
      </c>
      <c r="L37" s="15" t="str">
        <f ca="1">IF(TODAY()&gt;Tabela22410111213141516171819201011363738394041424344[[#This Row],[VENCIMENTO]],"Vencido‼","Válido✔")</f>
        <v>Vencido‼</v>
      </c>
    </row>
    <row r="38" spans="1:12" x14ac:dyDescent="0.25">
      <c r="A38" s="11" t="str">
        <f>Tabela224[[#This Row],[NOME]]</f>
        <v>MATEUS DOS SANTOS DE BRITO</v>
      </c>
      <c r="B38" s="11" t="str">
        <f>Tabela224[[#This Row],[CATEGORIA]]</f>
        <v>INTERMITENTE (ELISVÂNIO)</v>
      </c>
      <c r="C38" s="15" t="str">
        <f>Tabela224[[#This Row],[SITUAÇÃO ]]</f>
        <v>ATIVO</v>
      </c>
      <c r="D38" s="15"/>
      <c r="E38" s="7"/>
      <c r="F38" s="10"/>
      <c r="G38" s="7"/>
      <c r="H38" s="7"/>
      <c r="I38" s="8"/>
      <c r="J38" s="7">
        <f t="shared" si="0"/>
        <v>0</v>
      </c>
      <c r="K38" s="9">
        <f t="shared" si="2"/>
        <v>-29</v>
      </c>
      <c r="L38" s="15" t="str">
        <f ca="1">IF(TODAY()&gt;Tabela22410111213141516171819201011363738394041424344[[#This Row],[VENCIMENTO]],"Vencido‼","Válido✔")</f>
        <v>Vencido‼</v>
      </c>
    </row>
    <row r="39" spans="1:12" x14ac:dyDescent="0.25">
      <c r="A39" s="11" t="str">
        <f>Tabela224[[#This Row],[NOME]]</f>
        <v>MOACIR ROMÁRIO SIQUEIRA DOS REIS</v>
      </c>
      <c r="B39" s="11" t="str">
        <f>Tabela224[[#This Row],[CATEGORIA]]</f>
        <v>EMPREGADO</v>
      </c>
      <c r="C39" s="15" t="str">
        <f>Tabela224[[#This Row],[SITUAÇÃO ]]</f>
        <v>ATIVO</v>
      </c>
      <c r="D39" s="15"/>
      <c r="E39" s="7"/>
      <c r="F39" s="10"/>
      <c r="G39" s="7"/>
      <c r="H39" s="7"/>
      <c r="I39" s="8"/>
      <c r="J39" s="7">
        <f t="shared" si="0"/>
        <v>0</v>
      </c>
      <c r="K39" s="9">
        <f t="shared" si="2"/>
        <v>-29</v>
      </c>
      <c r="L39" s="15" t="str">
        <f ca="1">IF(TODAY()&gt;Tabela22410111213141516171819201011363738394041424344[[#This Row],[VENCIMENTO]],"Vencido‼","Válido✔")</f>
        <v>Vencido‼</v>
      </c>
    </row>
    <row r="40" spans="1:12" x14ac:dyDescent="0.25">
      <c r="A40" s="11" t="str">
        <f>Tabela224[[#This Row],[NOME]]</f>
        <v>NATHÁLIA ROSY SOUZA OLIVEIRA</v>
      </c>
      <c r="B40" s="11" t="str">
        <f>Tabela224[[#This Row],[CATEGORIA]]</f>
        <v>EMPREGADO</v>
      </c>
      <c r="C40" s="15" t="str">
        <f>Tabela224[[#This Row],[SITUAÇÃO ]]</f>
        <v>ATIVO</v>
      </c>
      <c r="D40" s="15"/>
      <c r="E40" s="7"/>
      <c r="F40" s="10"/>
      <c r="G40" s="7"/>
      <c r="H40" s="7"/>
      <c r="I40" s="8"/>
      <c r="J40" s="7">
        <f t="shared" si="0"/>
        <v>0</v>
      </c>
      <c r="K40" s="9">
        <f t="shared" si="2"/>
        <v>-29</v>
      </c>
      <c r="L40" s="15" t="str">
        <f ca="1">IF(TODAY()&gt;Tabela22410111213141516171819201011363738394041424344[[#This Row],[VENCIMENTO]],"Vencido‼","Válido✔")</f>
        <v>Vencido‼</v>
      </c>
    </row>
    <row r="41" spans="1:12" x14ac:dyDescent="0.25">
      <c r="A41" s="11" t="str">
        <f>Tabela224[[#This Row],[NOME]]</f>
        <v>NAYARA THAÍS LOURENÇO OLIVEIRA</v>
      </c>
      <c r="B41" s="11" t="str">
        <f>Tabela224[[#This Row],[CATEGORIA]]</f>
        <v>EMPREGADO</v>
      </c>
      <c r="C41" s="15" t="str">
        <f>Tabela224[[#This Row],[SITUAÇÃO ]]</f>
        <v>ATIVO</v>
      </c>
      <c r="D41" s="15"/>
      <c r="E41" s="7"/>
      <c r="F41" s="10"/>
      <c r="G41" s="7"/>
      <c r="H41" s="7"/>
      <c r="I41" s="8"/>
      <c r="J41" s="7">
        <f t="shared" si="0"/>
        <v>0</v>
      </c>
      <c r="K41" s="9">
        <f t="shared" si="2"/>
        <v>-29</v>
      </c>
      <c r="L41" s="15" t="str">
        <f ca="1">IF(TODAY()&gt;Tabela22410111213141516171819201011363738394041424344[[#This Row],[VENCIMENTO]],"Vencido‼","Válido✔")</f>
        <v>Vencido‼</v>
      </c>
    </row>
    <row r="42" spans="1:12" x14ac:dyDescent="0.25">
      <c r="A42" s="11" t="str">
        <f>Tabela224[[#This Row],[NOME]]</f>
        <v>NIELTON OLIVEIRA DAMASCENO</v>
      </c>
      <c r="B42" s="11" t="str">
        <f>Tabela224[[#This Row],[CATEGORIA]]</f>
        <v>EMPREGADO</v>
      </c>
      <c r="C42" s="15" t="str">
        <f>Tabela224[[#This Row],[SITUAÇÃO ]]</f>
        <v>ATIVO</v>
      </c>
      <c r="D42" s="15"/>
      <c r="E42" s="7"/>
      <c r="F42" s="10"/>
      <c r="G42" s="7"/>
      <c r="H42" s="7"/>
      <c r="I42" s="8"/>
      <c r="J42" s="7">
        <f t="shared" si="0"/>
        <v>0</v>
      </c>
      <c r="K42" s="9">
        <f t="shared" si="2"/>
        <v>-29</v>
      </c>
      <c r="L42" s="15" t="str">
        <f ca="1">IF(TODAY()&gt;Tabela22410111213141516171819201011363738394041424344[[#This Row],[VENCIMENTO]],"Vencido‼","Válido✔")</f>
        <v>Vencido‼</v>
      </c>
    </row>
    <row r="43" spans="1:12" x14ac:dyDescent="0.25">
      <c r="A43" s="11" t="str">
        <f>Tabela224[[#This Row],[NOME]]</f>
        <v>PAULO CÉLIO DA SILVA</v>
      </c>
      <c r="B43" s="11" t="str">
        <f>Tabela224[[#This Row],[CATEGORIA]]</f>
        <v>EMPREGADO</v>
      </c>
      <c r="C43" s="15" t="str">
        <f>Tabela224[[#This Row],[SITUAÇÃO ]]</f>
        <v>ATIVO</v>
      </c>
      <c r="D43" s="15"/>
      <c r="E43" s="7"/>
      <c r="F43" s="10"/>
      <c r="G43" s="7"/>
      <c r="H43" s="7"/>
      <c r="I43" s="8"/>
      <c r="J43" s="7">
        <f t="shared" si="0"/>
        <v>0</v>
      </c>
      <c r="K43" s="9">
        <f t="shared" si="2"/>
        <v>-29</v>
      </c>
      <c r="L43" s="15" t="str">
        <f ca="1">IF(TODAY()&gt;Tabela22410111213141516171819201011363738394041424344[[#This Row],[VENCIMENTO]],"Vencido‼","Válido✔")</f>
        <v>Vencido‼</v>
      </c>
    </row>
    <row r="44" spans="1:12" x14ac:dyDescent="0.25">
      <c r="A44" s="11" t="str">
        <f>Tabela224[[#This Row],[NOME]]</f>
        <v>RAFAEL FAUSTINO MAPA COELHO</v>
      </c>
      <c r="B44" s="11" t="str">
        <f>Tabela224[[#This Row],[CATEGORIA]]</f>
        <v>EMPREGADO</v>
      </c>
      <c r="C44" s="15" t="str">
        <f>Tabela224[[#This Row],[SITUAÇÃO ]]</f>
        <v>INATIVO</v>
      </c>
      <c r="D44" s="15"/>
      <c r="E44" s="7"/>
      <c r="F44" s="10"/>
      <c r="G44" s="7"/>
      <c r="H44" s="7"/>
      <c r="I44" s="8"/>
      <c r="J44" s="7">
        <f t="shared" si="0"/>
        <v>0</v>
      </c>
      <c r="K44" s="9">
        <f t="shared" si="2"/>
        <v>-29</v>
      </c>
      <c r="L44" s="15" t="str">
        <f ca="1">IF(TODAY()&gt;Tabela22410111213141516171819201011363738394041424344[[#This Row],[VENCIMENTO]],"Vencido‼","Válido✔")</f>
        <v>Vencido‼</v>
      </c>
    </row>
    <row r="45" spans="1:12" x14ac:dyDescent="0.25">
      <c r="A45" s="11" t="str">
        <f>Tabela224[[#This Row],[NOME]]</f>
        <v>RAFAEL ROBERTO CAMPIDELLI</v>
      </c>
      <c r="B45" s="11" t="str">
        <f>Tabela224[[#This Row],[CATEGORIA]]</f>
        <v>EMPREGADO</v>
      </c>
      <c r="C45" s="15" t="s">
        <v>120</v>
      </c>
      <c r="D45" s="15"/>
      <c r="E45" s="7"/>
      <c r="F45" s="10"/>
      <c r="G45" s="7"/>
      <c r="H45" s="7"/>
      <c r="I45" s="8"/>
      <c r="J45" s="7">
        <f>EDATE(E45,I45)</f>
        <v>0</v>
      </c>
      <c r="K45" s="9">
        <f>J45-29</f>
        <v>-29</v>
      </c>
      <c r="L45" s="15" t="str">
        <f ca="1">IF(TODAY()&gt;Tabela22410111213141516171819201011363738394041424344[[#This Row],[VENCIMENTO]],"Vencido‼","Válido✔")</f>
        <v>Vencido‼</v>
      </c>
    </row>
    <row r="46" spans="1:12" x14ac:dyDescent="0.25">
      <c r="A46" s="11" t="str">
        <f>Tabela224[[#This Row],[NOME]]</f>
        <v>ROBERT AUGUSTO SANTOS SILVA</v>
      </c>
      <c r="B46" s="11" t="str">
        <f>Tabela224[[#This Row],[CATEGORIA]]</f>
        <v>EMPREGADO</v>
      </c>
      <c r="C46" s="15" t="str">
        <f>Tabela224[[#This Row],[SITUAÇÃO ]]</f>
        <v>ATIVO</v>
      </c>
      <c r="D46" s="15"/>
      <c r="E46" s="7"/>
      <c r="F46" s="10"/>
      <c r="G46" s="7"/>
      <c r="H46" s="7"/>
      <c r="I46" s="8"/>
      <c r="J46" s="7">
        <f t="shared" si="0"/>
        <v>0</v>
      </c>
      <c r="K46" s="9">
        <f t="shared" si="2"/>
        <v>-29</v>
      </c>
      <c r="L46" s="15" t="str">
        <f ca="1">IF(TODAY()&gt;Tabela22410111213141516171819201011363738394041424344[[#This Row],[VENCIMENTO]],"Vencido‼","Válido✔")</f>
        <v>Vencido‼</v>
      </c>
    </row>
    <row r="47" spans="1:12" x14ac:dyDescent="0.25">
      <c r="A47" s="11" t="str">
        <f>Tabela224[[#This Row],[NOME]]</f>
        <v>TALISON TIAGO DIAS OLIVEIRA</v>
      </c>
      <c r="B47" s="11" t="str">
        <f>Tabela224[[#This Row],[CATEGORIA]]</f>
        <v>EMPREGADO</v>
      </c>
      <c r="C47" s="15" t="str">
        <f>Tabela224[[#This Row],[SITUAÇÃO ]]</f>
        <v>ATIVO</v>
      </c>
      <c r="D47" s="15"/>
      <c r="E47" s="7"/>
      <c r="F47" s="10"/>
      <c r="G47" s="7"/>
      <c r="H47" s="7"/>
      <c r="I47" s="8"/>
      <c r="J47" s="7">
        <f t="shared" si="0"/>
        <v>0</v>
      </c>
      <c r="K47" s="9">
        <f t="shared" si="2"/>
        <v>-29</v>
      </c>
      <c r="L47" s="15" t="str">
        <f ca="1">IF(TODAY()&gt;Tabela22410111213141516171819201011363738394041424344[[#This Row],[VENCIMENTO]],"Vencido‼","Válido✔")</f>
        <v>Vencido‼</v>
      </c>
    </row>
    <row r="48" spans="1:12" x14ac:dyDescent="0.25">
      <c r="A48" s="11" t="str">
        <f>Tabela224[[#This Row],[NOME]]</f>
        <v>THAÍS LORRAINE DA SILVA SANTOS</v>
      </c>
      <c r="B48" s="11" t="str">
        <f>Tabela224[[#This Row],[CATEGORIA]]</f>
        <v>EMPREGADO</v>
      </c>
      <c r="C48" s="15" t="str">
        <f>Tabela224[[#This Row],[SITUAÇÃO ]]</f>
        <v>ATIVO</v>
      </c>
      <c r="D48" s="15"/>
      <c r="E48" s="7"/>
      <c r="F48" s="10"/>
      <c r="G48" s="7"/>
      <c r="H48" s="7"/>
      <c r="I48" s="8"/>
      <c r="J48" s="7">
        <f t="shared" si="0"/>
        <v>0</v>
      </c>
      <c r="K48" s="9">
        <f t="shared" si="2"/>
        <v>-29</v>
      </c>
      <c r="L48" s="15" t="str">
        <f ca="1">IF(TODAY()&gt;Tabela22410111213141516171819201011363738394041424344[[#This Row],[VENCIMENTO]],"Vencido‼","Válido✔")</f>
        <v>Vencido‼</v>
      </c>
    </row>
    <row r="49" spans="1:12" x14ac:dyDescent="0.25">
      <c r="A49" s="11" t="str">
        <f>Tabela224[[#This Row],[NOME]]</f>
        <v>WAGNER APARECIDO DE SOUSA JÚNIOR</v>
      </c>
      <c r="B49" s="11" t="str">
        <f>Tabela224[[#This Row],[CATEGORIA]]</f>
        <v>EMPREGADO</v>
      </c>
      <c r="C49" s="15" t="str">
        <f>Tabela224[[#This Row],[SITUAÇÃO ]]</f>
        <v>INATIVO</v>
      </c>
      <c r="D49" s="15"/>
      <c r="E49" s="7"/>
      <c r="F49" s="10"/>
      <c r="G49" s="7"/>
      <c r="H49" s="7"/>
      <c r="I49" s="8"/>
      <c r="J49" s="7">
        <f t="shared" si="0"/>
        <v>0</v>
      </c>
      <c r="K49" s="9">
        <f t="shared" si="2"/>
        <v>-29</v>
      </c>
      <c r="L49" s="15" t="str">
        <f ca="1">IF(TODAY()&gt;Tabela22410111213141516171819201011363738394041424344[[#This Row],[VENCIMENTO]],"Vencido‼","Válido✔")</f>
        <v>Vencido‼</v>
      </c>
    </row>
    <row r="50" spans="1:12" x14ac:dyDescent="0.25">
      <c r="A50" s="11" t="str">
        <f>Tabela224[[#This Row],[NOME]]</f>
        <v>WESLEY DE ALMEIDA E SOUZA</v>
      </c>
      <c r="B50" s="11" t="str">
        <f>Tabela224[[#This Row],[CATEGORIA]]</f>
        <v>EMPREGADO</v>
      </c>
      <c r="C50" s="15" t="str">
        <f>Tabela224[[#This Row],[SITUAÇÃO ]]</f>
        <v>ATIVO</v>
      </c>
      <c r="D50" s="15"/>
      <c r="E50" s="7"/>
      <c r="F50" s="10"/>
      <c r="G50" s="7"/>
      <c r="H50" s="7"/>
      <c r="I50" s="8"/>
      <c r="J50" s="19">
        <f t="shared" si="0"/>
        <v>0</v>
      </c>
      <c r="K50" s="20">
        <f t="shared" si="2"/>
        <v>-29</v>
      </c>
      <c r="L50" s="15" t="str">
        <f ca="1">IF(TODAY()&gt;Tabela22410111213141516171819201011363738394041424344[[#This Row],[VENCIMENTO]],"Vencido‼","Válido✔")</f>
        <v>Vencido‼</v>
      </c>
    </row>
    <row r="51" spans="1:12" x14ac:dyDescent="0.25">
      <c r="A51" s="11" t="str">
        <f>Tabela224[[#This Row],[NOME]]</f>
        <v>MARCELO CHRISTIAN LELIS DE OLIVEIRA</v>
      </c>
      <c r="B51" s="11" t="str">
        <f>Tabela224[[#This Row],[CATEGORIA]]</f>
        <v>EMPREGADO</v>
      </c>
      <c r="C51" s="15" t="str">
        <f>Tabela224[[#This Row],[SITUAÇÃO ]]</f>
        <v>ATIVO</v>
      </c>
      <c r="D51" s="15"/>
      <c r="E51" s="7"/>
      <c r="F51" s="10"/>
      <c r="G51" s="7"/>
      <c r="H51" s="7"/>
      <c r="I51" s="8"/>
      <c r="J51" s="7">
        <f t="shared" si="0"/>
        <v>0</v>
      </c>
      <c r="K51" s="9">
        <f t="shared" si="2"/>
        <v>-29</v>
      </c>
      <c r="L51" s="27" t="str">
        <f ca="1">IF(TODAY()&gt;Tabela22410111213141516171819201011363738394041424344[[#This Row],[VENCIMENTO]],"Vencido‼","Válido✔")</f>
        <v>Vencido‼</v>
      </c>
    </row>
    <row r="52" spans="1:12" x14ac:dyDescent="0.25">
      <c r="A52" s="11" t="str">
        <f>Tabela224[[#This Row],[NOME]]</f>
        <v>PABLO VINICIUS SEVERINO FERNANDES</v>
      </c>
      <c r="B52" s="11" t="str">
        <f>Tabela224[[#This Row],[CATEGORIA]]</f>
        <v xml:space="preserve">EMPREGADO </v>
      </c>
      <c r="C52" s="15" t="str">
        <f>Tabela224[[#This Row],[SITUAÇÃO ]]</f>
        <v>ATIVO</v>
      </c>
      <c r="D52" s="15"/>
      <c r="E52" s="7"/>
      <c r="F52" s="10"/>
      <c r="G52" s="7"/>
      <c r="H52" s="7"/>
      <c r="I52" s="8"/>
      <c r="J52" s="7">
        <f t="shared" si="0"/>
        <v>0</v>
      </c>
      <c r="K52" s="9">
        <f t="shared" si="2"/>
        <v>-29</v>
      </c>
      <c r="L52" s="27" t="str">
        <f ca="1">IF(TODAY()&gt;Tabela22410111213141516171819201011363738394041424344[[#This Row],[VENCIMENTO]],"Vencido‼","Válido✔")</f>
        <v>Vencido‼</v>
      </c>
    </row>
    <row r="53" spans="1:12" x14ac:dyDescent="0.25">
      <c r="A53" s="11" t="str">
        <f>Tabela224[[#This Row],[NOME]]</f>
        <v>FRANCISCO PEDRO DE SOUZA SANTOS</v>
      </c>
      <c r="B53" s="11" t="str">
        <f>Tabela224[[#This Row],[CATEGORIA]]</f>
        <v>EMPREGADO</v>
      </c>
      <c r="C53" s="15" t="s">
        <v>120</v>
      </c>
      <c r="D53" s="15"/>
      <c r="E53" s="7"/>
      <c r="F53" s="10"/>
      <c r="G53" s="7"/>
      <c r="H53" s="7"/>
      <c r="I53" s="8"/>
      <c r="J53" s="7">
        <f t="shared" si="0"/>
        <v>0</v>
      </c>
      <c r="K53" s="9">
        <f t="shared" si="2"/>
        <v>-29</v>
      </c>
      <c r="L53" s="27" t="str">
        <f ca="1">IF(TODAY()&gt;Tabela22410111213141516171819201011363738394041424344[[#This Row],[VENCIMENTO]],"Vencido‼","Válido✔")</f>
        <v>Vencido‼</v>
      </c>
    </row>
    <row r="54" spans="1:12" x14ac:dyDescent="0.25">
      <c r="A54" s="11" t="str">
        <f>Tabela224[[#This Row],[NOME]]</f>
        <v>ÍTALO GABRIEL DA SILVA RODRIGUES SANTOS</v>
      </c>
      <c r="B54" s="11" t="str">
        <f>Tabela224[[#This Row],[CATEGORIA]]</f>
        <v>EMPREGADO</v>
      </c>
      <c r="C54" s="15" t="str">
        <f>Tabela224[[#This Row],[SITUAÇÃO ]]</f>
        <v>ATIVO</v>
      </c>
      <c r="D54" s="15"/>
      <c r="E54" s="7"/>
      <c r="F54" s="10"/>
      <c r="G54" s="7"/>
      <c r="H54" s="7"/>
      <c r="I54" s="8"/>
      <c r="J54" s="7">
        <f t="shared" si="0"/>
        <v>0</v>
      </c>
      <c r="K54" s="9">
        <f t="shared" si="2"/>
        <v>-29</v>
      </c>
      <c r="L54" s="27" t="str">
        <f ca="1">IF(TODAY()&gt;Tabela22410111213141516171819201011363738394041424344[[#This Row],[VENCIMENTO]],"Vencido‼","Válido✔")</f>
        <v>Vencido‼</v>
      </c>
    </row>
    <row r="55" spans="1:12" x14ac:dyDescent="0.25">
      <c r="A55" s="11" t="str">
        <f>Tabela224[[#This Row],[NOME]]</f>
        <v>IVANILDO AMARAL SANTOS</v>
      </c>
      <c r="B55" s="11" t="str">
        <f>Tabela224[[#This Row],[CATEGORIA]]</f>
        <v>EMPREGADO</v>
      </c>
      <c r="C55" s="15" t="str">
        <f>Tabela224[[#This Row],[SITUAÇÃO ]]</f>
        <v>ATIVO</v>
      </c>
      <c r="D55" s="15"/>
      <c r="E55" s="7"/>
      <c r="F55" s="10"/>
      <c r="G55" s="7"/>
      <c r="H55" s="7"/>
      <c r="I55" s="8"/>
      <c r="J55" s="7">
        <f t="shared" si="0"/>
        <v>0</v>
      </c>
      <c r="K55" s="9">
        <f t="shared" si="2"/>
        <v>-29</v>
      </c>
      <c r="L55" s="27" t="str">
        <f ca="1">IF(TODAY()&gt;Tabela22410111213141516171819201011363738394041424344[[#This Row],[VENCIMENTO]],"Vencido‼","Válido✔")</f>
        <v>Vencido‼</v>
      </c>
    </row>
    <row r="56" spans="1:12" x14ac:dyDescent="0.25">
      <c r="A56" s="11" t="str">
        <f>Tabela224[[#This Row],[NOME]]</f>
        <v>JONATHAN FERNANDES PEREIRA</v>
      </c>
      <c r="B56" s="11" t="str">
        <f>Tabela224[[#This Row],[CATEGORIA]]</f>
        <v>EMPREGADO</v>
      </c>
      <c r="C56" s="15" t="str">
        <f>Tabela224[[#This Row],[SITUAÇÃO ]]</f>
        <v>ATIVO</v>
      </c>
      <c r="D56" s="15"/>
      <c r="E56" s="7"/>
      <c r="F56" s="10"/>
      <c r="G56" s="7"/>
      <c r="H56" s="7"/>
      <c r="I56" s="8"/>
      <c r="J56" s="7">
        <f t="shared" si="0"/>
        <v>0</v>
      </c>
      <c r="K56" s="9">
        <f t="shared" si="2"/>
        <v>-29</v>
      </c>
      <c r="L56" s="27" t="str">
        <f ca="1">IF(TODAY()&gt;Tabela22410111213141516171819201011363738394041424344[[#This Row],[VENCIMENTO]],"Vencido‼","Válido✔")</f>
        <v>Vencido‼</v>
      </c>
    </row>
    <row r="57" spans="1:12" x14ac:dyDescent="0.25">
      <c r="A57" s="11" t="str">
        <f>Tabela224[[#This Row],[NOME]]</f>
        <v>FERNANDO AQUINO FERNANDES</v>
      </c>
      <c r="B57" s="11" t="str">
        <f>Tabela224[[#This Row],[CATEGORIA]]</f>
        <v>INTERMITENTE (FERNANDO)</v>
      </c>
      <c r="C57" s="15" t="str">
        <f>Tabela224[[#This Row],[SITUAÇÃO ]]</f>
        <v>ATIVO</v>
      </c>
      <c r="D57" s="15"/>
      <c r="E57" s="7"/>
      <c r="F57" s="10"/>
      <c r="G57" s="7"/>
      <c r="H57" s="7"/>
      <c r="I57" s="8"/>
      <c r="J57" s="7">
        <f t="shared" si="0"/>
        <v>0</v>
      </c>
      <c r="K57" s="9">
        <f t="shared" si="2"/>
        <v>-29</v>
      </c>
      <c r="L57" s="27" t="str">
        <f ca="1">IF(TODAY()&gt;Tabela22410111213141516171819201011363738394041424344[[#This Row],[VENCIMENTO]],"Vencido‼","Válido✔")</f>
        <v>Vencido‼</v>
      </c>
    </row>
    <row r="58" spans="1:12" x14ac:dyDescent="0.25">
      <c r="A58" s="11" t="str">
        <f>Tabela224[[#This Row],[NOME]]</f>
        <v>WANDESON COSTA LIMA</v>
      </c>
      <c r="B58" s="11" t="str">
        <f>Tabela224[[#This Row],[CATEGORIA]]</f>
        <v>INTERMITENTE (FERNANDO)</v>
      </c>
      <c r="C58" s="15" t="str">
        <f>Tabela224[[#This Row],[SITUAÇÃO ]]</f>
        <v>ATIVO</v>
      </c>
      <c r="D58" s="15"/>
      <c r="E58" s="7"/>
      <c r="F58" s="10"/>
      <c r="G58" s="7"/>
      <c r="H58" s="7"/>
      <c r="I58" s="8"/>
      <c r="J58" s="7">
        <f t="shared" si="0"/>
        <v>0</v>
      </c>
      <c r="K58" s="9">
        <f t="shared" si="2"/>
        <v>-29</v>
      </c>
      <c r="L58" s="27" t="str">
        <f ca="1">IF(TODAY()&gt;Tabela22410111213141516171819201011363738394041424344[[#This Row],[VENCIMENTO]],"Vencido‼","Válido✔")</f>
        <v>Vencido‼</v>
      </c>
    </row>
    <row r="59" spans="1:12" x14ac:dyDescent="0.25">
      <c r="A59" s="11" t="str">
        <f>Tabela224[[#This Row],[NOME]]</f>
        <v>WILLIAN JORGE CAETANO PINTO</v>
      </c>
      <c r="B59" s="11" t="str">
        <f>Tabela224[[#This Row],[CATEGORIA]]</f>
        <v>INTERMITENTE (FERNANDO)</v>
      </c>
      <c r="C59" s="15" t="str">
        <f>Tabela224[[#This Row],[SITUAÇÃO ]]</f>
        <v>ATIVO</v>
      </c>
      <c r="D59" s="15"/>
      <c r="E59" s="7"/>
      <c r="F59" s="10"/>
      <c r="G59" s="7"/>
      <c r="H59" s="7"/>
      <c r="I59" s="8"/>
      <c r="J59" s="7">
        <f t="shared" si="0"/>
        <v>0</v>
      </c>
      <c r="K59" s="9">
        <f t="shared" si="2"/>
        <v>-29</v>
      </c>
      <c r="L59" s="27" t="str">
        <f ca="1">IF(TODAY()&gt;Tabela22410111213141516171819201011363738394041424344[[#This Row],[VENCIMENTO]],"Vencido‼","Válido✔")</f>
        <v>Vencido‼</v>
      </c>
    </row>
    <row r="60" spans="1:12" x14ac:dyDescent="0.25">
      <c r="A60" s="11" t="str">
        <f>Tabela224[[#This Row],[NOME]]</f>
        <v>GRASIANE DA COSTA SOBRINHO</v>
      </c>
      <c r="B60" s="11" t="str">
        <f>Tabela224[[#This Row],[CATEGORIA]]</f>
        <v>EMPREGADO</v>
      </c>
      <c r="C60" s="15" t="str">
        <f>Tabela224[[#This Row],[SITUAÇÃO ]]</f>
        <v>ATIVO</v>
      </c>
      <c r="D60" s="15"/>
      <c r="E60" s="7"/>
      <c r="F60" s="10"/>
      <c r="G60" s="7"/>
      <c r="H60" s="7"/>
      <c r="I60" s="8"/>
      <c r="J60" s="7">
        <f t="shared" si="0"/>
        <v>0</v>
      </c>
      <c r="K60" s="9">
        <f t="shared" si="2"/>
        <v>-29</v>
      </c>
      <c r="L60" s="27" t="str">
        <f ca="1">IF(TODAY()&gt;Tabela22410111213141516171819201011363738394041424344[[#This Row],[VENCIMENTO]],"Vencido‼","Válido✔")</f>
        <v>Vencido‼</v>
      </c>
    </row>
    <row r="61" spans="1:12" x14ac:dyDescent="0.25">
      <c r="A61" s="11" t="str">
        <f>Tabela224[[#This Row],[NOME]]</f>
        <v>BRUNO GUIMARÃES MARTINS</v>
      </c>
      <c r="B61" s="11" t="str">
        <f>Tabela224[[#This Row],[CATEGORIA]]</f>
        <v>EMPREGADO</v>
      </c>
      <c r="C61" s="15" t="str">
        <f>Tabela224[[#This Row],[SITUAÇÃO ]]</f>
        <v>ATIVO</v>
      </c>
      <c r="D61" s="15"/>
      <c r="E61" s="7"/>
      <c r="F61" s="10"/>
      <c r="G61" s="7"/>
      <c r="H61" s="7"/>
      <c r="I61" s="8"/>
      <c r="J61" s="7">
        <f t="shared" si="0"/>
        <v>0</v>
      </c>
      <c r="K61" s="9">
        <f t="shared" si="2"/>
        <v>-29</v>
      </c>
      <c r="L61" s="27" t="str">
        <f ca="1">IF(TODAY()&gt;Tabela22410111213141516171819201011363738394041424344[[#This Row],[VENCIMENTO]],"Vencido‼","Válido✔")</f>
        <v>Vencido‼</v>
      </c>
    </row>
    <row r="62" spans="1:12" x14ac:dyDescent="0.25">
      <c r="A62" s="11" t="str">
        <f>Tabela224[[#This Row],[NOME]]</f>
        <v>LEANDRO GUIMARÃES MARTINS</v>
      </c>
      <c r="B62" s="11" t="str">
        <f>Tabela224[[#This Row],[CATEGORIA]]</f>
        <v>EMPREGADO</v>
      </c>
      <c r="C62" s="15" t="str">
        <f>Tabela224[[#This Row],[SITUAÇÃO ]]</f>
        <v>ATIVO</v>
      </c>
      <c r="D62" s="15"/>
      <c r="E62" s="7"/>
      <c r="F62" s="10"/>
      <c r="G62" s="7"/>
      <c r="H62" s="7"/>
      <c r="I62" s="8"/>
      <c r="J62" s="7">
        <f t="shared" si="0"/>
        <v>0</v>
      </c>
      <c r="K62" s="9">
        <f t="shared" si="2"/>
        <v>-29</v>
      </c>
      <c r="L62" s="27" t="str">
        <f ca="1">IF(TODAY()&gt;Tabela22410111213141516171819201011363738394041424344[[#This Row],[VENCIMENTO]],"Vencido‼","Válido✔")</f>
        <v>Vencido‼</v>
      </c>
    </row>
    <row r="63" spans="1:12" x14ac:dyDescent="0.25">
      <c r="A63" s="11" t="str">
        <f>Tabela224[[#This Row],[NOME]]</f>
        <v>ALESSANDRO IORANY DOS SANTOS</v>
      </c>
      <c r="B63" s="11" t="str">
        <f>Tabela224[[#This Row],[CATEGORIA]]</f>
        <v>EMPREGADO</v>
      </c>
      <c r="C63" s="15" t="str">
        <f>Tabela224[[#This Row],[SITUAÇÃO ]]</f>
        <v>INATIVO</v>
      </c>
      <c r="D63" s="15"/>
      <c r="E63" s="7"/>
      <c r="F63" s="10"/>
      <c r="G63" s="7"/>
      <c r="H63" s="7"/>
      <c r="I63" s="8"/>
      <c r="J63" s="7">
        <f t="shared" si="0"/>
        <v>0</v>
      </c>
      <c r="K63" s="9">
        <f t="shared" si="2"/>
        <v>-29</v>
      </c>
      <c r="L63" s="27" t="str">
        <f ca="1">IF(TODAY()&gt;Tabela22410111213141516171819201011363738394041424344[[#This Row],[VENCIMENTO]],"Vencido‼","Válido✔")</f>
        <v>Vencido‼</v>
      </c>
    </row>
    <row r="64" spans="1:12" x14ac:dyDescent="0.25">
      <c r="A64" s="11" t="str">
        <f>Tabela224[[#This Row],[NOME]]</f>
        <v>MATHEUS BINI SEVERINO FERNANDES</v>
      </c>
      <c r="B64" s="11" t="str">
        <f>Tabela224[[#This Row],[CATEGORIA]]</f>
        <v>EMPREGADO</v>
      </c>
      <c r="C64" s="15" t="str">
        <f>Tabela224[[#This Row],[SITUAÇÃO ]]</f>
        <v>ATIVO</v>
      </c>
      <c r="D64" s="15"/>
      <c r="E64" s="7"/>
      <c r="F64" s="10"/>
      <c r="G64" s="7"/>
      <c r="H64" s="7"/>
      <c r="I64" s="8"/>
      <c r="J64" s="7">
        <f t="shared" si="0"/>
        <v>0</v>
      </c>
      <c r="K64" s="9">
        <f t="shared" si="2"/>
        <v>-29</v>
      </c>
      <c r="L64" s="27" t="str">
        <f ca="1">IF(TODAY()&gt;Tabela22410111213141516171819201011363738394041424344[[#This Row],[VENCIMENTO]],"Vencido‼","Válido✔")</f>
        <v>Vencido‼</v>
      </c>
    </row>
    <row r="65" spans="1:12" x14ac:dyDescent="0.25">
      <c r="A65" s="11" t="str">
        <f>Tabela224[[#This Row],[NOME]]</f>
        <v>NILTON ALVES DA CUNHA FILHO</v>
      </c>
      <c r="B65" s="11" t="str">
        <f>Tabela224[[#This Row],[CATEGORIA]]</f>
        <v>EMPREGADO</v>
      </c>
      <c r="C65" s="15" t="str">
        <f>Tabela224[[#This Row],[SITUAÇÃO ]]</f>
        <v>ATIVO</v>
      </c>
      <c r="D65" s="15"/>
      <c r="E65" s="7"/>
      <c r="F65" s="10"/>
      <c r="G65" s="7"/>
      <c r="H65" s="7"/>
      <c r="I65" s="8"/>
      <c r="J65" s="7">
        <f t="shared" si="0"/>
        <v>0</v>
      </c>
      <c r="K65" s="9">
        <f t="shared" si="2"/>
        <v>-29</v>
      </c>
      <c r="L65" s="27" t="str">
        <f ca="1">IF(TODAY()&gt;Tabela22410111213141516171819201011363738394041424344[[#This Row],[VENCIMENTO]],"Vencido‼","Válido✔")</f>
        <v>Vencido‼</v>
      </c>
    </row>
    <row r="66" spans="1:12" x14ac:dyDescent="0.25">
      <c r="A66" s="11" t="str">
        <f>Tabela224[[#This Row],[NOME]]</f>
        <v>FRANCISCO PEDRO DE SOUZA SANTOS</v>
      </c>
      <c r="B66" s="11" t="str">
        <f>Tabela224[[#This Row],[CATEGORIA]]</f>
        <v>EMPREGADO</v>
      </c>
      <c r="C66" s="15" t="str">
        <f>Tabela224[[#This Row],[SITUAÇÃO ]]</f>
        <v>ATIVO</v>
      </c>
      <c r="D66" s="8"/>
      <c r="E66" s="7"/>
      <c r="F66" s="7"/>
      <c r="G66" s="7"/>
      <c r="H66" s="7"/>
      <c r="I66" s="8"/>
      <c r="J66" s="7">
        <f t="shared" si="0"/>
        <v>0</v>
      </c>
      <c r="K66" s="9">
        <f t="shared" si="2"/>
        <v>-29</v>
      </c>
      <c r="L66" s="27" t="str">
        <f ca="1">IF(TODAY()&gt;Tabela22410111213141516171819201011363738394041424344[[#This Row],[VENCIMENTO]],"Vencido‼","Válido✔")</f>
        <v>Vencido‼</v>
      </c>
    </row>
    <row r="67" spans="1:12" x14ac:dyDescent="0.25">
      <c r="A67" s="11" t="str">
        <f>Tabela224[[#This Row],[NOME]]</f>
        <v>CARLOS EDUARDO ALVES JULIÃO</v>
      </c>
      <c r="B67" s="11" t="str">
        <f>Tabela224[[#This Row],[CATEGORIA]]</f>
        <v>EMPREGADO</v>
      </c>
      <c r="C67" s="15" t="str">
        <f>Tabela224[[#This Row],[SITUAÇÃO ]]</f>
        <v>ATIVO</v>
      </c>
      <c r="D67" s="8"/>
      <c r="E67" s="7"/>
      <c r="F67" s="7"/>
      <c r="G67" s="7"/>
      <c r="H67" s="7"/>
      <c r="I67" s="8"/>
      <c r="J67" s="7">
        <f t="shared" si="0"/>
        <v>0</v>
      </c>
      <c r="K67" s="9">
        <f t="shared" si="2"/>
        <v>-29</v>
      </c>
      <c r="L67" s="27" t="str">
        <f ca="1">IF(TODAY()&gt;Tabela22410111213141516171819201011363738394041424344[[#This Row],[VENCIMENTO]],"Vencido‼","Válido✔")</f>
        <v>Vencido‼</v>
      </c>
    </row>
    <row r="68" spans="1:12" x14ac:dyDescent="0.25">
      <c r="A68" s="11" t="str">
        <f>Tabela224[[#This Row],[NOME]]</f>
        <v>JHONATAS ALVES COSTA</v>
      </c>
      <c r="B68" s="11" t="str">
        <f>Tabela224[[#This Row],[CATEGORIA]]</f>
        <v>EMPREGADO</v>
      </c>
      <c r="C68" s="15" t="str">
        <f>Tabela224[[#This Row],[SITUAÇÃO ]]</f>
        <v>ATIVO</v>
      </c>
      <c r="D68" s="8"/>
      <c r="E68" s="7"/>
      <c r="F68" s="7"/>
      <c r="G68" s="7"/>
      <c r="H68" s="7"/>
      <c r="I68" s="8"/>
      <c r="J68" s="7">
        <f t="shared" si="0"/>
        <v>0</v>
      </c>
      <c r="K68" s="9">
        <f t="shared" si="2"/>
        <v>-29</v>
      </c>
      <c r="L68" s="27" t="str">
        <f ca="1">IF(TODAY()&gt;Tabela22410111213141516171819201011363738394041424344[[#This Row],[VENCIMENTO]],"Vencido‼","Válido✔")</f>
        <v>Vencido‼</v>
      </c>
    </row>
    <row r="69" spans="1:12" x14ac:dyDescent="0.25">
      <c r="A69" s="11" t="str">
        <f>Tabela224[[#This Row],[NOME]]</f>
        <v>KELLEN CARLA PEREIRA SILVA</v>
      </c>
      <c r="B69" s="11" t="str">
        <f>Tabela224[[#This Row],[CATEGORIA]]</f>
        <v>EMPREGADO</v>
      </c>
      <c r="C69" s="15" t="str">
        <f>Tabela224[[#This Row],[SITUAÇÃO ]]</f>
        <v>ATIVO</v>
      </c>
      <c r="D69" s="8"/>
      <c r="E69" s="7"/>
      <c r="F69" s="7"/>
      <c r="G69" s="7"/>
      <c r="H69" s="7"/>
      <c r="I69" s="8"/>
      <c r="J69" s="7">
        <f t="shared" ref="J69:J100" si="3">EDATE(E69,I69)</f>
        <v>0</v>
      </c>
      <c r="K69" s="9">
        <f t="shared" si="2"/>
        <v>-29</v>
      </c>
      <c r="L69" s="27" t="str">
        <f ca="1">IF(TODAY()&gt;Tabela22410111213141516171819201011363738394041424344[[#This Row],[VENCIMENTO]],"Vencido‼","Válido✔")</f>
        <v>Vencido‼</v>
      </c>
    </row>
    <row r="70" spans="1:12" x14ac:dyDescent="0.25">
      <c r="A70" s="11" t="str">
        <f>Tabela224[[#This Row],[NOME]]</f>
        <v>LEONARDO JOSÉ DA SILVA</v>
      </c>
      <c r="B70" s="11" t="str">
        <f>Tabela224[[#This Row],[CATEGORIA]]</f>
        <v>EMPREGADO</v>
      </c>
      <c r="C70" s="15" t="str">
        <f>Tabela224[[#This Row],[SITUAÇÃO ]]</f>
        <v>ATIVO</v>
      </c>
      <c r="D70" s="8"/>
      <c r="E70" s="7"/>
      <c r="F70" s="7"/>
      <c r="G70" s="7"/>
      <c r="H70" s="7"/>
      <c r="I70" s="8"/>
      <c r="J70" s="7">
        <f t="shared" si="3"/>
        <v>0</v>
      </c>
      <c r="K70" s="9">
        <f t="shared" si="2"/>
        <v>-29</v>
      </c>
      <c r="L70" s="27" t="str">
        <f ca="1">IF(TODAY()&gt;Tabela22410111213141516171819201011363738394041424344[[#This Row],[VENCIMENTO]],"Vencido‼","Válido✔")</f>
        <v>Vencido‼</v>
      </c>
    </row>
    <row r="71" spans="1:12" x14ac:dyDescent="0.25">
      <c r="A71" s="11" t="str">
        <f>Tabela224[[#This Row],[NOME]]</f>
        <v>LUSIMAR DE SOUZA SANTOS</v>
      </c>
      <c r="B71" s="11" t="str">
        <f>Tabela224[[#This Row],[CATEGORIA]]</f>
        <v>EMPREGADO</v>
      </c>
      <c r="C71" s="15" t="str">
        <f>Tabela224[[#This Row],[SITUAÇÃO ]]</f>
        <v>ATIVO</v>
      </c>
      <c r="D71" s="8"/>
      <c r="E71" s="7"/>
      <c r="F71" s="7"/>
      <c r="G71" s="7"/>
      <c r="H71" s="7"/>
      <c r="I71" s="8"/>
      <c r="J71" s="7">
        <f t="shared" si="3"/>
        <v>0</v>
      </c>
      <c r="K71" s="9">
        <f t="shared" si="2"/>
        <v>-29</v>
      </c>
      <c r="L71" s="27" t="str">
        <f ca="1">IF(TODAY()&gt;Tabela22410111213141516171819201011363738394041424344[[#This Row],[VENCIMENTO]],"Vencido‼","Válido✔")</f>
        <v>Vencido‼</v>
      </c>
    </row>
    <row r="72" spans="1:12" x14ac:dyDescent="0.25">
      <c r="A72" s="11" t="str">
        <f>Tabela224[[#This Row],[NOME]]</f>
        <v>SANDY CRISTINA VENCESLAU FERREIRA</v>
      </c>
      <c r="B72" s="11" t="str">
        <f>Tabela224[[#This Row],[CATEGORIA]]</f>
        <v>EMPREGADO</v>
      </c>
      <c r="C72" s="15" t="str">
        <f>Tabela224[[#This Row],[SITUAÇÃO ]]</f>
        <v>ATIVO</v>
      </c>
      <c r="D72" s="8"/>
      <c r="E72" s="7"/>
      <c r="F72" s="7"/>
      <c r="G72" s="7"/>
      <c r="H72" s="7"/>
      <c r="I72" s="8"/>
      <c r="J72" s="7">
        <f t="shared" si="3"/>
        <v>0</v>
      </c>
      <c r="K72" s="9">
        <f t="shared" si="2"/>
        <v>-29</v>
      </c>
      <c r="L72" s="27" t="str">
        <f ca="1">IF(TODAY()&gt;Tabela22410111213141516171819201011363738394041424344[[#This Row],[VENCIMENTO]],"Vencido‼","Válido✔")</f>
        <v>Vencido‼</v>
      </c>
    </row>
    <row r="73" spans="1:12" x14ac:dyDescent="0.25">
      <c r="A73" s="11" t="e">
        <f>Tabela224[[#This Row],[NOME]]</f>
        <v>#VALUE!</v>
      </c>
      <c r="B73" s="11" t="e">
        <f>Tabela224[[#This Row],[CATEGORIA]]</f>
        <v>#VALUE!</v>
      </c>
      <c r="C73" s="15" t="e">
        <f>Tabela224[[#This Row],[SITUAÇÃO ]]</f>
        <v>#VALUE!</v>
      </c>
      <c r="D73" s="8"/>
      <c r="E73" s="7"/>
      <c r="F73" s="7"/>
      <c r="G73" s="7"/>
      <c r="H73" s="7"/>
      <c r="I73" s="8"/>
      <c r="J73" s="7">
        <f t="shared" si="3"/>
        <v>0</v>
      </c>
      <c r="K73" s="9">
        <f t="shared" si="2"/>
        <v>-29</v>
      </c>
      <c r="L73" s="27" t="str">
        <f ca="1">IF(TODAY()&gt;Tabela22410111213141516171819201011363738394041424344[[#This Row],[VENCIMENTO]],"Vencido‼","Válido✔")</f>
        <v>Vencido‼</v>
      </c>
    </row>
    <row r="74" spans="1:12" x14ac:dyDescent="0.25">
      <c r="A74" s="11" t="e">
        <f>Tabela224[[#This Row],[NOME]]</f>
        <v>#VALUE!</v>
      </c>
      <c r="B74" s="11" t="e">
        <f>Tabela224[[#This Row],[CATEGORIA]]</f>
        <v>#VALUE!</v>
      </c>
      <c r="C74" s="15" t="e">
        <f>Tabela224[[#This Row],[SITUAÇÃO ]]</f>
        <v>#VALUE!</v>
      </c>
      <c r="D74" s="8"/>
      <c r="E74" s="7"/>
      <c r="F74" s="7"/>
      <c r="G74" s="7"/>
      <c r="H74" s="7"/>
      <c r="I74" s="8"/>
      <c r="J74" s="7">
        <f t="shared" si="3"/>
        <v>0</v>
      </c>
      <c r="K74" s="9">
        <f t="shared" si="2"/>
        <v>-29</v>
      </c>
      <c r="L74" s="27" t="str">
        <f ca="1">IF(TODAY()&gt;Tabela22410111213141516171819201011363738394041424344[[#This Row],[VENCIMENTO]],"Vencido‼","Válido✔")</f>
        <v>Vencido‼</v>
      </c>
    </row>
    <row r="75" spans="1:12" x14ac:dyDescent="0.25">
      <c r="A75" s="11" t="e">
        <f>Tabela224[[#This Row],[NOME]]</f>
        <v>#VALUE!</v>
      </c>
      <c r="B75" s="11" t="e">
        <f>Tabela224[[#This Row],[CATEGORIA]]</f>
        <v>#VALUE!</v>
      </c>
      <c r="C75" s="15" t="e">
        <f>Tabela224[[#This Row],[SITUAÇÃO ]]</f>
        <v>#VALUE!</v>
      </c>
      <c r="D75" s="8"/>
      <c r="E75" s="7"/>
      <c r="F75" s="7"/>
      <c r="G75" s="7"/>
      <c r="H75" s="7"/>
      <c r="I75" s="8"/>
      <c r="J75" s="7">
        <f t="shared" si="3"/>
        <v>0</v>
      </c>
      <c r="K75" s="9">
        <f t="shared" si="2"/>
        <v>-29</v>
      </c>
      <c r="L75" s="27" t="str">
        <f ca="1">IF(TODAY()&gt;Tabela22410111213141516171819201011363738394041424344[[#This Row],[VENCIMENTO]],"Vencido‼","Válido✔")</f>
        <v>Vencido‼</v>
      </c>
    </row>
    <row r="76" spans="1:12" x14ac:dyDescent="0.25">
      <c r="A76" s="11" t="e">
        <f>Tabela224[[#This Row],[NOME]]</f>
        <v>#VALUE!</v>
      </c>
      <c r="B76" s="11" t="e">
        <f>Tabela224[[#This Row],[CATEGORIA]]</f>
        <v>#VALUE!</v>
      </c>
      <c r="C76" s="15" t="e">
        <f>Tabela224[[#This Row],[SITUAÇÃO ]]</f>
        <v>#VALUE!</v>
      </c>
      <c r="D76" s="8"/>
      <c r="E76" s="7"/>
      <c r="F76" s="7"/>
      <c r="G76" s="7"/>
      <c r="H76" s="7"/>
      <c r="I76" s="8"/>
      <c r="J76" s="7">
        <f t="shared" si="3"/>
        <v>0</v>
      </c>
      <c r="K76" s="9">
        <f t="shared" si="2"/>
        <v>-29</v>
      </c>
      <c r="L76" s="27" t="str">
        <f ca="1">IF(TODAY()&gt;Tabela22410111213141516171819201011363738394041424344[[#This Row],[VENCIMENTO]],"Vencido‼","Válido✔")</f>
        <v>Vencido‼</v>
      </c>
    </row>
    <row r="77" spans="1:12" x14ac:dyDescent="0.25">
      <c r="A77" s="11" t="e">
        <f>Tabela224[[#This Row],[NOME]]</f>
        <v>#VALUE!</v>
      </c>
      <c r="B77" s="11" t="e">
        <f>Tabela224[[#This Row],[CATEGORIA]]</f>
        <v>#VALUE!</v>
      </c>
      <c r="C77" s="15" t="e">
        <f>Tabela224[[#This Row],[SITUAÇÃO ]]</f>
        <v>#VALUE!</v>
      </c>
      <c r="D77" s="8"/>
      <c r="E77" s="7"/>
      <c r="F77" s="7"/>
      <c r="G77" s="7"/>
      <c r="H77" s="7"/>
      <c r="I77" s="8"/>
      <c r="J77" s="7">
        <f t="shared" si="3"/>
        <v>0</v>
      </c>
      <c r="K77" s="9">
        <f t="shared" si="2"/>
        <v>-29</v>
      </c>
      <c r="L77" s="27" t="str">
        <f ca="1">IF(TODAY()&gt;Tabela22410111213141516171819201011363738394041424344[[#This Row],[VENCIMENTO]],"Vencido‼","Válido✔")</f>
        <v>Vencido‼</v>
      </c>
    </row>
    <row r="78" spans="1:12" x14ac:dyDescent="0.25">
      <c r="A78" s="11" t="e">
        <f>Tabela224[[#This Row],[NOME]]</f>
        <v>#VALUE!</v>
      </c>
      <c r="B78" s="11" t="e">
        <f>Tabela224[[#This Row],[CATEGORIA]]</f>
        <v>#VALUE!</v>
      </c>
      <c r="C78" s="15" t="e">
        <f>Tabela224[[#This Row],[SITUAÇÃO ]]</f>
        <v>#VALUE!</v>
      </c>
      <c r="D78" s="8"/>
      <c r="E78" s="7"/>
      <c r="F78" s="7"/>
      <c r="G78" s="7"/>
      <c r="H78" s="7"/>
      <c r="I78" s="8"/>
      <c r="J78" s="7">
        <f t="shared" si="3"/>
        <v>0</v>
      </c>
      <c r="K78" s="9">
        <f t="shared" si="2"/>
        <v>-29</v>
      </c>
      <c r="L78" s="27" t="str">
        <f ca="1">IF(TODAY()&gt;Tabela22410111213141516171819201011363738394041424344[[#This Row],[VENCIMENTO]],"Vencido‼","Válido✔")</f>
        <v>Vencido‼</v>
      </c>
    </row>
    <row r="79" spans="1:12" x14ac:dyDescent="0.25">
      <c r="A79" s="11" t="e">
        <f>Tabela224[[#This Row],[NOME]]</f>
        <v>#VALUE!</v>
      </c>
      <c r="B79" s="11" t="e">
        <f>Tabela224[[#This Row],[CATEGORIA]]</f>
        <v>#VALUE!</v>
      </c>
      <c r="C79" s="15" t="e">
        <f>Tabela224[[#This Row],[SITUAÇÃO ]]</f>
        <v>#VALUE!</v>
      </c>
      <c r="D79" s="8"/>
      <c r="E79" s="7"/>
      <c r="F79" s="7"/>
      <c r="G79" s="7"/>
      <c r="H79" s="7"/>
      <c r="I79" s="8"/>
      <c r="J79" s="7">
        <f t="shared" si="3"/>
        <v>0</v>
      </c>
      <c r="K79" s="9">
        <f t="shared" ref="K79:K100" si="4">J79-29</f>
        <v>-29</v>
      </c>
      <c r="L79" s="27" t="str">
        <f ca="1">IF(TODAY()&gt;Tabela22410111213141516171819201011363738394041424344[[#This Row],[VENCIMENTO]],"Vencido‼","Válido✔")</f>
        <v>Vencido‼</v>
      </c>
    </row>
    <row r="80" spans="1:12" x14ac:dyDescent="0.25">
      <c r="A80" s="11" t="e">
        <f>Tabela224[[#This Row],[NOME]]</f>
        <v>#VALUE!</v>
      </c>
      <c r="B80" s="11" t="e">
        <f>Tabela224[[#This Row],[CATEGORIA]]</f>
        <v>#VALUE!</v>
      </c>
      <c r="C80" s="15" t="e">
        <f>Tabela224[[#This Row],[SITUAÇÃO ]]</f>
        <v>#VALUE!</v>
      </c>
      <c r="D80" s="8"/>
      <c r="E80" s="7"/>
      <c r="F80" s="7"/>
      <c r="G80" s="7"/>
      <c r="H80" s="7"/>
      <c r="I80" s="8"/>
      <c r="J80" s="7">
        <f t="shared" si="3"/>
        <v>0</v>
      </c>
      <c r="K80" s="9">
        <f t="shared" si="4"/>
        <v>-29</v>
      </c>
      <c r="L80" s="27" t="str">
        <f ca="1">IF(TODAY()&gt;Tabela22410111213141516171819201011363738394041424344[[#This Row],[VENCIMENTO]],"Vencido‼","Válido✔")</f>
        <v>Vencido‼</v>
      </c>
    </row>
    <row r="81" spans="1:12" x14ac:dyDescent="0.25">
      <c r="A81" s="11" t="e">
        <f>Tabela224[[#This Row],[NOME]]</f>
        <v>#VALUE!</v>
      </c>
      <c r="B81" s="11" t="e">
        <f>Tabela224[[#This Row],[CATEGORIA]]</f>
        <v>#VALUE!</v>
      </c>
      <c r="C81" s="15"/>
      <c r="D81" s="8"/>
      <c r="E81" s="7"/>
      <c r="F81" s="7"/>
      <c r="G81" s="7"/>
      <c r="H81" s="7"/>
      <c r="I81" s="8"/>
      <c r="J81" s="7">
        <f t="shared" si="3"/>
        <v>0</v>
      </c>
      <c r="K81" s="9">
        <f t="shared" si="4"/>
        <v>-29</v>
      </c>
      <c r="L81" s="27" t="str">
        <f ca="1">IF(TODAY()&gt;Tabela22410111213141516171819201011363738394041424344[[#This Row],[VENCIMENTO]],"Vencido‼","Válido✔")</f>
        <v>Vencido‼</v>
      </c>
    </row>
    <row r="82" spans="1:12" x14ac:dyDescent="0.25">
      <c r="A82" s="11" t="e">
        <f>Tabela224[[#This Row],[NOME]]</f>
        <v>#VALUE!</v>
      </c>
      <c r="B82" s="11" t="e">
        <f>Tabela224[[#This Row],[CATEGORIA]]</f>
        <v>#VALUE!</v>
      </c>
      <c r="C82" s="15"/>
      <c r="D82" s="8"/>
      <c r="E82" s="7"/>
      <c r="F82" s="7"/>
      <c r="G82" s="7"/>
      <c r="H82" s="7"/>
      <c r="I82" s="8"/>
      <c r="J82" s="7">
        <f t="shared" si="3"/>
        <v>0</v>
      </c>
      <c r="K82" s="9">
        <f t="shared" si="4"/>
        <v>-29</v>
      </c>
      <c r="L82" s="27" t="str">
        <f ca="1">IF(TODAY()&gt;Tabela22410111213141516171819201011363738394041424344[[#This Row],[VENCIMENTO]],"Vencido‼","Válido✔")</f>
        <v>Vencido‼</v>
      </c>
    </row>
    <row r="83" spans="1:12" x14ac:dyDescent="0.25">
      <c r="A83" s="11" t="e">
        <f>Tabela224[[#This Row],[NOME]]</f>
        <v>#VALUE!</v>
      </c>
      <c r="B83" s="11" t="e">
        <f>Tabela224[[#This Row],[CATEGORIA]]</f>
        <v>#VALUE!</v>
      </c>
      <c r="C83" s="15"/>
      <c r="D83" s="8"/>
      <c r="E83" s="7"/>
      <c r="F83" s="7"/>
      <c r="G83" s="7"/>
      <c r="H83" s="7"/>
      <c r="I83" s="8"/>
      <c r="J83" s="7">
        <f t="shared" si="3"/>
        <v>0</v>
      </c>
      <c r="K83" s="9">
        <f t="shared" si="4"/>
        <v>-29</v>
      </c>
      <c r="L83" s="27" t="str">
        <f ca="1">IF(TODAY()&gt;Tabela22410111213141516171819201011363738394041424344[[#This Row],[VENCIMENTO]],"Vencido‼","Válido✔")</f>
        <v>Vencido‼</v>
      </c>
    </row>
    <row r="84" spans="1:12" x14ac:dyDescent="0.25">
      <c r="A84" s="11" t="e">
        <f>Tabela224[[#This Row],[NOME]]</f>
        <v>#VALUE!</v>
      </c>
      <c r="B84" s="11" t="e">
        <f>Tabela224[[#This Row],[CATEGORIA]]</f>
        <v>#VALUE!</v>
      </c>
      <c r="C84" s="15"/>
      <c r="D84" s="8"/>
      <c r="E84" s="7"/>
      <c r="F84" s="7"/>
      <c r="G84" s="7"/>
      <c r="H84" s="7"/>
      <c r="I84" s="8"/>
      <c r="J84" s="7">
        <f t="shared" si="3"/>
        <v>0</v>
      </c>
      <c r="K84" s="9">
        <f t="shared" si="4"/>
        <v>-29</v>
      </c>
      <c r="L84" s="27" t="str">
        <f ca="1">IF(TODAY()&gt;Tabela22410111213141516171819201011363738394041424344[[#This Row],[VENCIMENTO]],"Vencido‼","Válido✔")</f>
        <v>Vencido‼</v>
      </c>
    </row>
    <row r="85" spans="1:12" x14ac:dyDescent="0.25">
      <c r="A85" s="11" t="e">
        <f>Tabela224[[#This Row],[NOME]]</f>
        <v>#VALUE!</v>
      </c>
      <c r="B85" s="11" t="e">
        <f>Tabela224[[#This Row],[CATEGORIA]]</f>
        <v>#VALUE!</v>
      </c>
      <c r="C85" s="15"/>
      <c r="D85" s="8"/>
      <c r="E85" s="7"/>
      <c r="F85" s="7"/>
      <c r="G85" s="7"/>
      <c r="H85" s="7"/>
      <c r="I85" s="8"/>
      <c r="J85" s="7">
        <f t="shared" si="3"/>
        <v>0</v>
      </c>
      <c r="K85" s="9">
        <f t="shared" si="4"/>
        <v>-29</v>
      </c>
      <c r="L85" s="27" t="str">
        <f ca="1">IF(TODAY()&gt;Tabela22410111213141516171819201011363738394041424344[[#This Row],[VENCIMENTO]],"Vencido‼","Válido✔")</f>
        <v>Vencido‼</v>
      </c>
    </row>
    <row r="86" spans="1:12" x14ac:dyDescent="0.25">
      <c r="A86" s="11" t="e">
        <f>Tabela224[[#This Row],[NOME]]</f>
        <v>#VALUE!</v>
      </c>
      <c r="B86" s="11" t="e">
        <f>Tabela224[[#This Row],[CATEGORIA]]</f>
        <v>#VALUE!</v>
      </c>
      <c r="C86" s="15"/>
      <c r="D86" s="8"/>
      <c r="E86" s="7"/>
      <c r="F86" s="7"/>
      <c r="G86" s="7"/>
      <c r="H86" s="7"/>
      <c r="I86" s="8"/>
      <c r="J86" s="7">
        <f t="shared" si="3"/>
        <v>0</v>
      </c>
      <c r="K86" s="9">
        <f t="shared" si="4"/>
        <v>-29</v>
      </c>
      <c r="L86" s="27" t="str">
        <f ca="1">IF(TODAY()&gt;Tabela22410111213141516171819201011363738394041424344[[#This Row],[VENCIMENTO]],"Vencido‼","Válido✔")</f>
        <v>Vencido‼</v>
      </c>
    </row>
    <row r="87" spans="1:12" x14ac:dyDescent="0.25">
      <c r="A87" s="11" t="e">
        <f>Tabela224[[#This Row],[NOME]]</f>
        <v>#VALUE!</v>
      </c>
      <c r="B87" s="11" t="e">
        <f>Tabela224[[#This Row],[CATEGORIA]]</f>
        <v>#VALUE!</v>
      </c>
      <c r="C87" s="15"/>
      <c r="D87" s="8"/>
      <c r="E87" s="7"/>
      <c r="F87" s="7"/>
      <c r="G87" s="7"/>
      <c r="H87" s="7"/>
      <c r="I87" s="8"/>
      <c r="J87" s="7">
        <f t="shared" si="3"/>
        <v>0</v>
      </c>
      <c r="K87" s="9">
        <f t="shared" si="4"/>
        <v>-29</v>
      </c>
      <c r="L87" s="27" t="str">
        <f ca="1">IF(TODAY()&gt;Tabela22410111213141516171819201011363738394041424344[[#This Row],[VENCIMENTO]],"Vencido‼","Válido✔")</f>
        <v>Vencido‼</v>
      </c>
    </row>
    <row r="88" spans="1:12" x14ac:dyDescent="0.25">
      <c r="A88" s="11" t="e">
        <f>Tabela224[[#This Row],[NOME]]</f>
        <v>#VALUE!</v>
      </c>
      <c r="B88" s="11" t="e">
        <f>Tabela224[[#This Row],[CATEGORIA]]</f>
        <v>#VALUE!</v>
      </c>
      <c r="C88" s="15"/>
      <c r="D88" s="8"/>
      <c r="E88" s="7"/>
      <c r="F88" s="7"/>
      <c r="G88" s="7"/>
      <c r="H88" s="7"/>
      <c r="I88" s="8"/>
      <c r="J88" s="7">
        <f t="shared" si="3"/>
        <v>0</v>
      </c>
      <c r="K88" s="9">
        <f t="shared" si="4"/>
        <v>-29</v>
      </c>
      <c r="L88" s="27" t="str">
        <f ca="1">IF(TODAY()&gt;Tabela22410111213141516171819201011363738394041424344[[#This Row],[VENCIMENTO]],"Vencido‼","Válido✔")</f>
        <v>Vencido‼</v>
      </c>
    </row>
    <row r="89" spans="1:12" x14ac:dyDescent="0.25">
      <c r="A89" s="11" t="e">
        <f>Tabela224[[#This Row],[NOME]]</f>
        <v>#VALUE!</v>
      </c>
      <c r="B89" s="11" t="e">
        <f>Tabela224[[#This Row],[CATEGORIA]]</f>
        <v>#VALUE!</v>
      </c>
      <c r="C89" s="15"/>
      <c r="D89" s="8"/>
      <c r="E89" s="7"/>
      <c r="F89" s="7"/>
      <c r="G89" s="7"/>
      <c r="H89" s="7"/>
      <c r="I89" s="8"/>
      <c r="J89" s="7">
        <f t="shared" si="3"/>
        <v>0</v>
      </c>
      <c r="K89" s="9">
        <f t="shared" si="4"/>
        <v>-29</v>
      </c>
      <c r="L89" s="27" t="str">
        <f ca="1">IF(TODAY()&gt;Tabela22410111213141516171819201011363738394041424344[[#This Row],[VENCIMENTO]],"Vencido‼","Válido✔")</f>
        <v>Vencido‼</v>
      </c>
    </row>
    <row r="90" spans="1:12" x14ac:dyDescent="0.25">
      <c r="A90" s="11" t="e">
        <f>Tabela224[[#This Row],[NOME]]</f>
        <v>#VALUE!</v>
      </c>
      <c r="B90" s="11" t="e">
        <f>Tabela224[[#This Row],[CATEGORIA]]</f>
        <v>#VALUE!</v>
      </c>
      <c r="C90" s="15"/>
      <c r="D90" s="8"/>
      <c r="E90" s="7"/>
      <c r="F90" s="7"/>
      <c r="G90" s="7"/>
      <c r="H90" s="7"/>
      <c r="I90" s="8"/>
      <c r="J90" s="7">
        <f t="shared" si="3"/>
        <v>0</v>
      </c>
      <c r="K90" s="9">
        <f t="shared" si="4"/>
        <v>-29</v>
      </c>
      <c r="L90" s="27" t="str">
        <f ca="1">IF(TODAY()&gt;Tabela22410111213141516171819201011363738394041424344[[#This Row],[VENCIMENTO]],"Vencido‼","Válido✔")</f>
        <v>Vencido‼</v>
      </c>
    </row>
    <row r="91" spans="1:12" x14ac:dyDescent="0.25">
      <c r="A91" s="11" t="e">
        <f>Tabela224[[#This Row],[NOME]]</f>
        <v>#VALUE!</v>
      </c>
      <c r="B91" s="11" t="e">
        <f>Tabela224[[#This Row],[CATEGORIA]]</f>
        <v>#VALUE!</v>
      </c>
      <c r="C91" s="15"/>
      <c r="D91" s="8"/>
      <c r="E91" s="7"/>
      <c r="F91" s="7"/>
      <c r="G91" s="7"/>
      <c r="H91" s="7"/>
      <c r="I91" s="8"/>
      <c r="J91" s="7">
        <f t="shared" si="3"/>
        <v>0</v>
      </c>
      <c r="K91" s="9">
        <f t="shared" si="4"/>
        <v>-29</v>
      </c>
      <c r="L91" s="27" t="str">
        <f ca="1">IF(TODAY()&gt;Tabela22410111213141516171819201011363738394041424344[[#This Row],[VENCIMENTO]],"Vencido‼","Válido✔")</f>
        <v>Vencido‼</v>
      </c>
    </row>
    <row r="92" spans="1:12" x14ac:dyDescent="0.25">
      <c r="A92" s="11" t="e">
        <f>Tabela224[[#This Row],[NOME]]</f>
        <v>#VALUE!</v>
      </c>
      <c r="B92" s="11" t="e">
        <f>Tabela224[[#This Row],[CATEGORIA]]</f>
        <v>#VALUE!</v>
      </c>
      <c r="C92" s="15"/>
      <c r="D92" s="8"/>
      <c r="E92" s="7"/>
      <c r="F92" s="7"/>
      <c r="G92" s="7"/>
      <c r="H92" s="7"/>
      <c r="I92" s="8"/>
      <c r="J92" s="7">
        <f t="shared" si="3"/>
        <v>0</v>
      </c>
      <c r="K92" s="9">
        <f t="shared" si="4"/>
        <v>-29</v>
      </c>
      <c r="L92" s="27" t="str">
        <f ca="1">IF(TODAY()&gt;Tabela22410111213141516171819201011363738394041424344[[#This Row],[VENCIMENTO]],"Vencido‼","Válido✔")</f>
        <v>Vencido‼</v>
      </c>
    </row>
    <row r="93" spans="1:12" x14ac:dyDescent="0.25">
      <c r="A93" s="11" t="e">
        <f>Tabela224[[#This Row],[NOME]]</f>
        <v>#VALUE!</v>
      </c>
      <c r="B93" s="11" t="e">
        <f>Tabela224[[#This Row],[CATEGORIA]]</f>
        <v>#VALUE!</v>
      </c>
      <c r="C93" s="15"/>
      <c r="D93" s="8"/>
      <c r="E93" s="7"/>
      <c r="F93" s="7"/>
      <c r="G93" s="7"/>
      <c r="H93" s="7"/>
      <c r="I93" s="8"/>
      <c r="J93" s="7">
        <f t="shared" si="3"/>
        <v>0</v>
      </c>
      <c r="K93" s="9">
        <f t="shared" si="4"/>
        <v>-29</v>
      </c>
      <c r="L93" s="27" t="str">
        <f ca="1">IF(TODAY()&gt;Tabela22410111213141516171819201011363738394041424344[[#This Row],[VENCIMENTO]],"Vencido‼","Válido✔")</f>
        <v>Vencido‼</v>
      </c>
    </row>
    <row r="94" spans="1:12" x14ac:dyDescent="0.25">
      <c r="A94" s="11" t="e">
        <f>Tabela224[[#This Row],[NOME]]</f>
        <v>#VALUE!</v>
      </c>
      <c r="B94" s="11" t="e">
        <f>Tabela224[[#This Row],[CATEGORIA]]</f>
        <v>#VALUE!</v>
      </c>
      <c r="C94" s="15"/>
      <c r="D94" s="8"/>
      <c r="E94" s="7"/>
      <c r="F94" s="7"/>
      <c r="G94" s="7"/>
      <c r="H94" s="7"/>
      <c r="I94" s="8"/>
      <c r="J94" s="7">
        <f t="shared" si="3"/>
        <v>0</v>
      </c>
      <c r="K94" s="9">
        <f t="shared" si="4"/>
        <v>-29</v>
      </c>
      <c r="L94" s="27" t="str">
        <f ca="1">IF(TODAY()&gt;Tabela22410111213141516171819201011363738394041424344[[#This Row],[VENCIMENTO]],"Vencido‼","Válido✔")</f>
        <v>Vencido‼</v>
      </c>
    </row>
    <row r="95" spans="1:12" x14ac:dyDescent="0.25">
      <c r="A95" s="11" t="e">
        <f>Tabela224[[#This Row],[NOME]]</f>
        <v>#VALUE!</v>
      </c>
      <c r="B95" s="11" t="e">
        <f>Tabela224[[#This Row],[CATEGORIA]]</f>
        <v>#VALUE!</v>
      </c>
      <c r="C95" s="15"/>
      <c r="D95" s="8"/>
      <c r="E95" s="7"/>
      <c r="F95" s="7"/>
      <c r="G95" s="7"/>
      <c r="H95" s="7"/>
      <c r="I95" s="8"/>
      <c r="J95" s="7">
        <f t="shared" si="3"/>
        <v>0</v>
      </c>
      <c r="K95" s="9">
        <f t="shared" si="4"/>
        <v>-29</v>
      </c>
      <c r="L95" s="27" t="str">
        <f ca="1">IF(TODAY()&gt;Tabela22410111213141516171819201011363738394041424344[[#This Row],[VENCIMENTO]],"Vencido‼","Válido✔")</f>
        <v>Vencido‼</v>
      </c>
    </row>
    <row r="96" spans="1:12" x14ac:dyDescent="0.25">
      <c r="A96" s="11" t="e">
        <f>Tabela224[[#This Row],[NOME]]</f>
        <v>#VALUE!</v>
      </c>
      <c r="B96" s="11" t="e">
        <f>Tabela224[[#This Row],[CATEGORIA]]</f>
        <v>#VALUE!</v>
      </c>
      <c r="C96" s="15"/>
      <c r="D96" s="8"/>
      <c r="E96" s="7"/>
      <c r="F96" s="7"/>
      <c r="G96" s="7"/>
      <c r="H96" s="7"/>
      <c r="I96" s="8"/>
      <c r="J96" s="7">
        <f t="shared" si="3"/>
        <v>0</v>
      </c>
      <c r="K96" s="9">
        <f t="shared" si="4"/>
        <v>-29</v>
      </c>
      <c r="L96" s="27" t="str">
        <f ca="1">IF(TODAY()&gt;Tabela22410111213141516171819201011363738394041424344[[#This Row],[VENCIMENTO]],"Vencido‼","Válido✔")</f>
        <v>Vencido‼</v>
      </c>
    </row>
    <row r="97" spans="1:12" x14ac:dyDescent="0.25">
      <c r="A97" s="11" t="e">
        <f>Tabela224[[#This Row],[NOME]]</f>
        <v>#VALUE!</v>
      </c>
      <c r="B97" s="11" t="e">
        <f>Tabela224[[#This Row],[CATEGORIA]]</f>
        <v>#VALUE!</v>
      </c>
      <c r="C97" s="15"/>
      <c r="D97" s="8"/>
      <c r="E97" s="7"/>
      <c r="F97" s="7"/>
      <c r="G97" s="7"/>
      <c r="H97" s="7"/>
      <c r="I97" s="8"/>
      <c r="J97" s="7">
        <f t="shared" si="3"/>
        <v>0</v>
      </c>
      <c r="K97" s="9">
        <f t="shared" si="4"/>
        <v>-29</v>
      </c>
      <c r="L97" s="27" t="str">
        <f ca="1">IF(TODAY()&gt;Tabela22410111213141516171819201011363738394041424344[[#This Row],[VENCIMENTO]],"Vencido‼","Válido✔")</f>
        <v>Vencido‼</v>
      </c>
    </row>
    <row r="98" spans="1:12" x14ac:dyDescent="0.25">
      <c r="A98" s="11" t="e">
        <f>Tabela224[[#This Row],[NOME]]</f>
        <v>#VALUE!</v>
      </c>
      <c r="B98" s="11" t="e">
        <f>Tabela224[[#This Row],[CATEGORIA]]</f>
        <v>#VALUE!</v>
      </c>
      <c r="C98" s="15"/>
      <c r="D98" s="8"/>
      <c r="E98" s="7"/>
      <c r="F98" s="7"/>
      <c r="G98" s="7"/>
      <c r="H98" s="7"/>
      <c r="I98" s="8"/>
      <c r="J98" s="7">
        <f t="shared" si="3"/>
        <v>0</v>
      </c>
      <c r="K98" s="9">
        <f t="shared" si="4"/>
        <v>-29</v>
      </c>
      <c r="L98" s="27" t="str">
        <f ca="1">IF(TODAY()&gt;Tabela22410111213141516171819201011363738394041424344[[#This Row],[VENCIMENTO]],"Vencido‼","Válido✔")</f>
        <v>Vencido‼</v>
      </c>
    </row>
    <row r="99" spans="1:12" x14ac:dyDescent="0.25">
      <c r="A99" s="11" t="e">
        <f>Tabela224[[#This Row],[NOME]]</f>
        <v>#VALUE!</v>
      </c>
      <c r="B99" s="11" t="e">
        <f>Tabela224[[#This Row],[CATEGORIA]]</f>
        <v>#VALUE!</v>
      </c>
      <c r="C99" s="15"/>
      <c r="D99" s="8"/>
      <c r="E99" s="7"/>
      <c r="F99" s="7"/>
      <c r="G99" s="7"/>
      <c r="H99" s="7"/>
      <c r="I99" s="8"/>
      <c r="J99" s="7">
        <f t="shared" si="3"/>
        <v>0</v>
      </c>
      <c r="K99" s="9">
        <f t="shared" si="4"/>
        <v>-29</v>
      </c>
      <c r="L99" s="27" t="str">
        <f ca="1">IF(TODAY()&gt;Tabela22410111213141516171819201011363738394041424344[[#This Row],[VENCIMENTO]],"Vencido‼","Válido✔")</f>
        <v>Vencido‼</v>
      </c>
    </row>
    <row r="100" spans="1:12" x14ac:dyDescent="0.25">
      <c r="A100" s="11" t="e">
        <f>Tabela224[[#This Row],[NOME]]</f>
        <v>#VALUE!</v>
      </c>
      <c r="B100" s="11" t="e">
        <f>Tabela224[[#This Row],[CATEGORIA]]</f>
        <v>#VALUE!</v>
      </c>
      <c r="C100" s="15"/>
      <c r="D100" s="8"/>
      <c r="E100" s="7"/>
      <c r="F100" s="7"/>
      <c r="G100" s="7"/>
      <c r="H100" s="7"/>
      <c r="I100" s="8"/>
      <c r="J100" s="7">
        <f t="shared" si="3"/>
        <v>0</v>
      </c>
      <c r="K100" s="9">
        <f t="shared" si="4"/>
        <v>-29</v>
      </c>
      <c r="L100" s="27" t="str">
        <f ca="1">IF(TODAY()&gt;Tabela22410111213141516171819201011363738394041424344[[#This Row],[VENCIMENTO]],"Vencido‼","Válido✔")</f>
        <v>Vencido‼</v>
      </c>
    </row>
  </sheetData>
  <mergeCells count="2">
    <mergeCell ref="A2:L2"/>
    <mergeCell ref="A3:J3"/>
  </mergeCells>
  <conditionalFormatting sqref="J1">
    <cfRule type="containsText" dxfId="669" priority="2" operator="containsText" text="VENCIMENTO PRÓXIMO">
      <formula>NOT(ISERROR(SEARCH("VENCIMENTO PRÓXIMO",J1)))</formula>
    </cfRule>
  </conditionalFormatting>
  <conditionalFormatting sqref="J4">
    <cfRule type="timePeriod" dxfId="668" priority="7" timePeriod="nextMonth">
      <formula>AND(MONTH(J4)=MONTH(EDATE(TODAY(),0+1)),YEAR(J4)=YEAR(EDATE(TODAY(),0+1)))</formula>
    </cfRule>
  </conditionalFormatting>
  <conditionalFormatting sqref="J5:J100">
    <cfRule type="cellIs" dxfId="667" priority="13" operator="equal">
      <formula>44848</formula>
    </cfRule>
    <cfRule type="cellIs" dxfId="666" priority="14" operator="lessThan">
      <formula>44848</formula>
    </cfRule>
  </conditionalFormatting>
  <conditionalFormatting sqref="J5:K1048576">
    <cfRule type="timePeriod" dxfId="665" priority="10" timePeriod="nextMonth">
      <formula>AND(MONTH(J5)=MONTH(EDATE(TODAY(),0+1)),YEAR(J5)=YEAR(EDATE(TODAY(),0+1)))</formula>
    </cfRule>
  </conditionalFormatting>
  <conditionalFormatting sqref="K1">
    <cfRule type="containsText" dxfId="664" priority="1" operator="containsText" text="VENCIMENTO PRÓXIMO">
      <formula>NOT(ISERROR(SEARCH("VENCIMENTO PRÓXIMO",K1)))</formula>
    </cfRule>
    <cfRule type="containsText" dxfId="663" priority="3" operator="containsText" text="PROGRAMAR RENOVAÇÃO">
      <formula>NOT(ISERROR(SEARCH("PROGRAMAR RENOVAÇÃO",K1)))</formula>
    </cfRule>
  </conditionalFormatting>
  <conditionalFormatting sqref="K3 K5:K1048576">
    <cfRule type="timePeriod" dxfId="662" priority="9" timePeriod="thisMonth">
      <formula>AND(MONTH(K3)=MONTH(TODAY()),YEAR(K3)=YEAR(TODAY()))</formula>
    </cfRule>
  </conditionalFormatting>
  <conditionalFormatting sqref="K3">
    <cfRule type="timePeriod" dxfId="661" priority="11" timePeriod="nextMonth">
      <formula>AND(MONTH(K3)=MONTH(EDATE(TODAY(),0+1)),YEAR(K3)=YEAR(EDATE(TODAY(),0+1)))</formula>
    </cfRule>
  </conditionalFormatting>
  <conditionalFormatting sqref="K4">
    <cfRule type="timePeriod" dxfId="660" priority="6" timePeriod="thisMonth">
      <formula>AND(MONTH(K4)=MONTH(TODAY()),YEAR(K4)=YEAR(TODAY()))</formula>
    </cfRule>
    <cfRule type="timePeriod" dxfId="659" priority="8" timePeriod="nextMonth">
      <formula>AND(MONTH(K4)=MONTH(EDATE(TODAY(),0+1)),YEAR(K4)=YEAR(EDATE(TODAY(),0+1)))</formula>
    </cfRule>
  </conditionalFormatting>
  <conditionalFormatting sqref="K5:K100">
    <cfRule type="cellIs" dxfId="658" priority="12" operator="equal">
      <formula>44809</formula>
    </cfRule>
  </conditionalFormatting>
  <conditionalFormatting sqref="L5:L44 L46:L100">
    <cfRule type="containsText" dxfId="657" priority="4" operator="containsText" text="Válido">
      <formula>NOT(ISERROR(SEARCH("Válido",L5)))</formula>
    </cfRule>
    <cfRule type="containsText" dxfId="656" priority="5" operator="containsText" text="Vencido">
      <formula>NOT(ISERROR(SEARCH("Vencido",L5)))</formula>
    </cfRule>
  </conditionalFormatting>
  <hyperlinks>
    <hyperlink ref="L3" r:id="rId1" xr:uid="{18DCE791-38A7-47F0-ADA6-051F8FE730BB}"/>
  </hyperlinks>
  <pageMargins left="0.511811024" right="0.511811024" top="0.78740157499999996" bottom="0.78740157499999996" header="0.31496062000000002" footer="0.31496062000000002"/>
  <pageSetup paperSize="9" scale="48" orientation="landscape" r:id="rId2"/>
  <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60B88A1-E48D-44FA-8259-D8E049ADAD9D}">
          <x14:formula1>
            <xm:f>Planilha2!$A$18:$A$19</xm:f>
          </x14:formula1>
          <xm:sqref>C5:C100</xm:sqref>
        </x14:dataValidation>
        <x14:dataValidation type="list" allowBlank="1" showInputMessage="1" showErrorMessage="1" xr:uid="{0B53CD59-7C9D-438A-9B0F-1B6A75A11731}">
          <x14:formula1>
            <xm:f>Planilha2!$A$4:$A$13</xm:f>
          </x14:formula1>
          <xm:sqref>D5:D100</xm:sqref>
        </x14:dataValidation>
        <x14:dataValidation type="list" allowBlank="1" showInputMessage="1" showErrorMessage="1" xr:uid="{598DF9F2-011F-4A5E-ACBA-F6DC280D5632}">
          <x14:formula1>
            <xm:f>Planilha2!$A$1:$A$2</xm:f>
          </x14:formula1>
          <xm:sqref>H5:H100</xm:sqref>
        </x14:dataValidation>
        <x14:dataValidation type="list" allowBlank="1" showInputMessage="1" showErrorMessage="1" xr:uid="{EBA8BA44-732C-48F2-ADDB-FC24D61F6A78}">
          <x14:formula1>
            <xm:f>Planilha2!$A$15:$A$16</xm:f>
          </x14:formula1>
          <xm:sqref>G5:G100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D384E-AA4F-4FA5-ACC0-682C8B1E784B}">
  <sheetPr>
    <pageSetUpPr fitToPage="1"/>
  </sheetPr>
  <dimension ref="A1:L100"/>
  <sheetViews>
    <sheetView topLeftCell="A3" zoomScale="70" zoomScaleNormal="70" zoomScaleSheetLayoutView="100" workbookViewId="0">
      <pane xSplit="1" topLeftCell="B1" activePane="topRight" state="frozen"/>
      <selection activeCell="C12" sqref="C12"/>
      <selection pane="topRight" activeCell="A65" sqref="A9:A65"/>
    </sheetView>
  </sheetViews>
  <sheetFormatPr defaultRowHeight="15" x14ac:dyDescent="0.25"/>
  <cols>
    <col min="1" max="1" width="43.140625" bestFit="1" customWidth="1"/>
    <col min="2" max="2" width="26.140625" style="17" bestFit="1" customWidth="1"/>
    <col min="3" max="3" width="16.140625" style="12" customWidth="1"/>
    <col min="4" max="4" width="41.5703125" style="12" bestFit="1" customWidth="1"/>
    <col min="5" max="5" width="20.7109375" bestFit="1" customWidth="1"/>
    <col min="6" max="7" width="20.7109375" customWidth="1"/>
    <col min="8" max="8" width="24.140625" bestFit="1" customWidth="1"/>
    <col min="9" max="9" width="16.140625" customWidth="1"/>
    <col min="10" max="10" width="18.140625" customWidth="1"/>
    <col min="11" max="11" width="17.28515625" bestFit="1" customWidth="1"/>
    <col min="12" max="12" width="13" bestFit="1" customWidth="1"/>
  </cols>
  <sheetData>
    <row r="1" spans="1:12" ht="77.25" customHeight="1" x14ac:dyDescent="0.25">
      <c r="I1" s="22" t="s">
        <v>85</v>
      </c>
      <c r="J1" s="23" t="s">
        <v>86</v>
      </c>
      <c r="K1" s="24" t="s">
        <v>87</v>
      </c>
    </row>
    <row r="2" spans="1:12" ht="47.1" customHeight="1" x14ac:dyDescent="0.4">
      <c r="A2" s="51" t="s">
        <v>174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3"/>
    </row>
    <row r="3" spans="1:12" ht="45" customHeight="1" x14ac:dyDescent="0.25">
      <c r="A3" s="54" t="s">
        <v>188</v>
      </c>
      <c r="B3" s="55"/>
      <c r="C3" s="55"/>
      <c r="D3" s="55"/>
      <c r="E3" s="55"/>
      <c r="F3" s="55"/>
      <c r="G3" s="55"/>
      <c r="H3" s="55"/>
      <c r="I3" s="55"/>
      <c r="J3" s="55"/>
      <c r="K3" s="13" t="s">
        <v>0</v>
      </c>
      <c r="L3" s="14" t="s">
        <v>127</v>
      </c>
    </row>
    <row r="4" spans="1:12" ht="24" x14ac:dyDescent="0.25">
      <c r="A4" s="3" t="s">
        <v>1</v>
      </c>
      <c r="B4" s="16" t="s">
        <v>67</v>
      </c>
      <c r="C4" s="3" t="s">
        <v>77</v>
      </c>
      <c r="D4" s="3" t="s">
        <v>2</v>
      </c>
      <c r="E4" s="4" t="s">
        <v>3</v>
      </c>
      <c r="F4" s="4" t="s">
        <v>8</v>
      </c>
      <c r="G4" s="4" t="s">
        <v>7</v>
      </c>
      <c r="H4" s="5" t="s">
        <v>4</v>
      </c>
      <c r="I4" s="21" t="s">
        <v>83</v>
      </c>
      <c r="J4" s="6" t="s">
        <v>5</v>
      </c>
      <c r="K4" s="6" t="s">
        <v>6</v>
      </c>
      <c r="L4" s="6" t="s">
        <v>78</v>
      </c>
    </row>
    <row r="5" spans="1:12" hidden="1" x14ac:dyDescent="0.25">
      <c r="A5" s="11" t="str">
        <f>Tabela224[[#This Row],[NOME]]</f>
        <v>ADENILSON ÂNGELO MACIEIRA</v>
      </c>
      <c r="B5" s="11" t="str">
        <f>Tabela224[[#This Row],[CATEGORIA]]</f>
        <v>EMPREGADO</v>
      </c>
      <c r="C5" s="15" t="str">
        <f>Tabela224[[#This Row],[SITUAÇÃO ]]</f>
        <v>ATIVO</v>
      </c>
      <c r="D5" s="15" t="s">
        <v>80</v>
      </c>
      <c r="E5" s="7">
        <v>45261</v>
      </c>
      <c r="F5" s="10">
        <v>4.1666666666666664E-2</v>
      </c>
      <c r="G5" s="7" t="s">
        <v>22</v>
      </c>
      <c r="H5" s="7" t="s">
        <v>63</v>
      </c>
      <c r="I5" s="8"/>
      <c r="J5" s="7">
        <f t="shared" ref="J5:J68" si="0">EDATE(E5,I5)</f>
        <v>45261</v>
      </c>
      <c r="K5" s="9">
        <f t="shared" ref="K5:K13" si="1">J5-29</f>
        <v>45232</v>
      </c>
      <c r="L5" s="15" t="str">
        <f ca="1">IF(TODAY()&gt;Tabela2241011121314151617181920101136373839404142434445[[#This Row],[VENCIMENTO]],"Vencido‼","Válido✔")</f>
        <v>Vencido‼</v>
      </c>
    </row>
    <row r="6" spans="1:12" hidden="1" x14ac:dyDescent="0.25">
      <c r="A6" s="11" t="str">
        <f>Tabela224[[#This Row],[NOME]]</f>
        <v>ADENILSON PEREIRA SOARES</v>
      </c>
      <c r="B6" s="11" t="str">
        <f>Tabela224[[#This Row],[CATEGORIA]]</f>
        <v>EMPREGADO</v>
      </c>
      <c r="C6" s="15" t="str">
        <f>Tabela224[[#This Row],[SITUAÇÃO ]]</f>
        <v>ATIVO</v>
      </c>
      <c r="D6" s="15" t="s">
        <v>80</v>
      </c>
      <c r="E6" s="7">
        <v>45261</v>
      </c>
      <c r="F6" s="10">
        <v>4.1666666666666664E-2</v>
      </c>
      <c r="G6" s="7" t="s">
        <v>22</v>
      </c>
      <c r="H6" s="7" t="s">
        <v>63</v>
      </c>
      <c r="I6" s="8"/>
      <c r="J6" s="7">
        <f t="shared" si="0"/>
        <v>45261</v>
      </c>
      <c r="K6" s="9">
        <f t="shared" si="1"/>
        <v>45232</v>
      </c>
      <c r="L6" s="15" t="str">
        <f ca="1">IF(TODAY()&gt;Tabela2241011121314151617181920101136373839404142434445[[#This Row],[VENCIMENTO]],"Vencido‼","Válido✔")</f>
        <v>Vencido‼</v>
      </c>
    </row>
    <row r="7" spans="1:12" hidden="1" x14ac:dyDescent="0.25">
      <c r="A7" s="11" t="str">
        <f>Tabela224[[#This Row],[NOME]]</f>
        <v>AMANDA APARECIDA DOS SANTOS</v>
      </c>
      <c r="B7" s="11" t="str">
        <f>Tabela224[[#This Row],[CATEGORIA]]</f>
        <v>EMPREGADO</v>
      </c>
      <c r="C7" s="15" t="str">
        <f>Tabela224[[#This Row],[SITUAÇÃO ]]</f>
        <v>ATIVO</v>
      </c>
      <c r="D7" s="15" t="s">
        <v>80</v>
      </c>
      <c r="E7" s="7">
        <v>45261</v>
      </c>
      <c r="F7" s="10">
        <v>4.1666666666666664E-2</v>
      </c>
      <c r="G7" s="7" t="s">
        <v>22</v>
      </c>
      <c r="H7" s="7" t="s">
        <v>63</v>
      </c>
      <c r="I7" s="8"/>
      <c r="J7" s="7">
        <f t="shared" si="0"/>
        <v>45261</v>
      </c>
      <c r="K7" s="9">
        <f t="shared" si="1"/>
        <v>45232</v>
      </c>
      <c r="L7" s="15" t="str">
        <f ca="1">IF(TODAY()&gt;Tabela2241011121314151617181920101136373839404142434445[[#This Row],[VENCIMENTO]],"Vencido‼","Válido✔")</f>
        <v>Vencido‼</v>
      </c>
    </row>
    <row r="8" spans="1:12" hidden="1" x14ac:dyDescent="0.25">
      <c r="A8" s="11" t="str">
        <f>Tabela224[[#This Row],[NOME]]</f>
        <v>ANDERSON JOSÉ NUNES REIS</v>
      </c>
      <c r="B8" s="11" t="str">
        <f>Tabela224[[#This Row],[CATEGORIA]]</f>
        <v>EMPREGADO</v>
      </c>
      <c r="C8" s="15" t="str">
        <f>Tabela224[[#This Row],[SITUAÇÃO ]]</f>
        <v>INATIVO</v>
      </c>
      <c r="D8" s="15" t="s">
        <v>80</v>
      </c>
      <c r="E8" s="7">
        <v>45261</v>
      </c>
      <c r="F8" s="10">
        <v>4.1666666666666664E-2</v>
      </c>
      <c r="G8" s="7" t="s">
        <v>22</v>
      </c>
      <c r="H8" s="7" t="s">
        <v>63</v>
      </c>
      <c r="I8" s="8"/>
      <c r="J8" s="7">
        <f t="shared" si="0"/>
        <v>45261</v>
      </c>
      <c r="K8" s="9">
        <f t="shared" si="1"/>
        <v>45232</v>
      </c>
      <c r="L8" s="15" t="str">
        <f ca="1">IF(TODAY()&gt;Tabela2241011121314151617181920101136373839404142434445[[#This Row],[VENCIMENTO]],"Vencido‼","Válido✔")</f>
        <v>Vencido‼</v>
      </c>
    </row>
    <row r="9" spans="1:12" x14ac:dyDescent="0.25">
      <c r="A9" s="11" t="str">
        <f>Tabela224[[#This Row],[NOME]]</f>
        <v>ARNALDO RAIMUNDO FERREIRA</v>
      </c>
      <c r="B9" s="11" t="str">
        <f>Tabela224[[#This Row],[CATEGORIA]]</f>
        <v>EMPREGADO</v>
      </c>
      <c r="C9" s="15" t="str">
        <f>Tabela224[[#This Row],[SITUAÇÃO ]]</f>
        <v>ATIVO</v>
      </c>
      <c r="D9" s="15"/>
      <c r="E9" s="7"/>
      <c r="F9" s="10"/>
      <c r="G9" s="7"/>
      <c r="H9" s="7"/>
      <c r="I9" s="8"/>
      <c r="J9" s="7">
        <f t="shared" si="0"/>
        <v>0</v>
      </c>
      <c r="K9" s="9">
        <f t="shared" si="1"/>
        <v>-29</v>
      </c>
      <c r="L9" s="15" t="str">
        <f ca="1">IF(TODAY()&gt;Tabela2241011121314151617181920101136373839404142434445[[#This Row],[VENCIMENTO]],"Vencido‼","Válido✔")</f>
        <v>Vencido‼</v>
      </c>
    </row>
    <row r="10" spans="1:12" hidden="1" x14ac:dyDescent="0.25">
      <c r="A10" s="11" t="str">
        <f>Tabela224[[#This Row],[NOME]]</f>
        <v>BRUNO DE SOUSA MARTINS</v>
      </c>
      <c r="B10" s="11" t="str">
        <f>Tabela224[[#This Row],[CATEGORIA]]</f>
        <v xml:space="preserve">EMPREGADO </v>
      </c>
      <c r="C10" s="15" t="str">
        <f>Tabela224[[#This Row],[SITUAÇÃO ]]</f>
        <v>INATIVO</v>
      </c>
      <c r="D10" s="15"/>
      <c r="E10" s="7"/>
      <c r="F10" s="10"/>
      <c r="G10" s="7"/>
      <c r="H10" s="7"/>
      <c r="I10" s="8"/>
      <c r="J10" s="7">
        <f t="shared" si="0"/>
        <v>0</v>
      </c>
      <c r="K10" s="9">
        <f t="shared" si="1"/>
        <v>-29</v>
      </c>
      <c r="L10" s="15" t="str">
        <f ca="1">IF(TODAY()&gt;Tabela2241011121314151617181920101136373839404142434445[[#This Row],[VENCIMENTO]],"Vencido‼","Válido✔")</f>
        <v>Vencido‼</v>
      </c>
    </row>
    <row r="11" spans="1:12" hidden="1" x14ac:dyDescent="0.25">
      <c r="A11" s="11" t="str">
        <f>Tabela224[[#This Row],[NOME]]</f>
        <v>CARLOS ANANIAS SOARES DOS ANJOS</v>
      </c>
      <c r="B11" s="11" t="str">
        <f>Tabela224[[#This Row],[CATEGORIA]]</f>
        <v>EMPREGADO</v>
      </c>
      <c r="C11" s="15" t="str">
        <f>Tabela224[[#This Row],[SITUAÇÃO ]]</f>
        <v>ATIVO</v>
      </c>
      <c r="D11" s="15" t="s">
        <v>80</v>
      </c>
      <c r="E11" s="7">
        <v>45261</v>
      </c>
      <c r="F11" s="10">
        <v>4.1666666666666664E-2</v>
      </c>
      <c r="G11" s="7" t="s">
        <v>22</v>
      </c>
      <c r="H11" s="7" t="s">
        <v>63</v>
      </c>
      <c r="I11" s="8"/>
      <c r="J11" s="7">
        <f t="shared" si="0"/>
        <v>45261</v>
      </c>
      <c r="K11" s="9">
        <f t="shared" si="1"/>
        <v>45232</v>
      </c>
      <c r="L11" s="15" t="str">
        <f ca="1">IF(TODAY()&gt;Tabela2241011121314151617181920101136373839404142434445[[#This Row],[VENCIMENTO]],"Vencido‼","Válido✔")</f>
        <v>Vencido‼</v>
      </c>
    </row>
    <row r="12" spans="1:12" hidden="1" x14ac:dyDescent="0.25">
      <c r="A12" s="11" t="str">
        <f>Tabela224[[#This Row],[NOME]]</f>
        <v>CARLOS ANTÔNIO DE LISBOA</v>
      </c>
      <c r="B12" s="11" t="str">
        <f>Tabela224[[#This Row],[CATEGORIA]]</f>
        <v>EMPREGADO</v>
      </c>
      <c r="C12" s="15" t="str">
        <f>Tabela224[[#This Row],[SITUAÇÃO ]]</f>
        <v>INATIVO</v>
      </c>
      <c r="D12" s="15"/>
      <c r="E12" s="7"/>
      <c r="F12" s="10"/>
      <c r="G12" s="7"/>
      <c r="H12" s="7"/>
      <c r="I12" s="8"/>
      <c r="J12" s="7">
        <f t="shared" si="0"/>
        <v>0</v>
      </c>
      <c r="K12" s="9">
        <f t="shared" si="1"/>
        <v>-29</v>
      </c>
      <c r="L12" s="15" t="str">
        <f ca="1">IF(TODAY()&gt;Tabela2241011121314151617181920101136373839404142434445[[#This Row],[VENCIMENTO]],"Vencido‼","Válido✔")</f>
        <v>Vencido‼</v>
      </c>
    </row>
    <row r="13" spans="1:12" x14ac:dyDescent="0.25">
      <c r="A13" s="11" t="str">
        <f>Tabela224[[#This Row],[NOME]]</f>
        <v>CLESIANO ANTÔNIO DIAS PINHEIRO</v>
      </c>
      <c r="B13" s="11" t="str">
        <f>Tabela224[[#This Row],[CATEGORIA]]</f>
        <v xml:space="preserve">EMPREGADO </v>
      </c>
      <c r="C13" s="15" t="str">
        <f>Tabela224[[#This Row],[SITUAÇÃO ]]</f>
        <v>ATIVO</v>
      </c>
      <c r="D13" s="15"/>
      <c r="E13" s="7"/>
      <c r="F13" s="10"/>
      <c r="G13" s="7"/>
      <c r="H13" s="7"/>
      <c r="I13" s="8"/>
      <c r="J13" s="7">
        <f t="shared" si="0"/>
        <v>0</v>
      </c>
      <c r="K13" s="9">
        <f t="shared" si="1"/>
        <v>-29</v>
      </c>
      <c r="L13" s="15" t="str">
        <f ca="1">IF(TODAY()&gt;Tabela2241011121314151617181920101136373839404142434445[[#This Row],[VENCIMENTO]],"Vencido‼","Válido✔")</f>
        <v>Vencido‼</v>
      </c>
    </row>
    <row r="14" spans="1:12" hidden="1" x14ac:dyDescent="0.25">
      <c r="A14" s="11" t="str">
        <f>Tabela224[[#This Row],[NOME]]</f>
        <v>DAMIÃO VICENTE SARAIVA</v>
      </c>
      <c r="B14" s="11" t="str">
        <f>Tabela224[[#This Row],[CATEGORIA]]</f>
        <v>EMPREGADO</v>
      </c>
      <c r="C14" s="15" t="str">
        <f>Tabela224[[#This Row],[SITUAÇÃO ]]</f>
        <v>ATIVO</v>
      </c>
      <c r="D14" s="15" t="s">
        <v>80</v>
      </c>
      <c r="E14" s="7">
        <v>45261</v>
      </c>
      <c r="F14" s="10">
        <v>4.1666666666666664E-2</v>
      </c>
      <c r="G14" s="7" t="s">
        <v>22</v>
      </c>
      <c r="H14" s="7" t="s">
        <v>63</v>
      </c>
      <c r="I14" s="8"/>
      <c r="J14" s="7">
        <f t="shared" si="0"/>
        <v>45261</v>
      </c>
      <c r="K14" s="9">
        <f>J14-29</f>
        <v>45232</v>
      </c>
      <c r="L14" s="15" t="str">
        <f ca="1">IF(TODAY()&gt;Tabela2241011121314151617181920101136373839404142434445[[#This Row],[VENCIMENTO]],"Vencido‼","Válido✔")</f>
        <v>Vencido‼</v>
      </c>
    </row>
    <row r="15" spans="1:12" x14ac:dyDescent="0.25">
      <c r="A15" s="11" t="str">
        <f>Tabela224[[#This Row],[NOME]]</f>
        <v>DANIEL ALVES DA CUNHA</v>
      </c>
      <c r="B15" s="11" t="str">
        <f>Tabela224[[#This Row],[CATEGORIA]]</f>
        <v>EMPREGADO</v>
      </c>
      <c r="C15" s="15" t="str">
        <f>Tabela224[[#This Row],[SITUAÇÃO ]]</f>
        <v>ATIVO</v>
      </c>
      <c r="D15" s="15"/>
      <c r="E15" s="7"/>
      <c r="F15" s="10"/>
      <c r="G15" s="7"/>
      <c r="H15" s="7"/>
      <c r="I15" s="8"/>
      <c r="J15" s="7">
        <f t="shared" si="0"/>
        <v>0</v>
      </c>
      <c r="K15" s="9">
        <f t="shared" ref="K15:K78" si="2">J15-29</f>
        <v>-29</v>
      </c>
      <c r="L15" s="15" t="str">
        <f ca="1">IF(TODAY()&gt;Tabela2241011121314151617181920101136373839404142434445[[#This Row],[VENCIMENTO]],"Vencido‼","Válido✔")</f>
        <v>Vencido‼</v>
      </c>
    </row>
    <row r="16" spans="1:12" x14ac:dyDescent="0.25">
      <c r="A16" s="11" t="str">
        <f>Tabela224[[#This Row],[NOME]]</f>
        <v>DIEGO GALDINO REZENDE</v>
      </c>
      <c r="B16" s="11" t="str">
        <f>Tabela224[[#This Row],[CATEGORIA]]</f>
        <v>INTERMITENTE (GEOSCAN)</v>
      </c>
      <c r="C16" s="15" t="str">
        <f>Tabela224[[#This Row],[SITUAÇÃO ]]</f>
        <v>ATIVO</v>
      </c>
      <c r="D16" s="15"/>
      <c r="E16" s="7"/>
      <c r="F16" s="10"/>
      <c r="G16" s="7"/>
      <c r="H16" s="7"/>
      <c r="I16" s="8"/>
      <c r="J16" s="7">
        <f t="shared" si="0"/>
        <v>0</v>
      </c>
      <c r="K16" s="9">
        <f t="shared" si="2"/>
        <v>-29</v>
      </c>
      <c r="L16" s="15" t="str">
        <f ca="1">IF(TODAY()&gt;Tabela2241011121314151617181920101136373839404142434445[[#This Row],[VENCIMENTO]],"Vencido‼","Válido✔")</f>
        <v>Vencido‼</v>
      </c>
    </row>
    <row r="17" spans="1:12" x14ac:dyDescent="0.25">
      <c r="A17" s="11" t="str">
        <f>Tabela224[[#This Row],[NOME]]</f>
        <v>DOGIVAL GONÇALVES DOS SANTOS</v>
      </c>
      <c r="B17" s="11" t="str">
        <f>Tabela224[[#This Row],[CATEGORIA]]</f>
        <v>INTERMITENTE (ELISVÂNIO)</v>
      </c>
      <c r="C17" s="15" t="str">
        <f>Tabela224[[#This Row],[SITUAÇÃO ]]</f>
        <v>ATIVO</v>
      </c>
      <c r="D17" s="15"/>
      <c r="E17" s="7"/>
      <c r="F17" s="10"/>
      <c r="G17" s="7"/>
      <c r="H17" s="7"/>
      <c r="I17" s="8"/>
      <c r="J17" s="7">
        <f t="shared" si="0"/>
        <v>0</v>
      </c>
      <c r="K17" s="9">
        <f t="shared" si="2"/>
        <v>-29</v>
      </c>
      <c r="L17" s="15" t="str">
        <f ca="1">IF(TODAY()&gt;Tabela2241011121314151617181920101136373839404142434445[[#This Row],[VENCIMENTO]],"Vencido‼","Válido✔")</f>
        <v>Vencido‼</v>
      </c>
    </row>
    <row r="18" spans="1:12" x14ac:dyDescent="0.25">
      <c r="A18" s="11" t="str">
        <f>Tabela224[[#This Row],[NOME]]</f>
        <v>ELISVÂNIO DE SOUZA OLIVEIRA</v>
      </c>
      <c r="B18" s="11" t="str">
        <f>Tabela224[[#This Row],[CATEGORIA]]</f>
        <v>INTERMITENTE (ELISVÂNIO)</v>
      </c>
      <c r="C18" s="15" t="str">
        <f>Tabela224[[#This Row],[SITUAÇÃO ]]</f>
        <v>ATIVO</v>
      </c>
      <c r="D18" s="15"/>
      <c r="E18" s="7"/>
      <c r="F18" s="10"/>
      <c r="G18" s="7"/>
      <c r="H18" s="7"/>
      <c r="I18" s="8"/>
      <c r="J18" s="7">
        <f t="shared" si="0"/>
        <v>0</v>
      </c>
      <c r="K18" s="9">
        <f t="shared" si="2"/>
        <v>-29</v>
      </c>
      <c r="L18" s="15" t="str">
        <f ca="1">IF(TODAY()&gt;Tabela2241011121314151617181920101136373839404142434445[[#This Row],[VENCIMENTO]],"Vencido‼","Válido✔")</f>
        <v>Vencido‼</v>
      </c>
    </row>
    <row r="19" spans="1:12" x14ac:dyDescent="0.25">
      <c r="A19" s="11" t="str">
        <f>Tabela224[[#This Row],[NOME]]</f>
        <v>EVARISTO CHAVES DA SILVA</v>
      </c>
      <c r="B19" s="11" t="str">
        <f>Tabela224[[#This Row],[CATEGORIA]]</f>
        <v>EMPREGADO</v>
      </c>
      <c r="C19" s="15" t="str">
        <f>Tabela224[[#This Row],[SITUAÇÃO ]]</f>
        <v>ATIVO</v>
      </c>
      <c r="D19" s="15"/>
      <c r="E19" s="7"/>
      <c r="F19" s="10"/>
      <c r="G19" s="7"/>
      <c r="H19" s="7"/>
      <c r="I19" s="8"/>
      <c r="J19" s="7">
        <f t="shared" si="0"/>
        <v>0</v>
      </c>
      <c r="K19" s="9">
        <f t="shared" si="2"/>
        <v>-29</v>
      </c>
      <c r="L19" s="15" t="str">
        <f ca="1">IF(TODAY()&gt;Tabela2241011121314151617181920101136373839404142434445[[#This Row],[VENCIMENTO]],"Vencido‼","Válido✔")</f>
        <v>Vencido‼</v>
      </c>
    </row>
    <row r="20" spans="1:12" hidden="1" x14ac:dyDescent="0.25">
      <c r="A20" s="11" t="str">
        <f>Tabela224[[#This Row],[NOME]]</f>
        <v>FELIPE OLIVEIRA BARBOSA</v>
      </c>
      <c r="B20" s="11" t="str">
        <f>Tabela224[[#This Row],[CATEGORIA]]</f>
        <v>EMPREGADO</v>
      </c>
      <c r="C20" s="15" t="str">
        <f>Tabela224[[#This Row],[SITUAÇÃO ]]</f>
        <v>ATIVO</v>
      </c>
      <c r="D20" s="15" t="s">
        <v>80</v>
      </c>
      <c r="E20" s="7">
        <v>45261</v>
      </c>
      <c r="F20" s="10">
        <v>4.1666666666666664E-2</v>
      </c>
      <c r="G20" s="7" t="s">
        <v>22</v>
      </c>
      <c r="H20" s="7" t="s">
        <v>63</v>
      </c>
      <c r="I20" s="8"/>
      <c r="J20" s="7">
        <f t="shared" si="0"/>
        <v>45261</v>
      </c>
      <c r="K20" s="9">
        <f t="shared" si="2"/>
        <v>45232</v>
      </c>
      <c r="L20" s="15" t="str">
        <f ca="1">IF(TODAY()&gt;Tabela2241011121314151617181920101136373839404142434445[[#This Row],[VENCIMENTO]],"Vencido‼","Válido✔")</f>
        <v>Vencido‼</v>
      </c>
    </row>
    <row r="21" spans="1:12" hidden="1" x14ac:dyDescent="0.25">
      <c r="A21" s="11" t="str">
        <f>Tabela224[[#This Row],[NOME]]</f>
        <v>FERNANDO OLIVEIRA DOS SANTOS</v>
      </c>
      <c r="B21" s="11" t="str">
        <f>Tabela224[[#This Row],[CATEGORIA]]</f>
        <v>EMPREGADO</v>
      </c>
      <c r="C21" s="15" t="str">
        <f>Tabela224[[#This Row],[SITUAÇÃO ]]</f>
        <v>ATIVO</v>
      </c>
      <c r="D21" s="15" t="s">
        <v>80</v>
      </c>
      <c r="E21" s="7">
        <v>45261</v>
      </c>
      <c r="F21" s="10">
        <v>4.1666666666666664E-2</v>
      </c>
      <c r="G21" s="7" t="s">
        <v>22</v>
      </c>
      <c r="H21" s="7" t="s">
        <v>63</v>
      </c>
      <c r="I21" s="8"/>
      <c r="J21" s="7">
        <f t="shared" si="0"/>
        <v>45261</v>
      </c>
      <c r="K21" s="9">
        <f t="shared" si="2"/>
        <v>45232</v>
      </c>
      <c r="L21" s="15" t="str">
        <f ca="1">IF(TODAY()&gt;Tabela2241011121314151617181920101136373839404142434445[[#This Row],[VENCIMENTO]],"Vencido‼","Válido✔")</f>
        <v>Vencido‼</v>
      </c>
    </row>
    <row r="22" spans="1:12" x14ac:dyDescent="0.25">
      <c r="A22" s="11" t="str">
        <f>Tabela224[[#This Row],[NOME]]</f>
        <v>FILIPI GODINHO VEIGA</v>
      </c>
      <c r="B22" s="11" t="str">
        <f>Tabela224[[#This Row],[CATEGORIA]]</f>
        <v>INTERMITENTE (GEOSCAN)</v>
      </c>
      <c r="C22" s="15" t="str">
        <f>Tabela224[[#This Row],[SITUAÇÃO ]]</f>
        <v>ATIVO</v>
      </c>
      <c r="D22" s="15"/>
      <c r="E22" s="7"/>
      <c r="F22" s="10"/>
      <c r="G22" s="7"/>
      <c r="H22" s="7"/>
      <c r="I22" s="8"/>
      <c r="J22" s="7">
        <f t="shared" si="0"/>
        <v>0</v>
      </c>
      <c r="K22" s="9">
        <f t="shared" si="2"/>
        <v>-29</v>
      </c>
      <c r="L22" s="15" t="str">
        <f ca="1">IF(TODAY()&gt;Tabela2241011121314151617181920101136373839404142434445[[#This Row],[VENCIMENTO]],"Vencido‼","Válido✔")</f>
        <v>Vencido‼</v>
      </c>
    </row>
    <row r="23" spans="1:12" hidden="1" x14ac:dyDescent="0.25">
      <c r="A23" s="11" t="str">
        <f>Tabela224[[#This Row],[NOME]]</f>
        <v>GERSON DAMIÃO DA SILVA PRADO</v>
      </c>
      <c r="B23" s="11" t="str">
        <f>Tabela224[[#This Row],[CATEGORIA]]</f>
        <v>EMPREGADO</v>
      </c>
      <c r="C23" s="15" t="str">
        <f>Tabela224[[#This Row],[SITUAÇÃO ]]</f>
        <v>ATIVO</v>
      </c>
      <c r="D23" s="15" t="s">
        <v>80</v>
      </c>
      <c r="E23" s="7">
        <v>45261</v>
      </c>
      <c r="F23" s="10">
        <v>4.1666666666666664E-2</v>
      </c>
      <c r="G23" s="7" t="s">
        <v>22</v>
      </c>
      <c r="H23" s="7" t="s">
        <v>63</v>
      </c>
      <c r="I23" s="8"/>
      <c r="J23" s="7">
        <f t="shared" si="0"/>
        <v>45261</v>
      </c>
      <c r="K23" s="9">
        <f t="shared" si="2"/>
        <v>45232</v>
      </c>
      <c r="L23" s="15" t="str">
        <f ca="1">IF(TODAY()&gt;Tabela2241011121314151617181920101136373839404142434445[[#This Row],[VENCIMENTO]],"Vencido‼","Válido✔")</f>
        <v>Vencido‼</v>
      </c>
    </row>
    <row r="24" spans="1:12" x14ac:dyDescent="0.25">
      <c r="A24" s="11" t="str">
        <f>Tabela224[[#This Row],[NOME]]</f>
        <v>GIVALDO JOSE DOS SANTOS</v>
      </c>
      <c r="B24" s="11" t="str">
        <f>Tabela224[[#This Row],[CATEGORIA]]</f>
        <v>INTERMITENTE (ELISVÂNIO)</v>
      </c>
      <c r="C24" s="15" t="str">
        <f>Tabela224[[#This Row],[SITUAÇÃO ]]</f>
        <v>ATIVO</v>
      </c>
      <c r="D24" s="15"/>
      <c r="E24" s="7"/>
      <c r="F24" s="10"/>
      <c r="G24" s="7"/>
      <c r="H24" s="7"/>
      <c r="I24" s="8"/>
      <c r="J24" s="7">
        <f t="shared" si="0"/>
        <v>0</v>
      </c>
      <c r="K24" s="9">
        <f t="shared" si="2"/>
        <v>-29</v>
      </c>
      <c r="L24" s="15" t="str">
        <f ca="1">IF(TODAY()&gt;Tabela2241011121314151617181920101136373839404142434445[[#This Row],[VENCIMENTO]],"Vencido‼","Válido✔")</f>
        <v>Vencido‼</v>
      </c>
    </row>
    <row r="25" spans="1:12" hidden="1" x14ac:dyDescent="0.25">
      <c r="A25" s="11" t="str">
        <f>Tabela224[[#This Row],[NOME]]</f>
        <v>GUSTAVO HENRIQUE ABREU ROCHA</v>
      </c>
      <c r="B25" s="11" t="str">
        <f>Tabela224[[#This Row],[CATEGORIA]]</f>
        <v>EMPREGADO</v>
      </c>
      <c r="C25" s="15" t="str">
        <f>Tabela224[[#This Row],[SITUAÇÃO ]]</f>
        <v>ATIVO</v>
      </c>
      <c r="D25" s="15" t="s">
        <v>80</v>
      </c>
      <c r="E25" s="7">
        <v>45261</v>
      </c>
      <c r="F25" s="10">
        <v>4.1666666666666664E-2</v>
      </c>
      <c r="G25" s="7" t="s">
        <v>22</v>
      </c>
      <c r="H25" s="7" t="s">
        <v>63</v>
      </c>
      <c r="I25" s="8"/>
      <c r="J25" s="7">
        <f t="shared" si="0"/>
        <v>45261</v>
      </c>
      <c r="K25" s="9">
        <f t="shared" si="2"/>
        <v>45232</v>
      </c>
      <c r="L25" s="15" t="str">
        <f ca="1">IF(TODAY()&gt;Tabela2241011121314151617181920101136373839404142434445[[#This Row],[VENCIMENTO]],"Vencido‼","Válido✔")</f>
        <v>Vencido‼</v>
      </c>
    </row>
    <row r="26" spans="1:12" x14ac:dyDescent="0.25">
      <c r="A26" s="11" t="str">
        <f>Tabela224[[#This Row],[NOME]]</f>
        <v>HIGOR PAULO DIAS OLIVEIRA</v>
      </c>
      <c r="B26" s="11" t="str">
        <f>Tabela224[[#This Row],[CATEGORIA]]</f>
        <v>EMPREGADO</v>
      </c>
      <c r="C26" s="15" t="str">
        <f>Tabela224[[#This Row],[SITUAÇÃO ]]</f>
        <v>ATIVO</v>
      </c>
      <c r="D26" s="15"/>
      <c r="E26" s="7"/>
      <c r="F26" s="10"/>
      <c r="G26" s="7"/>
      <c r="H26" s="7"/>
      <c r="I26" s="8"/>
      <c r="J26" s="7">
        <f t="shared" si="0"/>
        <v>0</v>
      </c>
      <c r="K26" s="9">
        <f t="shared" si="2"/>
        <v>-29</v>
      </c>
      <c r="L26" s="15" t="str">
        <f ca="1">IF(TODAY()&gt;Tabela2241011121314151617181920101136373839404142434445[[#This Row],[VENCIMENTO]],"Vencido‼","Válido✔")</f>
        <v>Vencido‼</v>
      </c>
    </row>
    <row r="27" spans="1:12" x14ac:dyDescent="0.25">
      <c r="A27" s="11" t="str">
        <f>Tabela224[[#This Row],[NOME]]</f>
        <v>JANDILSON VIRGENS COSTA</v>
      </c>
      <c r="B27" s="11" t="str">
        <f>Tabela224[[#This Row],[CATEGORIA]]</f>
        <v>INTERMITENTE (ELISVÂNIO)</v>
      </c>
      <c r="C27" s="15" t="str">
        <f>Tabela224[[#This Row],[SITUAÇÃO ]]</f>
        <v>ATIVO</v>
      </c>
      <c r="D27" s="15"/>
      <c r="E27" s="7"/>
      <c r="F27" s="10"/>
      <c r="G27" s="7"/>
      <c r="H27" s="7"/>
      <c r="I27" s="8"/>
      <c r="J27" s="7">
        <f t="shared" si="0"/>
        <v>0</v>
      </c>
      <c r="K27" s="9">
        <f t="shared" si="2"/>
        <v>-29</v>
      </c>
      <c r="L27" s="15" t="str">
        <f ca="1">IF(TODAY()&gt;Tabela2241011121314151617181920101136373839404142434445[[#This Row],[VENCIMENTO]],"Vencido‼","Válido✔")</f>
        <v>Vencido‼</v>
      </c>
    </row>
    <row r="28" spans="1:12" x14ac:dyDescent="0.25">
      <c r="A28" s="11" t="str">
        <f>Tabela224[[#This Row],[NOME]]</f>
        <v>JHONATA HENRIQUE AMORIM ALVES</v>
      </c>
      <c r="B28" s="11" t="str">
        <f>Tabela224[[#This Row],[CATEGORIA]]</f>
        <v>EMPREGADO</v>
      </c>
      <c r="C28" s="15" t="str">
        <f>Tabela224[[#This Row],[SITUAÇÃO ]]</f>
        <v>ATIVO</v>
      </c>
      <c r="D28" s="15"/>
      <c r="E28" s="7"/>
      <c r="F28" s="10"/>
      <c r="G28" s="7"/>
      <c r="H28" s="7"/>
      <c r="I28" s="8"/>
      <c r="J28" s="7">
        <f t="shared" si="0"/>
        <v>0</v>
      </c>
      <c r="K28" s="9">
        <f t="shared" si="2"/>
        <v>-29</v>
      </c>
      <c r="L28" s="15" t="str">
        <f ca="1">IF(TODAY()&gt;Tabela2241011121314151617181920101136373839404142434445[[#This Row],[VENCIMENTO]],"Vencido‼","Válido✔")</f>
        <v>Vencido‼</v>
      </c>
    </row>
    <row r="29" spans="1:12" hidden="1" x14ac:dyDescent="0.25">
      <c r="A29" s="11" t="str">
        <f>Tabela224[[#This Row],[NOME]]</f>
        <v>JOÃO PAULO GUIMARÃES</v>
      </c>
      <c r="B29" s="11" t="str">
        <f>Tabela224[[#This Row],[CATEGORIA]]</f>
        <v>EMPREGADO</v>
      </c>
      <c r="C29" s="15" t="str">
        <f>Tabela224[[#This Row],[SITUAÇÃO ]]</f>
        <v>INATIVO</v>
      </c>
      <c r="D29" s="15"/>
      <c r="E29" s="7"/>
      <c r="F29" s="10"/>
      <c r="G29" s="7"/>
      <c r="H29" s="7"/>
      <c r="I29" s="8"/>
      <c r="J29" s="7">
        <f t="shared" si="0"/>
        <v>0</v>
      </c>
      <c r="K29" s="9">
        <f t="shared" si="2"/>
        <v>-29</v>
      </c>
      <c r="L29" s="15" t="str">
        <f ca="1">IF(TODAY()&gt;Tabela2241011121314151617181920101136373839404142434445[[#This Row],[VENCIMENTO]],"Vencido‼","Válido✔")</f>
        <v>Vencido‼</v>
      </c>
    </row>
    <row r="30" spans="1:12" hidden="1" x14ac:dyDescent="0.25">
      <c r="A30" s="11" t="str">
        <f>Tabela224[[#This Row],[NOME]]</f>
        <v>JONATHAS KELLYSON MARTINS DE OLIVEIRA</v>
      </c>
      <c r="B30" s="11" t="str">
        <f>Tabela224[[#This Row],[CATEGORIA]]</f>
        <v>INTERMITENTE</v>
      </c>
      <c r="C30" s="15" t="str">
        <f>Tabela224[[#This Row],[SITUAÇÃO ]]</f>
        <v>INATIVO</v>
      </c>
      <c r="D30" s="15"/>
      <c r="E30" s="7"/>
      <c r="F30" s="10"/>
      <c r="G30" s="7"/>
      <c r="H30" s="7"/>
      <c r="I30" s="8"/>
      <c r="J30" s="7">
        <f t="shared" si="0"/>
        <v>0</v>
      </c>
      <c r="K30" s="9">
        <f t="shared" si="2"/>
        <v>-29</v>
      </c>
      <c r="L30" s="15" t="str">
        <f ca="1">IF(TODAY()&gt;Tabela2241011121314151617181920101136373839404142434445[[#This Row],[VENCIMENTO]],"Vencido‼","Válido✔")</f>
        <v>Vencido‼</v>
      </c>
    </row>
    <row r="31" spans="1:12" x14ac:dyDescent="0.25">
      <c r="A31" s="11" t="str">
        <f>Tabela224[[#This Row],[NOME]]</f>
        <v>JOSÉ ANTÔNIO DIAS</v>
      </c>
      <c r="B31" s="11" t="str">
        <f>Tabela224[[#This Row],[CATEGORIA]]</f>
        <v xml:space="preserve">EMPREGADO </v>
      </c>
      <c r="C31" s="15" t="str">
        <f>Tabela224[[#This Row],[SITUAÇÃO ]]</f>
        <v>ATIVO</v>
      </c>
      <c r="D31" s="15"/>
      <c r="E31" s="7"/>
      <c r="F31" s="10"/>
      <c r="G31" s="7"/>
      <c r="H31" s="7"/>
      <c r="I31" s="8"/>
      <c r="J31" s="7">
        <f t="shared" si="0"/>
        <v>0</v>
      </c>
      <c r="K31" s="9">
        <f t="shared" si="2"/>
        <v>-29</v>
      </c>
      <c r="L31" s="15" t="str">
        <f ca="1">IF(TODAY()&gt;Tabela2241011121314151617181920101136373839404142434445[[#This Row],[VENCIMENTO]],"Vencido‼","Válido✔")</f>
        <v>Vencido‼</v>
      </c>
    </row>
    <row r="32" spans="1:12" x14ac:dyDescent="0.25">
      <c r="A32" s="11" t="str">
        <f>Tabela224[[#This Row],[NOME]]</f>
        <v>KENNEDY ALMEIDA MOTA</v>
      </c>
      <c r="B32" s="11" t="str">
        <f>Tabela224[[#This Row],[CATEGORIA]]</f>
        <v>EMPREGADO</v>
      </c>
      <c r="C32" s="15" t="str">
        <f>Tabela224[[#This Row],[SITUAÇÃO ]]</f>
        <v>ATIVO</v>
      </c>
      <c r="D32" s="15"/>
      <c r="E32" s="7"/>
      <c r="F32" s="10"/>
      <c r="G32" s="7"/>
      <c r="H32" s="7"/>
      <c r="I32" s="8"/>
      <c r="J32" s="7">
        <f t="shared" si="0"/>
        <v>0</v>
      </c>
      <c r="K32" s="9">
        <f t="shared" si="2"/>
        <v>-29</v>
      </c>
      <c r="L32" s="15" t="str">
        <f ca="1">IF(TODAY()&gt;Tabela2241011121314151617181920101136373839404142434445[[#This Row],[VENCIMENTO]],"Vencido‼","Válido✔")</f>
        <v>Vencido‼</v>
      </c>
    </row>
    <row r="33" spans="1:12" x14ac:dyDescent="0.25">
      <c r="A33" s="11" t="str">
        <f>Tabela224[[#This Row],[NOME]]</f>
        <v>KEVIN AQUINO ARNEZ</v>
      </c>
      <c r="B33" s="11" t="str">
        <f>Tabela224[[#This Row],[CATEGORIA]]</f>
        <v>EMPREGADO</v>
      </c>
      <c r="C33" s="15" t="str">
        <f>Tabela224[[#This Row],[SITUAÇÃO ]]</f>
        <v>ATIVO</v>
      </c>
      <c r="D33" s="15"/>
      <c r="E33" s="7"/>
      <c r="F33" s="10"/>
      <c r="G33" s="7"/>
      <c r="H33" s="7"/>
      <c r="I33" s="8"/>
      <c r="J33" s="7">
        <f t="shared" si="0"/>
        <v>0</v>
      </c>
      <c r="K33" s="9">
        <f t="shared" si="2"/>
        <v>-29</v>
      </c>
      <c r="L33" s="15" t="str">
        <f ca="1">IF(TODAY()&gt;Tabela2241011121314151617181920101136373839404142434445[[#This Row],[VENCIMENTO]],"Vencido‼","Válido✔")</f>
        <v>Vencido‼</v>
      </c>
    </row>
    <row r="34" spans="1:12" hidden="1" x14ac:dyDescent="0.25">
      <c r="A34" s="11" t="str">
        <f>Tabela224[[#This Row],[NOME]]</f>
        <v>LEANDRO ARCANJO DOS SANTOS</v>
      </c>
      <c r="B34" s="11" t="str">
        <f>Tabela224[[#This Row],[CATEGORIA]]</f>
        <v>EMPREGADO</v>
      </c>
      <c r="C34" s="15" t="str">
        <f>Tabela224[[#This Row],[SITUAÇÃO ]]</f>
        <v>ATIVO</v>
      </c>
      <c r="D34" s="15" t="s">
        <v>80</v>
      </c>
      <c r="E34" s="7">
        <v>45261</v>
      </c>
      <c r="F34" s="10">
        <v>4.1666666666666664E-2</v>
      </c>
      <c r="G34" s="7" t="s">
        <v>22</v>
      </c>
      <c r="H34" s="7" t="s">
        <v>63</v>
      </c>
      <c r="I34" s="8"/>
      <c r="J34" s="7">
        <f t="shared" si="0"/>
        <v>45261</v>
      </c>
      <c r="K34" s="9">
        <f t="shared" si="2"/>
        <v>45232</v>
      </c>
      <c r="L34" s="15" t="str">
        <f ca="1">IF(TODAY()&gt;Tabela2241011121314151617181920101136373839404142434445[[#This Row],[VENCIMENTO]],"Vencido‼","Válido✔")</f>
        <v>Vencido‼</v>
      </c>
    </row>
    <row r="35" spans="1:12" hidden="1" x14ac:dyDescent="0.25">
      <c r="A35" s="11" t="str">
        <f>Tabela224[[#This Row],[NOME]]</f>
        <v>LUCIANO ALVES DE PAIVA</v>
      </c>
      <c r="B35" s="11" t="str">
        <f>Tabela224[[#This Row],[CATEGORIA]]</f>
        <v>EMPREGADO</v>
      </c>
      <c r="C35" s="15" t="str">
        <f>Tabela224[[#This Row],[SITUAÇÃO ]]</f>
        <v>INATIVO</v>
      </c>
      <c r="D35" s="15" t="s">
        <v>80</v>
      </c>
      <c r="E35" s="7">
        <v>45261</v>
      </c>
      <c r="F35" s="10">
        <v>4.1666666666666664E-2</v>
      </c>
      <c r="G35" s="7" t="s">
        <v>22</v>
      </c>
      <c r="H35" s="7" t="s">
        <v>63</v>
      </c>
      <c r="I35" s="8"/>
      <c r="J35" s="7">
        <f t="shared" si="0"/>
        <v>45261</v>
      </c>
      <c r="K35" s="9">
        <f t="shared" si="2"/>
        <v>45232</v>
      </c>
      <c r="L35" s="15" t="str">
        <f ca="1">IF(TODAY()&gt;Tabela2241011121314151617181920101136373839404142434445[[#This Row],[VENCIMENTO]],"Vencido‼","Válido✔")</f>
        <v>Vencido‼</v>
      </c>
    </row>
    <row r="36" spans="1:12" x14ac:dyDescent="0.25">
      <c r="A36" s="11" t="str">
        <f>Tabela224[[#This Row],[NOME]]</f>
        <v>LUIZ CARLOS CORRÊA</v>
      </c>
      <c r="B36" s="11" t="str">
        <f>Tabela224[[#This Row],[CATEGORIA]]</f>
        <v>EMPREGADO</v>
      </c>
      <c r="C36" s="15" t="str">
        <f>Tabela224[[#This Row],[SITUAÇÃO ]]</f>
        <v>ATIVO</v>
      </c>
      <c r="D36" s="15"/>
      <c r="E36" s="7"/>
      <c r="F36" s="10"/>
      <c r="G36" s="7"/>
      <c r="H36" s="7"/>
      <c r="I36" s="8"/>
      <c r="J36" s="7">
        <f t="shared" si="0"/>
        <v>0</v>
      </c>
      <c r="K36" s="9">
        <f t="shared" si="2"/>
        <v>-29</v>
      </c>
      <c r="L36" s="15" t="str">
        <f ca="1">IF(TODAY()&gt;Tabela2241011121314151617181920101136373839404142434445[[#This Row],[VENCIMENTO]],"Vencido‼","Válido✔")</f>
        <v>Vencido‼</v>
      </c>
    </row>
    <row r="37" spans="1:12" hidden="1" x14ac:dyDescent="0.25">
      <c r="A37" s="11" t="str">
        <f>Tabela224[[#This Row],[NOME]]</f>
        <v>MÁRCIO PEREIRA DO NASCIMENTO</v>
      </c>
      <c r="B37" s="11" t="str">
        <f>Tabela224[[#This Row],[CATEGORIA]]</f>
        <v>EMPREGADO</v>
      </c>
      <c r="C37" s="15" t="str">
        <f>Tabela224[[#This Row],[SITUAÇÃO ]]</f>
        <v>ATIVO</v>
      </c>
      <c r="D37" s="15" t="s">
        <v>80</v>
      </c>
      <c r="E37" s="7">
        <v>45261</v>
      </c>
      <c r="F37" s="10">
        <v>4.1666666666666664E-2</v>
      </c>
      <c r="G37" s="7" t="s">
        <v>22</v>
      </c>
      <c r="H37" s="7" t="s">
        <v>63</v>
      </c>
      <c r="I37" s="8"/>
      <c r="J37" s="7">
        <f t="shared" si="0"/>
        <v>45261</v>
      </c>
      <c r="K37" s="9">
        <f t="shared" si="2"/>
        <v>45232</v>
      </c>
      <c r="L37" s="15" t="str">
        <f ca="1">IF(TODAY()&gt;Tabela2241011121314151617181920101136373839404142434445[[#This Row],[VENCIMENTO]],"Vencido‼","Válido✔")</f>
        <v>Vencido‼</v>
      </c>
    </row>
    <row r="38" spans="1:12" x14ac:dyDescent="0.25">
      <c r="A38" s="11" t="str">
        <f>Tabela224[[#This Row],[NOME]]</f>
        <v>MATEUS DOS SANTOS DE BRITO</v>
      </c>
      <c r="B38" s="11" t="str">
        <f>Tabela224[[#This Row],[CATEGORIA]]</f>
        <v>INTERMITENTE (ELISVÂNIO)</v>
      </c>
      <c r="C38" s="15" t="str">
        <f>Tabela224[[#This Row],[SITUAÇÃO ]]</f>
        <v>ATIVO</v>
      </c>
      <c r="D38" s="15"/>
      <c r="E38" s="7"/>
      <c r="F38" s="10"/>
      <c r="G38" s="7"/>
      <c r="H38" s="7"/>
      <c r="I38" s="8"/>
      <c r="J38" s="7">
        <f t="shared" si="0"/>
        <v>0</v>
      </c>
      <c r="K38" s="9">
        <f t="shared" si="2"/>
        <v>-29</v>
      </c>
      <c r="L38" s="15" t="str">
        <f ca="1">IF(TODAY()&gt;Tabela2241011121314151617181920101136373839404142434445[[#This Row],[VENCIMENTO]],"Vencido‼","Válido✔")</f>
        <v>Vencido‼</v>
      </c>
    </row>
    <row r="39" spans="1:12" x14ac:dyDescent="0.25">
      <c r="A39" s="11" t="str">
        <f>Tabela224[[#This Row],[NOME]]</f>
        <v>MOACIR ROMÁRIO SIQUEIRA DOS REIS</v>
      </c>
      <c r="B39" s="11" t="str">
        <f>Tabela224[[#This Row],[CATEGORIA]]</f>
        <v>EMPREGADO</v>
      </c>
      <c r="C39" s="15" t="str">
        <f>Tabela224[[#This Row],[SITUAÇÃO ]]</f>
        <v>ATIVO</v>
      </c>
      <c r="D39" s="15"/>
      <c r="E39" s="7"/>
      <c r="F39" s="10"/>
      <c r="G39" s="7"/>
      <c r="H39" s="7"/>
      <c r="I39" s="8"/>
      <c r="J39" s="7">
        <f t="shared" si="0"/>
        <v>0</v>
      </c>
      <c r="K39" s="9">
        <f t="shared" si="2"/>
        <v>-29</v>
      </c>
      <c r="L39" s="15" t="str">
        <f ca="1">IF(TODAY()&gt;Tabela2241011121314151617181920101136373839404142434445[[#This Row],[VENCIMENTO]],"Vencido‼","Válido✔")</f>
        <v>Vencido‼</v>
      </c>
    </row>
    <row r="40" spans="1:12" x14ac:dyDescent="0.25">
      <c r="A40" s="11" t="str">
        <f>Tabela224[[#This Row],[NOME]]</f>
        <v>NATHÁLIA ROSY SOUZA OLIVEIRA</v>
      </c>
      <c r="B40" s="11" t="str">
        <f>Tabela224[[#This Row],[CATEGORIA]]</f>
        <v>EMPREGADO</v>
      </c>
      <c r="C40" s="15" t="str">
        <f>Tabela224[[#This Row],[SITUAÇÃO ]]</f>
        <v>ATIVO</v>
      </c>
      <c r="D40" s="15"/>
      <c r="E40" s="7"/>
      <c r="F40" s="10"/>
      <c r="G40" s="7"/>
      <c r="H40" s="7"/>
      <c r="I40" s="8"/>
      <c r="J40" s="7">
        <f t="shared" si="0"/>
        <v>0</v>
      </c>
      <c r="K40" s="9">
        <f t="shared" si="2"/>
        <v>-29</v>
      </c>
      <c r="L40" s="15" t="str">
        <f ca="1">IF(TODAY()&gt;Tabela2241011121314151617181920101136373839404142434445[[#This Row],[VENCIMENTO]],"Vencido‼","Válido✔")</f>
        <v>Vencido‼</v>
      </c>
    </row>
    <row r="41" spans="1:12" hidden="1" x14ac:dyDescent="0.25">
      <c r="A41" s="11" t="str">
        <f>Tabela224[[#This Row],[NOME]]</f>
        <v>NAYARA THAÍS LOURENÇO OLIVEIRA</v>
      </c>
      <c r="B41" s="11" t="str">
        <f>Tabela224[[#This Row],[CATEGORIA]]</f>
        <v>EMPREGADO</v>
      </c>
      <c r="C41" s="15" t="str">
        <f>Tabela224[[#This Row],[SITUAÇÃO ]]</f>
        <v>ATIVO</v>
      </c>
      <c r="D41" s="15" t="s">
        <v>80</v>
      </c>
      <c r="E41" s="7">
        <v>45261</v>
      </c>
      <c r="F41" s="10">
        <v>4.1666666666666664E-2</v>
      </c>
      <c r="G41" s="7" t="s">
        <v>22</v>
      </c>
      <c r="H41" s="7" t="s">
        <v>63</v>
      </c>
      <c r="I41" s="8"/>
      <c r="J41" s="7">
        <f t="shared" si="0"/>
        <v>45261</v>
      </c>
      <c r="K41" s="9">
        <f t="shared" si="2"/>
        <v>45232</v>
      </c>
      <c r="L41" s="15" t="str">
        <f ca="1">IF(TODAY()&gt;Tabela2241011121314151617181920101136373839404142434445[[#This Row],[VENCIMENTO]],"Vencido‼","Válido✔")</f>
        <v>Vencido‼</v>
      </c>
    </row>
    <row r="42" spans="1:12" x14ac:dyDescent="0.25">
      <c r="A42" s="11" t="str">
        <f>Tabela224[[#This Row],[NOME]]</f>
        <v>NIELTON OLIVEIRA DAMASCENO</v>
      </c>
      <c r="B42" s="11" t="str">
        <f>Tabela224[[#This Row],[CATEGORIA]]</f>
        <v>EMPREGADO</v>
      </c>
      <c r="C42" s="15" t="str">
        <f>Tabela224[[#This Row],[SITUAÇÃO ]]</f>
        <v>ATIVO</v>
      </c>
      <c r="D42" s="15"/>
      <c r="E42" s="7"/>
      <c r="F42" s="10"/>
      <c r="G42" s="7"/>
      <c r="H42" s="7"/>
      <c r="I42" s="8"/>
      <c r="J42" s="7">
        <f t="shared" si="0"/>
        <v>0</v>
      </c>
      <c r="K42" s="9">
        <f t="shared" si="2"/>
        <v>-29</v>
      </c>
      <c r="L42" s="15" t="str">
        <f ca="1">IF(TODAY()&gt;Tabela2241011121314151617181920101136373839404142434445[[#This Row],[VENCIMENTO]],"Vencido‼","Válido✔")</f>
        <v>Vencido‼</v>
      </c>
    </row>
    <row r="43" spans="1:12" hidden="1" x14ac:dyDescent="0.25">
      <c r="A43" s="11" t="str">
        <f>Tabela224[[#This Row],[NOME]]</f>
        <v>PAULO CÉLIO DA SILVA</v>
      </c>
      <c r="B43" s="11" t="str">
        <f>Tabela224[[#This Row],[CATEGORIA]]</f>
        <v>EMPREGADO</v>
      </c>
      <c r="C43" s="15" t="str">
        <f>Tabela224[[#This Row],[SITUAÇÃO ]]</f>
        <v>ATIVO</v>
      </c>
      <c r="D43" s="15" t="s">
        <v>80</v>
      </c>
      <c r="E43" s="7">
        <v>45261</v>
      </c>
      <c r="F43" s="10">
        <v>4.1666666666666664E-2</v>
      </c>
      <c r="G43" s="7" t="s">
        <v>22</v>
      </c>
      <c r="H43" s="7" t="s">
        <v>63</v>
      </c>
      <c r="I43" s="8"/>
      <c r="J43" s="7">
        <f t="shared" si="0"/>
        <v>45261</v>
      </c>
      <c r="K43" s="9">
        <f t="shared" si="2"/>
        <v>45232</v>
      </c>
      <c r="L43" s="15" t="str">
        <f ca="1">IF(TODAY()&gt;Tabela2241011121314151617181920101136373839404142434445[[#This Row],[VENCIMENTO]],"Vencido‼","Válido✔")</f>
        <v>Vencido‼</v>
      </c>
    </row>
    <row r="44" spans="1:12" hidden="1" x14ac:dyDescent="0.25">
      <c r="A44" s="11" t="str">
        <f>Tabela224[[#This Row],[NOME]]</f>
        <v>RAFAEL FAUSTINO MAPA COELHO</v>
      </c>
      <c r="B44" s="11" t="str">
        <f>Tabela224[[#This Row],[CATEGORIA]]</f>
        <v>EMPREGADO</v>
      </c>
      <c r="C44" s="15" t="str">
        <f>Tabela224[[#This Row],[SITUAÇÃO ]]</f>
        <v>INATIVO</v>
      </c>
      <c r="D44" s="15"/>
      <c r="E44" s="7"/>
      <c r="F44" s="10"/>
      <c r="G44" s="7"/>
      <c r="H44" s="7"/>
      <c r="I44" s="8"/>
      <c r="J44" s="7">
        <f t="shared" si="0"/>
        <v>0</v>
      </c>
      <c r="K44" s="9">
        <f t="shared" si="2"/>
        <v>-29</v>
      </c>
      <c r="L44" s="15" t="str">
        <f ca="1">IF(TODAY()&gt;Tabela2241011121314151617181920101136373839404142434445[[#This Row],[VENCIMENTO]],"Vencido‼","Válido✔")</f>
        <v>Vencido‼</v>
      </c>
    </row>
    <row r="45" spans="1:12" hidden="1" x14ac:dyDescent="0.25">
      <c r="A45" s="11" t="str">
        <f>Tabela224[[#This Row],[NOME]]</f>
        <v>RAFAEL ROBERTO CAMPIDELLI</v>
      </c>
      <c r="B45" s="11" t="str">
        <f>Tabela224[[#This Row],[CATEGORIA]]</f>
        <v>EMPREGADO</v>
      </c>
      <c r="C45" s="15" t="s">
        <v>120</v>
      </c>
      <c r="D45" s="15"/>
      <c r="E45" s="7"/>
      <c r="F45" s="10"/>
      <c r="G45" s="7"/>
      <c r="H45" s="7"/>
      <c r="I45" s="8"/>
      <c r="J45" s="7">
        <f>EDATE(E45,I45)</f>
        <v>0</v>
      </c>
      <c r="K45" s="9">
        <f>J45-29</f>
        <v>-29</v>
      </c>
      <c r="L45" s="15" t="str">
        <f ca="1">IF(TODAY()&gt;Tabela2241011121314151617181920101136373839404142434445[[#This Row],[VENCIMENTO]],"Vencido‼","Válido✔")</f>
        <v>Vencido‼</v>
      </c>
    </row>
    <row r="46" spans="1:12" x14ac:dyDescent="0.25">
      <c r="A46" s="11" t="str">
        <f>Tabela224[[#This Row],[NOME]]</f>
        <v>ROBERT AUGUSTO SANTOS SILVA</v>
      </c>
      <c r="B46" s="11" t="str">
        <f>Tabela224[[#This Row],[CATEGORIA]]</f>
        <v>EMPREGADO</v>
      </c>
      <c r="C46" s="15" t="str">
        <f>Tabela224[[#This Row],[SITUAÇÃO ]]</f>
        <v>ATIVO</v>
      </c>
      <c r="D46" s="15"/>
      <c r="E46" s="7"/>
      <c r="F46" s="10"/>
      <c r="G46" s="7"/>
      <c r="H46" s="7"/>
      <c r="I46" s="8"/>
      <c r="J46" s="7">
        <f t="shared" si="0"/>
        <v>0</v>
      </c>
      <c r="K46" s="9">
        <f t="shared" si="2"/>
        <v>-29</v>
      </c>
      <c r="L46" s="15" t="str">
        <f ca="1">IF(TODAY()&gt;Tabela2241011121314151617181920101136373839404142434445[[#This Row],[VENCIMENTO]],"Vencido‼","Válido✔")</f>
        <v>Vencido‼</v>
      </c>
    </row>
    <row r="47" spans="1:12" x14ac:dyDescent="0.25">
      <c r="A47" s="11" t="str">
        <f>Tabela224[[#This Row],[NOME]]</f>
        <v>TALISON TIAGO DIAS OLIVEIRA</v>
      </c>
      <c r="B47" s="11" t="str">
        <f>Tabela224[[#This Row],[CATEGORIA]]</f>
        <v>EMPREGADO</v>
      </c>
      <c r="C47" s="15" t="str">
        <f>Tabela224[[#This Row],[SITUAÇÃO ]]</f>
        <v>ATIVO</v>
      </c>
      <c r="D47" s="15"/>
      <c r="E47" s="7"/>
      <c r="F47" s="10"/>
      <c r="G47" s="7"/>
      <c r="H47" s="7"/>
      <c r="I47" s="8"/>
      <c r="J47" s="7">
        <f t="shared" si="0"/>
        <v>0</v>
      </c>
      <c r="K47" s="9">
        <f t="shared" si="2"/>
        <v>-29</v>
      </c>
      <c r="L47" s="15" t="str">
        <f ca="1">IF(TODAY()&gt;Tabela2241011121314151617181920101136373839404142434445[[#This Row],[VENCIMENTO]],"Vencido‼","Válido✔")</f>
        <v>Vencido‼</v>
      </c>
    </row>
    <row r="48" spans="1:12" x14ac:dyDescent="0.25">
      <c r="A48" s="11" t="str">
        <f>Tabela224[[#This Row],[NOME]]</f>
        <v>THAÍS LORRAINE DA SILVA SANTOS</v>
      </c>
      <c r="B48" s="11" t="str">
        <f>Tabela224[[#This Row],[CATEGORIA]]</f>
        <v>EMPREGADO</v>
      </c>
      <c r="C48" s="15" t="str">
        <f>Tabela224[[#This Row],[SITUAÇÃO ]]</f>
        <v>ATIVO</v>
      </c>
      <c r="D48" s="15"/>
      <c r="E48" s="7"/>
      <c r="F48" s="10"/>
      <c r="G48" s="7"/>
      <c r="H48" s="7"/>
      <c r="I48" s="8"/>
      <c r="J48" s="7">
        <f t="shared" si="0"/>
        <v>0</v>
      </c>
      <c r="K48" s="9">
        <f t="shared" si="2"/>
        <v>-29</v>
      </c>
      <c r="L48" s="15" t="str">
        <f ca="1">IF(TODAY()&gt;Tabela2241011121314151617181920101136373839404142434445[[#This Row],[VENCIMENTO]],"Vencido‼","Válido✔")</f>
        <v>Vencido‼</v>
      </c>
    </row>
    <row r="49" spans="1:12" hidden="1" x14ac:dyDescent="0.25">
      <c r="A49" s="11" t="str">
        <f>Tabela224[[#This Row],[NOME]]</f>
        <v>WAGNER APARECIDO DE SOUSA JÚNIOR</v>
      </c>
      <c r="B49" s="11" t="str">
        <f>Tabela224[[#This Row],[CATEGORIA]]</f>
        <v>EMPREGADO</v>
      </c>
      <c r="C49" s="15" t="str">
        <f>Tabela224[[#This Row],[SITUAÇÃO ]]</f>
        <v>INATIVO</v>
      </c>
      <c r="D49" s="15" t="s">
        <v>80</v>
      </c>
      <c r="E49" s="7">
        <v>45261</v>
      </c>
      <c r="F49" s="10">
        <v>4.1666666666666664E-2</v>
      </c>
      <c r="G49" s="7" t="s">
        <v>22</v>
      </c>
      <c r="H49" s="7" t="s">
        <v>63</v>
      </c>
      <c r="I49" s="8"/>
      <c r="J49" s="7">
        <f t="shared" si="0"/>
        <v>45261</v>
      </c>
      <c r="K49" s="9">
        <f t="shared" si="2"/>
        <v>45232</v>
      </c>
      <c r="L49" s="15" t="str">
        <f ca="1">IF(TODAY()&gt;Tabela2241011121314151617181920101136373839404142434445[[#This Row],[VENCIMENTO]],"Vencido‼","Válido✔")</f>
        <v>Vencido‼</v>
      </c>
    </row>
    <row r="50" spans="1:12" x14ac:dyDescent="0.25">
      <c r="A50" s="11" t="str">
        <f>Tabela224[[#This Row],[NOME]]</f>
        <v>WESLEY DE ALMEIDA E SOUZA</v>
      </c>
      <c r="B50" s="11" t="str">
        <f>Tabela224[[#This Row],[CATEGORIA]]</f>
        <v>EMPREGADO</v>
      </c>
      <c r="C50" s="15" t="str">
        <f>Tabela224[[#This Row],[SITUAÇÃO ]]</f>
        <v>ATIVO</v>
      </c>
      <c r="D50" s="15"/>
      <c r="E50" s="7"/>
      <c r="F50" s="10"/>
      <c r="G50" s="7"/>
      <c r="H50" s="7"/>
      <c r="I50" s="8"/>
      <c r="J50" s="19">
        <f t="shared" si="0"/>
        <v>0</v>
      </c>
      <c r="K50" s="20">
        <f t="shared" si="2"/>
        <v>-29</v>
      </c>
      <c r="L50" s="15" t="str">
        <f ca="1">IF(TODAY()&gt;Tabela2241011121314151617181920101136373839404142434445[[#This Row],[VENCIMENTO]],"Vencido‼","Válido✔")</f>
        <v>Vencido‼</v>
      </c>
    </row>
    <row r="51" spans="1:12" x14ac:dyDescent="0.25">
      <c r="A51" s="11" t="str">
        <f>Tabela224[[#This Row],[NOME]]</f>
        <v>MARCELO CHRISTIAN LELIS DE OLIVEIRA</v>
      </c>
      <c r="B51" s="11" t="str">
        <f>Tabela224[[#This Row],[CATEGORIA]]</f>
        <v>EMPREGADO</v>
      </c>
      <c r="C51" s="15" t="str">
        <f>Tabela224[[#This Row],[SITUAÇÃO ]]</f>
        <v>ATIVO</v>
      </c>
      <c r="D51" s="15"/>
      <c r="E51" s="7"/>
      <c r="F51" s="10"/>
      <c r="G51" s="7"/>
      <c r="H51" s="7"/>
      <c r="I51" s="8"/>
      <c r="J51" s="7">
        <f t="shared" si="0"/>
        <v>0</v>
      </c>
      <c r="K51" s="9">
        <f t="shared" si="2"/>
        <v>-29</v>
      </c>
      <c r="L51" s="27" t="str">
        <f ca="1">IF(TODAY()&gt;Tabela2241011121314151617181920101136373839404142434445[[#This Row],[VENCIMENTO]],"Vencido‼","Válido✔")</f>
        <v>Vencido‼</v>
      </c>
    </row>
    <row r="52" spans="1:12" x14ac:dyDescent="0.25">
      <c r="A52" s="11" t="str">
        <f>Tabela224[[#This Row],[NOME]]</f>
        <v>PABLO VINICIUS SEVERINO FERNANDES</v>
      </c>
      <c r="B52" s="11" t="str">
        <f>Tabela224[[#This Row],[CATEGORIA]]</f>
        <v xml:space="preserve">EMPREGADO </v>
      </c>
      <c r="C52" s="15" t="str">
        <f>Tabela224[[#This Row],[SITUAÇÃO ]]</f>
        <v>ATIVO</v>
      </c>
      <c r="D52" s="15"/>
      <c r="E52" s="7"/>
      <c r="F52" s="10"/>
      <c r="G52" s="7"/>
      <c r="H52" s="7"/>
      <c r="I52" s="8"/>
      <c r="J52" s="7">
        <f t="shared" si="0"/>
        <v>0</v>
      </c>
      <c r="K52" s="9">
        <f t="shared" si="2"/>
        <v>-29</v>
      </c>
      <c r="L52" s="27" t="str">
        <f ca="1">IF(TODAY()&gt;Tabela2241011121314151617181920101136373839404142434445[[#This Row],[VENCIMENTO]],"Vencido‼","Válido✔")</f>
        <v>Vencido‼</v>
      </c>
    </row>
    <row r="53" spans="1:12" hidden="1" x14ac:dyDescent="0.25">
      <c r="A53" s="11" t="str">
        <f>Tabela224[[#This Row],[NOME]]</f>
        <v>FRANCISCO PEDRO DE SOUZA SANTOS</v>
      </c>
      <c r="B53" s="11" t="str">
        <f>Tabela224[[#This Row],[CATEGORIA]]</f>
        <v>EMPREGADO</v>
      </c>
      <c r="C53" s="15" t="s">
        <v>120</v>
      </c>
      <c r="D53" s="15"/>
      <c r="E53" s="7"/>
      <c r="F53" s="10"/>
      <c r="G53" s="7"/>
      <c r="H53" s="7"/>
      <c r="I53" s="8"/>
      <c r="J53" s="7">
        <f t="shared" si="0"/>
        <v>0</v>
      </c>
      <c r="K53" s="9">
        <f t="shared" si="2"/>
        <v>-29</v>
      </c>
      <c r="L53" s="27" t="str">
        <f ca="1">IF(TODAY()&gt;Tabela2241011121314151617181920101136373839404142434445[[#This Row],[VENCIMENTO]],"Vencido‼","Válido✔")</f>
        <v>Vencido‼</v>
      </c>
    </row>
    <row r="54" spans="1:12" x14ac:dyDescent="0.25">
      <c r="A54" s="11" t="str">
        <f>Tabela224[[#This Row],[NOME]]</f>
        <v>ÍTALO GABRIEL DA SILVA RODRIGUES SANTOS</v>
      </c>
      <c r="B54" s="11" t="str">
        <f>Tabela224[[#This Row],[CATEGORIA]]</f>
        <v>EMPREGADO</v>
      </c>
      <c r="C54" s="15" t="str">
        <f>Tabela224[[#This Row],[SITUAÇÃO ]]</f>
        <v>ATIVO</v>
      </c>
      <c r="D54" s="15"/>
      <c r="E54" s="7"/>
      <c r="F54" s="10"/>
      <c r="G54" s="7"/>
      <c r="H54" s="7"/>
      <c r="I54" s="8"/>
      <c r="J54" s="7">
        <f t="shared" si="0"/>
        <v>0</v>
      </c>
      <c r="K54" s="9">
        <f t="shared" si="2"/>
        <v>-29</v>
      </c>
      <c r="L54" s="27" t="str">
        <f ca="1">IF(TODAY()&gt;Tabela2241011121314151617181920101136373839404142434445[[#This Row],[VENCIMENTO]],"Vencido‼","Válido✔")</f>
        <v>Vencido‼</v>
      </c>
    </row>
    <row r="55" spans="1:12" x14ac:dyDescent="0.25">
      <c r="A55" s="11" t="str">
        <f>Tabela224[[#This Row],[NOME]]</f>
        <v>IVANILDO AMARAL SANTOS</v>
      </c>
      <c r="B55" s="11" t="str">
        <f>Tabela224[[#This Row],[CATEGORIA]]</f>
        <v>EMPREGADO</v>
      </c>
      <c r="C55" s="15" t="str">
        <f>Tabela224[[#This Row],[SITUAÇÃO ]]</f>
        <v>ATIVO</v>
      </c>
      <c r="D55" s="15"/>
      <c r="E55" s="7"/>
      <c r="F55" s="10"/>
      <c r="G55" s="7"/>
      <c r="H55" s="7"/>
      <c r="I55" s="8"/>
      <c r="J55" s="7">
        <f t="shared" si="0"/>
        <v>0</v>
      </c>
      <c r="K55" s="9">
        <f t="shared" si="2"/>
        <v>-29</v>
      </c>
      <c r="L55" s="27" t="str">
        <f ca="1">IF(TODAY()&gt;Tabela2241011121314151617181920101136373839404142434445[[#This Row],[VENCIMENTO]],"Vencido‼","Válido✔")</f>
        <v>Vencido‼</v>
      </c>
    </row>
    <row r="56" spans="1:12" x14ac:dyDescent="0.25">
      <c r="A56" s="11" t="str">
        <f>Tabela224[[#This Row],[NOME]]</f>
        <v>JONATHAN FERNANDES PEREIRA</v>
      </c>
      <c r="B56" s="11" t="str">
        <f>Tabela224[[#This Row],[CATEGORIA]]</f>
        <v>EMPREGADO</v>
      </c>
      <c r="C56" s="15" t="str">
        <f>Tabela224[[#This Row],[SITUAÇÃO ]]</f>
        <v>ATIVO</v>
      </c>
      <c r="D56" s="15"/>
      <c r="E56" s="7"/>
      <c r="F56" s="10"/>
      <c r="G56" s="7"/>
      <c r="H56" s="7"/>
      <c r="I56" s="8"/>
      <c r="J56" s="7">
        <f t="shared" si="0"/>
        <v>0</v>
      </c>
      <c r="K56" s="9">
        <f t="shared" si="2"/>
        <v>-29</v>
      </c>
      <c r="L56" s="27" t="str">
        <f ca="1">IF(TODAY()&gt;Tabela2241011121314151617181920101136373839404142434445[[#This Row],[VENCIMENTO]],"Vencido‼","Válido✔")</f>
        <v>Vencido‼</v>
      </c>
    </row>
    <row r="57" spans="1:12" x14ac:dyDescent="0.25">
      <c r="A57" s="11" t="str">
        <f>Tabela224[[#This Row],[NOME]]</f>
        <v>FERNANDO AQUINO FERNANDES</v>
      </c>
      <c r="B57" s="11" t="str">
        <f>Tabela224[[#This Row],[CATEGORIA]]</f>
        <v>INTERMITENTE (FERNANDO)</v>
      </c>
      <c r="C57" s="15" t="str">
        <f>Tabela224[[#This Row],[SITUAÇÃO ]]</f>
        <v>ATIVO</v>
      </c>
      <c r="D57" s="15"/>
      <c r="E57" s="7"/>
      <c r="F57" s="10"/>
      <c r="G57" s="7"/>
      <c r="H57" s="7"/>
      <c r="I57" s="8"/>
      <c r="J57" s="7">
        <f t="shared" si="0"/>
        <v>0</v>
      </c>
      <c r="K57" s="9">
        <f t="shared" si="2"/>
        <v>-29</v>
      </c>
      <c r="L57" s="27" t="str">
        <f ca="1">IF(TODAY()&gt;Tabela2241011121314151617181920101136373839404142434445[[#This Row],[VENCIMENTO]],"Vencido‼","Válido✔")</f>
        <v>Vencido‼</v>
      </c>
    </row>
    <row r="58" spans="1:12" x14ac:dyDescent="0.25">
      <c r="A58" s="11" t="str">
        <f>Tabela224[[#This Row],[NOME]]</f>
        <v>WANDESON COSTA LIMA</v>
      </c>
      <c r="B58" s="11" t="str">
        <f>Tabela224[[#This Row],[CATEGORIA]]</f>
        <v>INTERMITENTE (FERNANDO)</v>
      </c>
      <c r="C58" s="15" t="str">
        <f>Tabela224[[#This Row],[SITUAÇÃO ]]</f>
        <v>ATIVO</v>
      </c>
      <c r="D58" s="15"/>
      <c r="E58" s="7"/>
      <c r="F58" s="10"/>
      <c r="G58" s="7"/>
      <c r="H58" s="7"/>
      <c r="I58" s="8"/>
      <c r="J58" s="7">
        <f t="shared" si="0"/>
        <v>0</v>
      </c>
      <c r="K58" s="9">
        <f t="shared" si="2"/>
        <v>-29</v>
      </c>
      <c r="L58" s="27" t="str">
        <f ca="1">IF(TODAY()&gt;Tabela2241011121314151617181920101136373839404142434445[[#This Row],[VENCIMENTO]],"Vencido‼","Válido✔")</f>
        <v>Vencido‼</v>
      </c>
    </row>
    <row r="59" spans="1:12" x14ac:dyDescent="0.25">
      <c r="A59" s="11" t="str">
        <f>Tabela224[[#This Row],[NOME]]</f>
        <v>WILLIAN JORGE CAETANO PINTO</v>
      </c>
      <c r="B59" s="11" t="str">
        <f>Tabela224[[#This Row],[CATEGORIA]]</f>
        <v>INTERMITENTE (FERNANDO)</v>
      </c>
      <c r="C59" s="15" t="str">
        <f>Tabela224[[#This Row],[SITUAÇÃO ]]</f>
        <v>ATIVO</v>
      </c>
      <c r="D59" s="15"/>
      <c r="E59" s="7"/>
      <c r="F59" s="10"/>
      <c r="G59" s="7"/>
      <c r="H59" s="7"/>
      <c r="I59" s="8"/>
      <c r="J59" s="7">
        <f t="shared" si="0"/>
        <v>0</v>
      </c>
      <c r="K59" s="9">
        <f t="shared" si="2"/>
        <v>-29</v>
      </c>
      <c r="L59" s="27" t="str">
        <f ca="1">IF(TODAY()&gt;Tabela2241011121314151617181920101136373839404142434445[[#This Row],[VENCIMENTO]],"Vencido‼","Válido✔")</f>
        <v>Vencido‼</v>
      </c>
    </row>
    <row r="60" spans="1:12" x14ac:dyDescent="0.25">
      <c r="A60" s="11" t="str">
        <f>Tabela224[[#This Row],[NOME]]</f>
        <v>GRASIANE DA COSTA SOBRINHO</v>
      </c>
      <c r="B60" s="11" t="str">
        <f>Tabela224[[#This Row],[CATEGORIA]]</f>
        <v>EMPREGADO</v>
      </c>
      <c r="C60" s="15" t="str">
        <f>Tabela224[[#This Row],[SITUAÇÃO ]]</f>
        <v>ATIVO</v>
      </c>
      <c r="D60" s="15"/>
      <c r="E60" s="7"/>
      <c r="F60" s="10"/>
      <c r="G60" s="7"/>
      <c r="H60" s="7"/>
      <c r="I60" s="8"/>
      <c r="J60" s="7">
        <f t="shared" si="0"/>
        <v>0</v>
      </c>
      <c r="K60" s="9">
        <f t="shared" si="2"/>
        <v>-29</v>
      </c>
      <c r="L60" s="27" t="str">
        <f ca="1">IF(TODAY()&gt;Tabela2241011121314151617181920101136373839404142434445[[#This Row],[VENCIMENTO]],"Vencido‼","Válido✔")</f>
        <v>Vencido‼</v>
      </c>
    </row>
    <row r="61" spans="1:12" x14ac:dyDescent="0.25">
      <c r="A61" s="11" t="str">
        <f>Tabela224[[#This Row],[NOME]]</f>
        <v>BRUNO GUIMARÃES MARTINS</v>
      </c>
      <c r="B61" s="11" t="str">
        <f>Tabela224[[#This Row],[CATEGORIA]]</f>
        <v>EMPREGADO</v>
      </c>
      <c r="C61" s="15" t="str">
        <f>Tabela224[[#This Row],[SITUAÇÃO ]]</f>
        <v>ATIVO</v>
      </c>
      <c r="D61" s="15"/>
      <c r="E61" s="7"/>
      <c r="F61" s="10"/>
      <c r="G61" s="7"/>
      <c r="H61" s="7"/>
      <c r="I61" s="8"/>
      <c r="J61" s="7">
        <f t="shared" si="0"/>
        <v>0</v>
      </c>
      <c r="K61" s="9">
        <f t="shared" si="2"/>
        <v>-29</v>
      </c>
      <c r="L61" s="27" t="str">
        <f ca="1">IF(TODAY()&gt;Tabela2241011121314151617181920101136373839404142434445[[#This Row],[VENCIMENTO]],"Vencido‼","Válido✔")</f>
        <v>Vencido‼</v>
      </c>
    </row>
    <row r="62" spans="1:12" x14ac:dyDescent="0.25">
      <c r="A62" s="11" t="str">
        <f>Tabela224[[#This Row],[NOME]]</f>
        <v>LEANDRO GUIMARÃES MARTINS</v>
      </c>
      <c r="B62" s="11" t="str">
        <f>Tabela224[[#This Row],[CATEGORIA]]</f>
        <v>EMPREGADO</v>
      </c>
      <c r="C62" s="15" t="str">
        <f>Tabela224[[#This Row],[SITUAÇÃO ]]</f>
        <v>ATIVO</v>
      </c>
      <c r="D62" s="15"/>
      <c r="E62" s="7"/>
      <c r="F62" s="10"/>
      <c r="G62" s="7"/>
      <c r="H62" s="7"/>
      <c r="I62" s="8"/>
      <c r="J62" s="7">
        <f t="shared" si="0"/>
        <v>0</v>
      </c>
      <c r="K62" s="9">
        <f t="shared" si="2"/>
        <v>-29</v>
      </c>
      <c r="L62" s="27" t="str">
        <f ca="1">IF(TODAY()&gt;Tabela2241011121314151617181920101136373839404142434445[[#This Row],[VENCIMENTO]],"Vencido‼","Válido✔")</f>
        <v>Vencido‼</v>
      </c>
    </row>
    <row r="63" spans="1:12" x14ac:dyDescent="0.25">
      <c r="A63" s="11" t="str">
        <f>Tabela224[[#This Row],[NOME]]</f>
        <v>ALESSANDRO IORANY DOS SANTOS</v>
      </c>
      <c r="B63" s="11" t="str">
        <f>Tabela224[[#This Row],[CATEGORIA]]</f>
        <v>EMPREGADO</v>
      </c>
      <c r="C63" s="15" t="str">
        <f>Tabela224[[#This Row],[SITUAÇÃO ]]</f>
        <v>INATIVO</v>
      </c>
      <c r="D63" s="15"/>
      <c r="E63" s="7"/>
      <c r="F63" s="10"/>
      <c r="G63" s="7"/>
      <c r="H63" s="7"/>
      <c r="I63" s="8"/>
      <c r="J63" s="7">
        <f t="shared" si="0"/>
        <v>0</v>
      </c>
      <c r="K63" s="9">
        <f t="shared" si="2"/>
        <v>-29</v>
      </c>
      <c r="L63" s="27" t="str">
        <f ca="1">IF(TODAY()&gt;Tabela2241011121314151617181920101136373839404142434445[[#This Row],[VENCIMENTO]],"Vencido‼","Válido✔")</f>
        <v>Vencido‼</v>
      </c>
    </row>
    <row r="64" spans="1:12" x14ac:dyDescent="0.25">
      <c r="A64" s="11" t="str">
        <f>Tabela224[[#This Row],[NOME]]</f>
        <v>MATHEUS BINI SEVERINO FERNANDES</v>
      </c>
      <c r="B64" s="11" t="str">
        <f>Tabela224[[#This Row],[CATEGORIA]]</f>
        <v>EMPREGADO</v>
      </c>
      <c r="C64" s="15" t="str">
        <f>Tabela224[[#This Row],[SITUAÇÃO ]]</f>
        <v>ATIVO</v>
      </c>
      <c r="D64" s="15"/>
      <c r="E64" s="7"/>
      <c r="F64" s="10"/>
      <c r="G64" s="7"/>
      <c r="H64" s="7"/>
      <c r="I64" s="8"/>
      <c r="J64" s="7">
        <f t="shared" si="0"/>
        <v>0</v>
      </c>
      <c r="K64" s="9">
        <f t="shared" si="2"/>
        <v>-29</v>
      </c>
      <c r="L64" s="27" t="str">
        <f ca="1">IF(TODAY()&gt;Tabela2241011121314151617181920101136373839404142434445[[#This Row],[VENCIMENTO]],"Vencido‼","Válido✔")</f>
        <v>Vencido‼</v>
      </c>
    </row>
    <row r="65" spans="1:12" x14ac:dyDescent="0.25">
      <c r="A65" s="11" t="str">
        <f>Tabela224[[#This Row],[NOME]]</f>
        <v>NILTON ALVES DA CUNHA FILHO</v>
      </c>
      <c r="B65" s="11" t="str">
        <f>Tabela224[[#This Row],[CATEGORIA]]</f>
        <v>EMPREGADO</v>
      </c>
      <c r="C65" s="15" t="str">
        <f>Tabela224[[#This Row],[SITUAÇÃO ]]</f>
        <v>ATIVO</v>
      </c>
      <c r="D65" s="15"/>
      <c r="E65" s="7"/>
      <c r="F65" s="10"/>
      <c r="G65" s="7"/>
      <c r="H65" s="7"/>
      <c r="I65" s="8"/>
      <c r="J65" s="7">
        <f t="shared" si="0"/>
        <v>0</v>
      </c>
      <c r="K65" s="9">
        <f t="shared" si="2"/>
        <v>-29</v>
      </c>
      <c r="L65" s="27" t="str">
        <f ca="1">IF(TODAY()&gt;Tabela2241011121314151617181920101136373839404142434445[[#This Row],[VENCIMENTO]],"Vencido‼","Válido✔")</f>
        <v>Vencido‼</v>
      </c>
    </row>
    <row r="66" spans="1:12" hidden="1" x14ac:dyDescent="0.25">
      <c r="A66" s="11" t="str">
        <f>Tabela224[[#This Row],[NOME]]</f>
        <v>FRANCISCO PEDRO DE SOUZA SANTOS</v>
      </c>
      <c r="B66" s="11" t="str">
        <f>Tabela224[[#This Row],[CATEGORIA]]</f>
        <v>EMPREGADO</v>
      </c>
      <c r="C66" s="15" t="str">
        <f>Tabela224[[#This Row],[SITUAÇÃO ]]</f>
        <v>ATIVO</v>
      </c>
      <c r="D66" s="8"/>
      <c r="E66" s="7"/>
      <c r="F66" s="7"/>
      <c r="G66" s="7"/>
      <c r="H66" s="7"/>
      <c r="I66" s="8"/>
      <c r="J66" s="7">
        <f t="shared" si="0"/>
        <v>0</v>
      </c>
      <c r="K66" s="9">
        <f t="shared" si="2"/>
        <v>-29</v>
      </c>
      <c r="L66" s="27" t="str">
        <f ca="1">IF(TODAY()&gt;Tabela2241011121314151617181920101136373839404142434445[[#This Row],[VENCIMENTO]],"Vencido‼","Válido✔")</f>
        <v>Vencido‼</v>
      </c>
    </row>
    <row r="67" spans="1:12" hidden="1" x14ac:dyDescent="0.25">
      <c r="A67" s="11" t="str">
        <f>Tabela224[[#This Row],[NOME]]</f>
        <v>CARLOS EDUARDO ALVES JULIÃO</v>
      </c>
      <c r="B67" s="11" t="str">
        <f>Tabela224[[#This Row],[CATEGORIA]]</f>
        <v>EMPREGADO</v>
      </c>
      <c r="C67" s="15" t="str">
        <f>Tabela224[[#This Row],[SITUAÇÃO ]]</f>
        <v>ATIVO</v>
      </c>
      <c r="D67" s="8"/>
      <c r="E67" s="7"/>
      <c r="F67" s="7"/>
      <c r="G67" s="7"/>
      <c r="H67" s="7"/>
      <c r="I67" s="8"/>
      <c r="J67" s="7">
        <f t="shared" si="0"/>
        <v>0</v>
      </c>
      <c r="K67" s="9">
        <f t="shared" si="2"/>
        <v>-29</v>
      </c>
      <c r="L67" s="27" t="str">
        <f ca="1">IF(TODAY()&gt;Tabela2241011121314151617181920101136373839404142434445[[#This Row],[VENCIMENTO]],"Vencido‼","Válido✔")</f>
        <v>Vencido‼</v>
      </c>
    </row>
    <row r="68" spans="1:12" hidden="1" x14ac:dyDescent="0.25">
      <c r="A68" s="11" t="str">
        <f>Tabela224[[#This Row],[NOME]]</f>
        <v>JHONATAS ALVES COSTA</v>
      </c>
      <c r="B68" s="11" t="str">
        <f>Tabela224[[#This Row],[CATEGORIA]]</f>
        <v>EMPREGADO</v>
      </c>
      <c r="C68" s="15" t="str">
        <f>Tabela224[[#This Row],[SITUAÇÃO ]]</f>
        <v>ATIVO</v>
      </c>
      <c r="D68" s="8"/>
      <c r="E68" s="7"/>
      <c r="F68" s="7"/>
      <c r="G68" s="7"/>
      <c r="H68" s="7"/>
      <c r="I68" s="8"/>
      <c r="J68" s="7">
        <f t="shared" si="0"/>
        <v>0</v>
      </c>
      <c r="K68" s="9">
        <f t="shared" si="2"/>
        <v>-29</v>
      </c>
      <c r="L68" s="27" t="str">
        <f ca="1">IF(TODAY()&gt;Tabela2241011121314151617181920101136373839404142434445[[#This Row],[VENCIMENTO]],"Vencido‼","Válido✔")</f>
        <v>Vencido‼</v>
      </c>
    </row>
    <row r="69" spans="1:12" hidden="1" x14ac:dyDescent="0.25">
      <c r="A69" s="11" t="str">
        <f>Tabela224[[#This Row],[NOME]]</f>
        <v>KELLEN CARLA PEREIRA SILVA</v>
      </c>
      <c r="B69" s="11" t="str">
        <f>Tabela224[[#This Row],[CATEGORIA]]</f>
        <v>EMPREGADO</v>
      </c>
      <c r="C69" s="15" t="str">
        <f>Tabela224[[#This Row],[SITUAÇÃO ]]</f>
        <v>ATIVO</v>
      </c>
      <c r="D69" s="8"/>
      <c r="E69" s="7"/>
      <c r="F69" s="7"/>
      <c r="G69" s="7"/>
      <c r="H69" s="7"/>
      <c r="I69" s="8"/>
      <c r="J69" s="7">
        <f t="shared" ref="J69:J100" si="3">EDATE(E69,I69)</f>
        <v>0</v>
      </c>
      <c r="K69" s="9">
        <f t="shared" si="2"/>
        <v>-29</v>
      </c>
      <c r="L69" s="27" t="str">
        <f ca="1">IF(TODAY()&gt;Tabela2241011121314151617181920101136373839404142434445[[#This Row],[VENCIMENTO]],"Vencido‼","Válido✔")</f>
        <v>Vencido‼</v>
      </c>
    </row>
    <row r="70" spans="1:12" hidden="1" x14ac:dyDescent="0.25">
      <c r="A70" s="11" t="str">
        <f>Tabela224[[#This Row],[NOME]]</f>
        <v>LEONARDO JOSÉ DA SILVA</v>
      </c>
      <c r="B70" s="11" t="str">
        <f>Tabela224[[#This Row],[CATEGORIA]]</f>
        <v>EMPREGADO</v>
      </c>
      <c r="C70" s="15" t="str">
        <f>Tabela224[[#This Row],[SITUAÇÃO ]]</f>
        <v>ATIVO</v>
      </c>
      <c r="D70" s="8"/>
      <c r="E70" s="7"/>
      <c r="F70" s="7"/>
      <c r="G70" s="7"/>
      <c r="H70" s="7"/>
      <c r="I70" s="8"/>
      <c r="J70" s="7">
        <f t="shared" si="3"/>
        <v>0</v>
      </c>
      <c r="K70" s="9">
        <f t="shared" si="2"/>
        <v>-29</v>
      </c>
      <c r="L70" s="27" t="str">
        <f ca="1">IF(TODAY()&gt;Tabela2241011121314151617181920101136373839404142434445[[#This Row],[VENCIMENTO]],"Vencido‼","Válido✔")</f>
        <v>Vencido‼</v>
      </c>
    </row>
    <row r="71" spans="1:12" hidden="1" x14ac:dyDescent="0.25">
      <c r="A71" s="11" t="str">
        <f>Tabela224[[#This Row],[NOME]]</f>
        <v>LUSIMAR DE SOUZA SANTOS</v>
      </c>
      <c r="B71" s="11" t="str">
        <f>Tabela224[[#This Row],[CATEGORIA]]</f>
        <v>EMPREGADO</v>
      </c>
      <c r="C71" s="15" t="str">
        <f>Tabela224[[#This Row],[SITUAÇÃO ]]</f>
        <v>ATIVO</v>
      </c>
      <c r="D71" s="8"/>
      <c r="E71" s="7"/>
      <c r="F71" s="7"/>
      <c r="G71" s="7"/>
      <c r="H71" s="7"/>
      <c r="I71" s="8"/>
      <c r="J71" s="7">
        <f t="shared" si="3"/>
        <v>0</v>
      </c>
      <c r="K71" s="9">
        <f t="shared" si="2"/>
        <v>-29</v>
      </c>
      <c r="L71" s="27" t="str">
        <f ca="1">IF(TODAY()&gt;Tabela2241011121314151617181920101136373839404142434445[[#This Row],[VENCIMENTO]],"Vencido‼","Válido✔")</f>
        <v>Vencido‼</v>
      </c>
    </row>
    <row r="72" spans="1:12" hidden="1" x14ac:dyDescent="0.25">
      <c r="A72" s="11" t="str">
        <f>Tabela224[[#This Row],[NOME]]</f>
        <v>SANDY CRISTINA VENCESLAU FERREIRA</v>
      </c>
      <c r="B72" s="11" t="str">
        <f>Tabela224[[#This Row],[CATEGORIA]]</f>
        <v>EMPREGADO</v>
      </c>
      <c r="C72" s="15" t="str">
        <f>Tabela224[[#This Row],[SITUAÇÃO ]]</f>
        <v>ATIVO</v>
      </c>
      <c r="D72" s="8"/>
      <c r="E72" s="7"/>
      <c r="F72" s="7"/>
      <c r="G72" s="7"/>
      <c r="H72" s="7"/>
      <c r="I72" s="8"/>
      <c r="J72" s="7">
        <f t="shared" si="3"/>
        <v>0</v>
      </c>
      <c r="K72" s="9">
        <f t="shared" si="2"/>
        <v>-29</v>
      </c>
      <c r="L72" s="27" t="str">
        <f ca="1">IF(TODAY()&gt;Tabela2241011121314151617181920101136373839404142434445[[#This Row],[VENCIMENTO]],"Vencido‼","Válido✔")</f>
        <v>Vencido‼</v>
      </c>
    </row>
    <row r="73" spans="1:12" hidden="1" x14ac:dyDescent="0.25">
      <c r="A73" s="11" t="e">
        <f>Tabela224[[#This Row],[NOME]]</f>
        <v>#VALUE!</v>
      </c>
      <c r="B73" s="11" t="e">
        <f>Tabela224[[#This Row],[CATEGORIA]]</f>
        <v>#VALUE!</v>
      </c>
      <c r="C73" s="15" t="e">
        <f>Tabela224[[#This Row],[SITUAÇÃO ]]</f>
        <v>#VALUE!</v>
      </c>
      <c r="D73" s="8"/>
      <c r="E73" s="7"/>
      <c r="F73" s="7"/>
      <c r="G73" s="7"/>
      <c r="H73" s="7"/>
      <c r="I73" s="8"/>
      <c r="J73" s="7">
        <f t="shared" si="3"/>
        <v>0</v>
      </c>
      <c r="K73" s="9">
        <f t="shared" si="2"/>
        <v>-29</v>
      </c>
      <c r="L73" s="27" t="str">
        <f ca="1">IF(TODAY()&gt;Tabela2241011121314151617181920101136373839404142434445[[#This Row],[VENCIMENTO]],"Vencido‼","Válido✔")</f>
        <v>Vencido‼</v>
      </c>
    </row>
    <row r="74" spans="1:12" hidden="1" x14ac:dyDescent="0.25">
      <c r="A74" s="11" t="e">
        <f>Tabela224[[#This Row],[NOME]]</f>
        <v>#VALUE!</v>
      </c>
      <c r="B74" s="11" t="e">
        <f>Tabela224[[#This Row],[CATEGORIA]]</f>
        <v>#VALUE!</v>
      </c>
      <c r="C74" s="15" t="e">
        <f>Tabela224[[#This Row],[SITUAÇÃO ]]</f>
        <v>#VALUE!</v>
      </c>
      <c r="D74" s="8"/>
      <c r="E74" s="7"/>
      <c r="F74" s="7"/>
      <c r="G74" s="7"/>
      <c r="H74" s="7"/>
      <c r="I74" s="8"/>
      <c r="J74" s="7">
        <f t="shared" si="3"/>
        <v>0</v>
      </c>
      <c r="K74" s="9">
        <f t="shared" si="2"/>
        <v>-29</v>
      </c>
      <c r="L74" s="27" t="str">
        <f ca="1">IF(TODAY()&gt;Tabela2241011121314151617181920101136373839404142434445[[#This Row],[VENCIMENTO]],"Vencido‼","Válido✔")</f>
        <v>Vencido‼</v>
      </c>
    </row>
    <row r="75" spans="1:12" hidden="1" x14ac:dyDescent="0.25">
      <c r="A75" s="11" t="e">
        <f>Tabela224[[#This Row],[NOME]]</f>
        <v>#VALUE!</v>
      </c>
      <c r="B75" s="11" t="e">
        <f>Tabela224[[#This Row],[CATEGORIA]]</f>
        <v>#VALUE!</v>
      </c>
      <c r="C75" s="15" t="e">
        <f>Tabela224[[#This Row],[SITUAÇÃO ]]</f>
        <v>#VALUE!</v>
      </c>
      <c r="D75" s="8"/>
      <c r="E75" s="7"/>
      <c r="F75" s="7"/>
      <c r="G75" s="7"/>
      <c r="H75" s="7"/>
      <c r="I75" s="8"/>
      <c r="J75" s="7">
        <f t="shared" si="3"/>
        <v>0</v>
      </c>
      <c r="K75" s="9">
        <f t="shared" si="2"/>
        <v>-29</v>
      </c>
      <c r="L75" s="27" t="str">
        <f ca="1">IF(TODAY()&gt;Tabela2241011121314151617181920101136373839404142434445[[#This Row],[VENCIMENTO]],"Vencido‼","Válido✔")</f>
        <v>Vencido‼</v>
      </c>
    </row>
    <row r="76" spans="1:12" hidden="1" x14ac:dyDescent="0.25">
      <c r="A76" s="11" t="e">
        <f>Tabela224[[#This Row],[NOME]]</f>
        <v>#VALUE!</v>
      </c>
      <c r="B76" s="11" t="e">
        <f>Tabela224[[#This Row],[CATEGORIA]]</f>
        <v>#VALUE!</v>
      </c>
      <c r="C76" s="15" t="e">
        <f>Tabela224[[#This Row],[SITUAÇÃO ]]</f>
        <v>#VALUE!</v>
      </c>
      <c r="D76" s="8"/>
      <c r="E76" s="7"/>
      <c r="F76" s="7"/>
      <c r="G76" s="7"/>
      <c r="H76" s="7"/>
      <c r="I76" s="8"/>
      <c r="J76" s="7">
        <f t="shared" si="3"/>
        <v>0</v>
      </c>
      <c r="K76" s="9">
        <f t="shared" si="2"/>
        <v>-29</v>
      </c>
      <c r="L76" s="27" t="str">
        <f ca="1">IF(TODAY()&gt;Tabela2241011121314151617181920101136373839404142434445[[#This Row],[VENCIMENTO]],"Vencido‼","Válido✔")</f>
        <v>Vencido‼</v>
      </c>
    </row>
    <row r="77" spans="1:12" hidden="1" x14ac:dyDescent="0.25">
      <c r="A77" s="11" t="e">
        <f>Tabela224[[#This Row],[NOME]]</f>
        <v>#VALUE!</v>
      </c>
      <c r="B77" s="11" t="e">
        <f>Tabela224[[#This Row],[CATEGORIA]]</f>
        <v>#VALUE!</v>
      </c>
      <c r="C77" s="15" t="e">
        <f>Tabela224[[#This Row],[SITUAÇÃO ]]</f>
        <v>#VALUE!</v>
      </c>
      <c r="D77" s="8"/>
      <c r="E77" s="7"/>
      <c r="F77" s="7"/>
      <c r="G77" s="7"/>
      <c r="H77" s="7"/>
      <c r="I77" s="8"/>
      <c r="J77" s="7">
        <f t="shared" si="3"/>
        <v>0</v>
      </c>
      <c r="K77" s="9">
        <f t="shared" si="2"/>
        <v>-29</v>
      </c>
      <c r="L77" s="27" t="str">
        <f ca="1">IF(TODAY()&gt;Tabela2241011121314151617181920101136373839404142434445[[#This Row],[VENCIMENTO]],"Vencido‼","Válido✔")</f>
        <v>Vencido‼</v>
      </c>
    </row>
    <row r="78" spans="1:12" hidden="1" x14ac:dyDescent="0.25">
      <c r="A78" s="11" t="e">
        <f>Tabela224[[#This Row],[NOME]]</f>
        <v>#VALUE!</v>
      </c>
      <c r="B78" s="11" t="e">
        <f>Tabela224[[#This Row],[CATEGORIA]]</f>
        <v>#VALUE!</v>
      </c>
      <c r="C78" s="15" t="e">
        <f>Tabela224[[#This Row],[SITUAÇÃO ]]</f>
        <v>#VALUE!</v>
      </c>
      <c r="D78" s="8"/>
      <c r="E78" s="7"/>
      <c r="F78" s="7"/>
      <c r="G78" s="7"/>
      <c r="H78" s="7"/>
      <c r="I78" s="8"/>
      <c r="J78" s="7">
        <f t="shared" si="3"/>
        <v>0</v>
      </c>
      <c r="K78" s="9">
        <f t="shared" si="2"/>
        <v>-29</v>
      </c>
      <c r="L78" s="27" t="str">
        <f ca="1">IF(TODAY()&gt;Tabela2241011121314151617181920101136373839404142434445[[#This Row],[VENCIMENTO]],"Vencido‼","Válido✔")</f>
        <v>Vencido‼</v>
      </c>
    </row>
    <row r="79" spans="1:12" hidden="1" x14ac:dyDescent="0.25">
      <c r="A79" s="11" t="e">
        <f>Tabela224[[#This Row],[NOME]]</f>
        <v>#VALUE!</v>
      </c>
      <c r="B79" s="11" t="e">
        <f>Tabela224[[#This Row],[CATEGORIA]]</f>
        <v>#VALUE!</v>
      </c>
      <c r="C79" s="15" t="e">
        <f>Tabela224[[#This Row],[SITUAÇÃO ]]</f>
        <v>#VALUE!</v>
      </c>
      <c r="D79" s="8"/>
      <c r="E79" s="7"/>
      <c r="F79" s="7"/>
      <c r="G79" s="7"/>
      <c r="H79" s="7"/>
      <c r="I79" s="8"/>
      <c r="J79" s="7">
        <f t="shared" si="3"/>
        <v>0</v>
      </c>
      <c r="K79" s="9">
        <f t="shared" ref="K79:K100" si="4">J79-29</f>
        <v>-29</v>
      </c>
      <c r="L79" s="27" t="str">
        <f ca="1">IF(TODAY()&gt;Tabela2241011121314151617181920101136373839404142434445[[#This Row],[VENCIMENTO]],"Vencido‼","Válido✔")</f>
        <v>Vencido‼</v>
      </c>
    </row>
    <row r="80" spans="1:12" hidden="1" x14ac:dyDescent="0.25">
      <c r="A80" s="11" t="e">
        <f>Tabela224[[#This Row],[NOME]]</f>
        <v>#VALUE!</v>
      </c>
      <c r="B80" s="11" t="e">
        <f>Tabela224[[#This Row],[CATEGORIA]]</f>
        <v>#VALUE!</v>
      </c>
      <c r="C80" s="15" t="e">
        <f>Tabela224[[#This Row],[SITUAÇÃO ]]</f>
        <v>#VALUE!</v>
      </c>
      <c r="D80" s="8"/>
      <c r="E80" s="7"/>
      <c r="F80" s="7"/>
      <c r="G80" s="7"/>
      <c r="H80" s="7"/>
      <c r="I80" s="8"/>
      <c r="J80" s="7">
        <f t="shared" si="3"/>
        <v>0</v>
      </c>
      <c r="K80" s="9">
        <f t="shared" si="4"/>
        <v>-29</v>
      </c>
      <c r="L80" s="27" t="str">
        <f ca="1">IF(TODAY()&gt;Tabela2241011121314151617181920101136373839404142434445[[#This Row],[VENCIMENTO]],"Vencido‼","Válido✔")</f>
        <v>Vencido‼</v>
      </c>
    </row>
    <row r="81" spans="1:12" hidden="1" x14ac:dyDescent="0.25">
      <c r="A81" s="11" t="e">
        <f>Tabela224[[#This Row],[NOME]]</f>
        <v>#VALUE!</v>
      </c>
      <c r="B81" s="11" t="e">
        <f>Tabela224[[#This Row],[CATEGORIA]]</f>
        <v>#VALUE!</v>
      </c>
      <c r="C81" s="15"/>
      <c r="D81" s="8"/>
      <c r="E81" s="7"/>
      <c r="F81" s="7"/>
      <c r="G81" s="7"/>
      <c r="H81" s="7"/>
      <c r="I81" s="8"/>
      <c r="J81" s="7">
        <f t="shared" si="3"/>
        <v>0</v>
      </c>
      <c r="K81" s="9">
        <f t="shared" si="4"/>
        <v>-29</v>
      </c>
      <c r="L81" s="27" t="str">
        <f ca="1">IF(TODAY()&gt;Tabela2241011121314151617181920101136373839404142434445[[#This Row],[VENCIMENTO]],"Vencido‼","Válido✔")</f>
        <v>Vencido‼</v>
      </c>
    </row>
    <row r="82" spans="1:12" hidden="1" x14ac:dyDescent="0.25">
      <c r="A82" s="11" t="e">
        <f>Tabela224[[#This Row],[NOME]]</f>
        <v>#VALUE!</v>
      </c>
      <c r="B82" s="11" t="e">
        <f>Tabela224[[#This Row],[CATEGORIA]]</f>
        <v>#VALUE!</v>
      </c>
      <c r="C82" s="15"/>
      <c r="D82" s="8"/>
      <c r="E82" s="7"/>
      <c r="F82" s="7"/>
      <c r="G82" s="7"/>
      <c r="H82" s="7"/>
      <c r="I82" s="8"/>
      <c r="J82" s="7">
        <f t="shared" si="3"/>
        <v>0</v>
      </c>
      <c r="K82" s="9">
        <f t="shared" si="4"/>
        <v>-29</v>
      </c>
      <c r="L82" s="27" t="str">
        <f ca="1">IF(TODAY()&gt;Tabela2241011121314151617181920101136373839404142434445[[#This Row],[VENCIMENTO]],"Vencido‼","Válido✔")</f>
        <v>Vencido‼</v>
      </c>
    </row>
    <row r="83" spans="1:12" hidden="1" x14ac:dyDescent="0.25">
      <c r="A83" s="11" t="e">
        <f>Tabela224[[#This Row],[NOME]]</f>
        <v>#VALUE!</v>
      </c>
      <c r="B83" s="11" t="e">
        <f>Tabela224[[#This Row],[CATEGORIA]]</f>
        <v>#VALUE!</v>
      </c>
      <c r="C83" s="15"/>
      <c r="D83" s="8"/>
      <c r="E83" s="7"/>
      <c r="F83" s="7"/>
      <c r="G83" s="7"/>
      <c r="H83" s="7"/>
      <c r="I83" s="8"/>
      <c r="J83" s="7">
        <f t="shared" si="3"/>
        <v>0</v>
      </c>
      <c r="K83" s="9">
        <f t="shared" si="4"/>
        <v>-29</v>
      </c>
      <c r="L83" s="27" t="str">
        <f ca="1">IF(TODAY()&gt;Tabela2241011121314151617181920101136373839404142434445[[#This Row],[VENCIMENTO]],"Vencido‼","Válido✔")</f>
        <v>Vencido‼</v>
      </c>
    </row>
    <row r="84" spans="1:12" hidden="1" x14ac:dyDescent="0.25">
      <c r="A84" s="11" t="e">
        <f>Tabela224[[#This Row],[NOME]]</f>
        <v>#VALUE!</v>
      </c>
      <c r="B84" s="11" t="e">
        <f>Tabela224[[#This Row],[CATEGORIA]]</f>
        <v>#VALUE!</v>
      </c>
      <c r="C84" s="15"/>
      <c r="D84" s="8"/>
      <c r="E84" s="7"/>
      <c r="F84" s="7"/>
      <c r="G84" s="7"/>
      <c r="H84" s="7"/>
      <c r="I84" s="8"/>
      <c r="J84" s="7">
        <f t="shared" si="3"/>
        <v>0</v>
      </c>
      <c r="K84" s="9">
        <f t="shared" si="4"/>
        <v>-29</v>
      </c>
      <c r="L84" s="27" t="str">
        <f ca="1">IF(TODAY()&gt;Tabela2241011121314151617181920101136373839404142434445[[#This Row],[VENCIMENTO]],"Vencido‼","Válido✔")</f>
        <v>Vencido‼</v>
      </c>
    </row>
    <row r="85" spans="1:12" hidden="1" x14ac:dyDescent="0.25">
      <c r="A85" s="11" t="e">
        <f>Tabela224[[#This Row],[NOME]]</f>
        <v>#VALUE!</v>
      </c>
      <c r="B85" s="11" t="e">
        <f>Tabela224[[#This Row],[CATEGORIA]]</f>
        <v>#VALUE!</v>
      </c>
      <c r="C85" s="15"/>
      <c r="D85" s="8"/>
      <c r="E85" s="7"/>
      <c r="F85" s="7"/>
      <c r="G85" s="7"/>
      <c r="H85" s="7"/>
      <c r="I85" s="8"/>
      <c r="J85" s="7">
        <f t="shared" si="3"/>
        <v>0</v>
      </c>
      <c r="K85" s="9">
        <f t="shared" si="4"/>
        <v>-29</v>
      </c>
      <c r="L85" s="27" t="str">
        <f ca="1">IF(TODAY()&gt;Tabela2241011121314151617181920101136373839404142434445[[#This Row],[VENCIMENTO]],"Vencido‼","Válido✔")</f>
        <v>Vencido‼</v>
      </c>
    </row>
    <row r="86" spans="1:12" hidden="1" x14ac:dyDescent="0.25">
      <c r="A86" s="11" t="e">
        <f>Tabela224[[#This Row],[NOME]]</f>
        <v>#VALUE!</v>
      </c>
      <c r="B86" s="11" t="e">
        <f>Tabela224[[#This Row],[CATEGORIA]]</f>
        <v>#VALUE!</v>
      </c>
      <c r="C86" s="15"/>
      <c r="D86" s="8"/>
      <c r="E86" s="7"/>
      <c r="F86" s="7"/>
      <c r="G86" s="7"/>
      <c r="H86" s="7"/>
      <c r="I86" s="8"/>
      <c r="J86" s="7">
        <f t="shared" si="3"/>
        <v>0</v>
      </c>
      <c r="K86" s="9">
        <f t="shared" si="4"/>
        <v>-29</v>
      </c>
      <c r="L86" s="27" t="str">
        <f ca="1">IF(TODAY()&gt;Tabela2241011121314151617181920101136373839404142434445[[#This Row],[VENCIMENTO]],"Vencido‼","Válido✔")</f>
        <v>Vencido‼</v>
      </c>
    </row>
    <row r="87" spans="1:12" hidden="1" x14ac:dyDescent="0.25">
      <c r="A87" s="11" t="e">
        <f>Tabela224[[#This Row],[NOME]]</f>
        <v>#VALUE!</v>
      </c>
      <c r="B87" s="11" t="e">
        <f>Tabela224[[#This Row],[CATEGORIA]]</f>
        <v>#VALUE!</v>
      </c>
      <c r="C87" s="15"/>
      <c r="D87" s="8"/>
      <c r="E87" s="7"/>
      <c r="F87" s="7"/>
      <c r="G87" s="7"/>
      <c r="H87" s="7"/>
      <c r="I87" s="8"/>
      <c r="J87" s="7">
        <f t="shared" si="3"/>
        <v>0</v>
      </c>
      <c r="K87" s="9">
        <f t="shared" si="4"/>
        <v>-29</v>
      </c>
      <c r="L87" s="27" t="str">
        <f ca="1">IF(TODAY()&gt;Tabela2241011121314151617181920101136373839404142434445[[#This Row],[VENCIMENTO]],"Vencido‼","Válido✔")</f>
        <v>Vencido‼</v>
      </c>
    </row>
    <row r="88" spans="1:12" hidden="1" x14ac:dyDescent="0.25">
      <c r="A88" s="11" t="e">
        <f>Tabela224[[#This Row],[NOME]]</f>
        <v>#VALUE!</v>
      </c>
      <c r="B88" s="11" t="e">
        <f>Tabela224[[#This Row],[CATEGORIA]]</f>
        <v>#VALUE!</v>
      </c>
      <c r="C88" s="15"/>
      <c r="D88" s="8"/>
      <c r="E88" s="7"/>
      <c r="F88" s="7"/>
      <c r="G88" s="7"/>
      <c r="H88" s="7"/>
      <c r="I88" s="8"/>
      <c r="J88" s="7">
        <f t="shared" si="3"/>
        <v>0</v>
      </c>
      <c r="K88" s="9">
        <f t="shared" si="4"/>
        <v>-29</v>
      </c>
      <c r="L88" s="27" t="str">
        <f ca="1">IF(TODAY()&gt;Tabela2241011121314151617181920101136373839404142434445[[#This Row],[VENCIMENTO]],"Vencido‼","Válido✔")</f>
        <v>Vencido‼</v>
      </c>
    </row>
    <row r="89" spans="1:12" hidden="1" x14ac:dyDescent="0.25">
      <c r="A89" s="11" t="e">
        <f>Tabela224[[#This Row],[NOME]]</f>
        <v>#VALUE!</v>
      </c>
      <c r="B89" s="11" t="e">
        <f>Tabela224[[#This Row],[CATEGORIA]]</f>
        <v>#VALUE!</v>
      </c>
      <c r="C89" s="15"/>
      <c r="D89" s="8"/>
      <c r="E89" s="7"/>
      <c r="F89" s="7"/>
      <c r="G89" s="7"/>
      <c r="H89" s="7"/>
      <c r="I89" s="8"/>
      <c r="J89" s="7">
        <f t="shared" si="3"/>
        <v>0</v>
      </c>
      <c r="K89" s="9">
        <f t="shared" si="4"/>
        <v>-29</v>
      </c>
      <c r="L89" s="27" t="str">
        <f ca="1">IF(TODAY()&gt;Tabela2241011121314151617181920101136373839404142434445[[#This Row],[VENCIMENTO]],"Vencido‼","Válido✔")</f>
        <v>Vencido‼</v>
      </c>
    </row>
    <row r="90" spans="1:12" hidden="1" x14ac:dyDescent="0.25">
      <c r="A90" s="11" t="e">
        <f>Tabela224[[#This Row],[NOME]]</f>
        <v>#VALUE!</v>
      </c>
      <c r="B90" s="11" t="e">
        <f>Tabela224[[#This Row],[CATEGORIA]]</f>
        <v>#VALUE!</v>
      </c>
      <c r="C90" s="15"/>
      <c r="D90" s="8"/>
      <c r="E90" s="7"/>
      <c r="F90" s="7"/>
      <c r="G90" s="7"/>
      <c r="H90" s="7"/>
      <c r="I90" s="8"/>
      <c r="J90" s="7">
        <f t="shared" si="3"/>
        <v>0</v>
      </c>
      <c r="K90" s="9">
        <f t="shared" si="4"/>
        <v>-29</v>
      </c>
      <c r="L90" s="27" t="str">
        <f ca="1">IF(TODAY()&gt;Tabela2241011121314151617181920101136373839404142434445[[#This Row],[VENCIMENTO]],"Vencido‼","Válido✔")</f>
        <v>Vencido‼</v>
      </c>
    </row>
    <row r="91" spans="1:12" hidden="1" x14ac:dyDescent="0.25">
      <c r="A91" s="11" t="e">
        <f>Tabela224[[#This Row],[NOME]]</f>
        <v>#VALUE!</v>
      </c>
      <c r="B91" s="11" t="e">
        <f>Tabela224[[#This Row],[CATEGORIA]]</f>
        <v>#VALUE!</v>
      </c>
      <c r="C91" s="15"/>
      <c r="D91" s="8"/>
      <c r="E91" s="7"/>
      <c r="F91" s="7"/>
      <c r="G91" s="7"/>
      <c r="H91" s="7"/>
      <c r="I91" s="8"/>
      <c r="J91" s="7">
        <f t="shared" si="3"/>
        <v>0</v>
      </c>
      <c r="K91" s="9">
        <f t="shared" si="4"/>
        <v>-29</v>
      </c>
      <c r="L91" s="27" t="str">
        <f ca="1">IF(TODAY()&gt;Tabela2241011121314151617181920101136373839404142434445[[#This Row],[VENCIMENTO]],"Vencido‼","Válido✔")</f>
        <v>Vencido‼</v>
      </c>
    </row>
    <row r="92" spans="1:12" hidden="1" x14ac:dyDescent="0.25">
      <c r="A92" s="11" t="e">
        <f>Tabela224[[#This Row],[NOME]]</f>
        <v>#VALUE!</v>
      </c>
      <c r="B92" s="11" t="e">
        <f>Tabela224[[#This Row],[CATEGORIA]]</f>
        <v>#VALUE!</v>
      </c>
      <c r="C92" s="15"/>
      <c r="D92" s="8"/>
      <c r="E92" s="7"/>
      <c r="F92" s="7"/>
      <c r="G92" s="7"/>
      <c r="H92" s="7"/>
      <c r="I92" s="8"/>
      <c r="J92" s="7">
        <f t="shared" si="3"/>
        <v>0</v>
      </c>
      <c r="K92" s="9">
        <f t="shared" si="4"/>
        <v>-29</v>
      </c>
      <c r="L92" s="27" t="str">
        <f ca="1">IF(TODAY()&gt;Tabela2241011121314151617181920101136373839404142434445[[#This Row],[VENCIMENTO]],"Vencido‼","Válido✔")</f>
        <v>Vencido‼</v>
      </c>
    </row>
    <row r="93" spans="1:12" hidden="1" x14ac:dyDescent="0.25">
      <c r="A93" s="11" t="e">
        <f>Tabela224[[#This Row],[NOME]]</f>
        <v>#VALUE!</v>
      </c>
      <c r="B93" s="11" t="e">
        <f>Tabela224[[#This Row],[CATEGORIA]]</f>
        <v>#VALUE!</v>
      </c>
      <c r="C93" s="15"/>
      <c r="D93" s="8"/>
      <c r="E93" s="7"/>
      <c r="F93" s="7"/>
      <c r="G93" s="7"/>
      <c r="H93" s="7"/>
      <c r="I93" s="8"/>
      <c r="J93" s="7">
        <f t="shared" si="3"/>
        <v>0</v>
      </c>
      <c r="K93" s="9">
        <f t="shared" si="4"/>
        <v>-29</v>
      </c>
      <c r="L93" s="27" t="str">
        <f ca="1">IF(TODAY()&gt;Tabela2241011121314151617181920101136373839404142434445[[#This Row],[VENCIMENTO]],"Vencido‼","Válido✔")</f>
        <v>Vencido‼</v>
      </c>
    </row>
    <row r="94" spans="1:12" hidden="1" x14ac:dyDescent="0.25">
      <c r="A94" s="11" t="e">
        <f>Tabela224[[#This Row],[NOME]]</f>
        <v>#VALUE!</v>
      </c>
      <c r="B94" s="11" t="e">
        <f>Tabela224[[#This Row],[CATEGORIA]]</f>
        <v>#VALUE!</v>
      </c>
      <c r="C94" s="15"/>
      <c r="D94" s="8"/>
      <c r="E94" s="7"/>
      <c r="F94" s="7"/>
      <c r="G94" s="7"/>
      <c r="H94" s="7"/>
      <c r="I94" s="8"/>
      <c r="J94" s="7">
        <f t="shared" si="3"/>
        <v>0</v>
      </c>
      <c r="K94" s="9">
        <f t="shared" si="4"/>
        <v>-29</v>
      </c>
      <c r="L94" s="27" t="str">
        <f ca="1">IF(TODAY()&gt;Tabela2241011121314151617181920101136373839404142434445[[#This Row],[VENCIMENTO]],"Vencido‼","Válido✔")</f>
        <v>Vencido‼</v>
      </c>
    </row>
    <row r="95" spans="1:12" hidden="1" x14ac:dyDescent="0.25">
      <c r="A95" s="11" t="e">
        <f>Tabela224[[#This Row],[NOME]]</f>
        <v>#VALUE!</v>
      </c>
      <c r="B95" s="11" t="e">
        <f>Tabela224[[#This Row],[CATEGORIA]]</f>
        <v>#VALUE!</v>
      </c>
      <c r="C95" s="15"/>
      <c r="D95" s="8"/>
      <c r="E95" s="7"/>
      <c r="F95" s="7"/>
      <c r="G95" s="7"/>
      <c r="H95" s="7"/>
      <c r="I95" s="8"/>
      <c r="J95" s="7">
        <f t="shared" si="3"/>
        <v>0</v>
      </c>
      <c r="K95" s="9">
        <f t="shared" si="4"/>
        <v>-29</v>
      </c>
      <c r="L95" s="27" t="str">
        <f ca="1">IF(TODAY()&gt;Tabela2241011121314151617181920101136373839404142434445[[#This Row],[VENCIMENTO]],"Vencido‼","Válido✔")</f>
        <v>Vencido‼</v>
      </c>
    </row>
    <row r="96" spans="1:12" hidden="1" x14ac:dyDescent="0.25">
      <c r="A96" s="11" t="e">
        <f>Tabela224[[#This Row],[NOME]]</f>
        <v>#VALUE!</v>
      </c>
      <c r="B96" s="11" t="e">
        <f>Tabela224[[#This Row],[CATEGORIA]]</f>
        <v>#VALUE!</v>
      </c>
      <c r="C96" s="15"/>
      <c r="D96" s="8"/>
      <c r="E96" s="7"/>
      <c r="F96" s="7"/>
      <c r="G96" s="7"/>
      <c r="H96" s="7"/>
      <c r="I96" s="8"/>
      <c r="J96" s="7">
        <f t="shared" si="3"/>
        <v>0</v>
      </c>
      <c r="K96" s="9">
        <f t="shared" si="4"/>
        <v>-29</v>
      </c>
      <c r="L96" s="27" t="str">
        <f ca="1">IF(TODAY()&gt;Tabela2241011121314151617181920101136373839404142434445[[#This Row],[VENCIMENTO]],"Vencido‼","Válido✔")</f>
        <v>Vencido‼</v>
      </c>
    </row>
    <row r="97" spans="1:12" hidden="1" x14ac:dyDescent="0.25">
      <c r="A97" s="11" t="e">
        <f>Tabela224[[#This Row],[NOME]]</f>
        <v>#VALUE!</v>
      </c>
      <c r="B97" s="11" t="e">
        <f>Tabela224[[#This Row],[CATEGORIA]]</f>
        <v>#VALUE!</v>
      </c>
      <c r="C97" s="15"/>
      <c r="D97" s="8"/>
      <c r="E97" s="7"/>
      <c r="F97" s="7"/>
      <c r="G97" s="7"/>
      <c r="H97" s="7"/>
      <c r="I97" s="8"/>
      <c r="J97" s="7">
        <f t="shared" si="3"/>
        <v>0</v>
      </c>
      <c r="K97" s="9">
        <f t="shared" si="4"/>
        <v>-29</v>
      </c>
      <c r="L97" s="27" t="str">
        <f ca="1">IF(TODAY()&gt;Tabela2241011121314151617181920101136373839404142434445[[#This Row],[VENCIMENTO]],"Vencido‼","Válido✔")</f>
        <v>Vencido‼</v>
      </c>
    </row>
    <row r="98" spans="1:12" hidden="1" x14ac:dyDescent="0.25">
      <c r="A98" s="11" t="e">
        <f>Tabela224[[#This Row],[NOME]]</f>
        <v>#VALUE!</v>
      </c>
      <c r="B98" s="11" t="e">
        <f>Tabela224[[#This Row],[CATEGORIA]]</f>
        <v>#VALUE!</v>
      </c>
      <c r="C98" s="15"/>
      <c r="D98" s="8"/>
      <c r="E98" s="7"/>
      <c r="F98" s="7"/>
      <c r="G98" s="7"/>
      <c r="H98" s="7"/>
      <c r="I98" s="8"/>
      <c r="J98" s="7">
        <f t="shared" si="3"/>
        <v>0</v>
      </c>
      <c r="K98" s="9">
        <f t="shared" si="4"/>
        <v>-29</v>
      </c>
      <c r="L98" s="27" t="str">
        <f ca="1">IF(TODAY()&gt;Tabela2241011121314151617181920101136373839404142434445[[#This Row],[VENCIMENTO]],"Vencido‼","Válido✔")</f>
        <v>Vencido‼</v>
      </c>
    </row>
    <row r="99" spans="1:12" hidden="1" x14ac:dyDescent="0.25">
      <c r="A99" s="11" t="e">
        <f>Tabela224[[#This Row],[NOME]]</f>
        <v>#VALUE!</v>
      </c>
      <c r="B99" s="11" t="e">
        <f>Tabela224[[#This Row],[CATEGORIA]]</f>
        <v>#VALUE!</v>
      </c>
      <c r="C99" s="15"/>
      <c r="D99" s="8"/>
      <c r="E99" s="7"/>
      <c r="F99" s="7"/>
      <c r="G99" s="7"/>
      <c r="H99" s="7"/>
      <c r="I99" s="8"/>
      <c r="J99" s="7">
        <f t="shared" si="3"/>
        <v>0</v>
      </c>
      <c r="K99" s="9">
        <f t="shared" si="4"/>
        <v>-29</v>
      </c>
      <c r="L99" s="27" t="str">
        <f ca="1">IF(TODAY()&gt;Tabela2241011121314151617181920101136373839404142434445[[#This Row],[VENCIMENTO]],"Vencido‼","Válido✔")</f>
        <v>Vencido‼</v>
      </c>
    </row>
    <row r="100" spans="1:12" hidden="1" x14ac:dyDescent="0.25">
      <c r="A100" s="11" t="e">
        <f>Tabela224[[#This Row],[NOME]]</f>
        <v>#VALUE!</v>
      </c>
      <c r="B100" s="11" t="e">
        <f>Tabela224[[#This Row],[CATEGORIA]]</f>
        <v>#VALUE!</v>
      </c>
      <c r="C100" s="15"/>
      <c r="D100" s="8"/>
      <c r="E100" s="7"/>
      <c r="F100" s="7"/>
      <c r="G100" s="7"/>
      <c r="H100" s="7"/>
      <c r="I100" s="8"/>
      <c r="J100" s="7">
        <f t="shared" si="3"/>
        <v>0</v>
      </c>
      <c r="K100" s="9">
        <f t="shared" si="4"/>
        <v>-29</v>
      </c>
      <c r="L100" s="27" t="str">
        <f ca="1">IF(TODAY()&gt;Tabela2241011121314151617181920101136373839404142434445[[#This Row],[VENCIMENTO]],"Vencido‼","Válido✔")</f>
        <v>Vencido‼</v>
      </c>
    </row>
  </sheetData>
  <mergeCells count="2">
    <mergeCell ref="A2:L2"/>
    <mergeCell ref="A3:J3"/>
  </mergeCells>
  <conditionalFormatting sqref="J1">
    <cfRule type="containsText" dxfId="655" priority="2" operator="containsText" text="VENCIMENTO PRÓXIMO">
      <formula>NOT(ISERROR(SEARCH("VENCIMENTO PRÓXIMO",J1)))</formula>
    </cfRule>
  </conditionalFormatting>
  <conditionalFormatting sqref="J4">
    <cfRule type="timePeriod" dxfId="654" priority="7" timePeriod="nextMonth">
      <formula>AND(MONTH(J4)=MONTH(EDATE(TODAY(),0+1)),YEAR(J4)=YEAR(EDATE(TODAY(),0+1)))</formula>
    </cfRule>
  </conditionalFormatting>
  <conditionalFormatting sqref="J5:J100">
    <cfRule type="cellIs" dxfId="653" priority="13" operator="equal">
      <formula>44848</formula>
    </cfRule>
    <cfRule type="cellIs" dxfId="652" priority="14" operator="lessThan">
      <formula>44848</formula>
    </cfRule>
  </conditionalFormatting>
  <conditionalFormatting sqref="J5:K1048576">
    <cfRule type="timePeriod" dxfId="651" priority="10" timePeriod="nextMonth">
      <formula>AND(MONTH(J5)=MONTH(EDATE(TODAY(),0+1)),YEAR(J5)=YEAR(EDATE(TODAY(),0+1)))</formula>
    </cfRule>
  </conditionalFormatting>
  <conditionalFormatting sqref="K1">
    <cfRule type="containsText" dxfId="650" priority="1" operator="containsText" text="VENCIMENTO PRÓXIMO">
      <formula>NOT(ISERROR(SEARCH("VENCIMENTO PRÓXIMO",K1)))</formula>
    </cfRule>
    <cfRule type="containsText" dxfId="649" priority="3" operator="containsText" text="PROGRAMAR RENOVAÇÃO">
      <formula>NOT(ISERROR(SEARCH("PROGRAMAR RENOVAÇÃO",K1)))</formula>
    </cfRule>
  </conditionalFormatting>
  <conditionalFormatting sqref="K3 K5:K1048576">
    <cfRule type="timePeriod" dxfId="648" priority="9" timePeriod="thisMonth">
      <formula>AND(MONTH(K3)=MONTH(TODAY()),YEAR(K3)=YEAR(TODAY()))</formula>
    </cfRule>
  </conditionalFormatting>
  <conditionalFormatting sqref="K3">
    <cfRule type="timePeriod" dxfId="647" priority="11" timePeriod="nextMonth">
      <formula>AND(MONTH(K3)=MONTH(EDATE(TODAY(),0+1)),YEAR(K3)=YEAR(EDATE(TODAY(),0+1)))</formula>
    </cfRule>
  </conditionalFormatting>
  <conditionalFormatting sqref="K4">
    <cfRule type="timePeriod" dxfId="646" priority="6" timePeriod="thisMonth">
      <formula>AND(MONTH(K4)=MONTH(TODAY()),YEAR(K4)=YEAR(TODAY()))</formula>
    </cfRule>
    <cfRule type="timePeriod" dxfId="645" priority="8" timePeriod="nextMonth">
      <formula>AND(MONTH(K4)=MONTH(EDATE(TODAY(),0+1)),YEAR(K4)=YEAR(EDATE(TODAY(),0+1)))</formula>
    </cfRule>
  </conditionalFormatting>
  <conditionalFormatting sqref="K5:K100">
    <cfRule type="cellIs" dxfId="644" priority="12" operator="equal">
      <formula>44809</formula>
    </cfRule>
  </conditionalFormatting>
  <conditionalFormatting sqref="L5:L44 L46:L100">
    <cfRule type="containsText" dxfId="643" priority="4" operator="containsText" text="Válido">
      <formula>NOT(ISERROR(SEARCH("Válido",L5)))</formula>
    </cfRule>
    <cfRule type="containsText" dxfId="642" priority="5" operator="containsText" text="Vencido">
      <formula>NOT(ISERROR(SEARCH("Vencido",L5)))</formula>
    </cfRule>
  </conditionalFormatting>
  <hyperlinks>
    <hyperlink ref="L3" r:id="rId1" xr:uid="{CE69B71F-14CE-4580-84B6-D5879D2855D6}"/>
  </hyperlinks>
  <pageMargins left="0.511811024" right="0.511811024" top="0.78740157499999996" bottom="0.78740157499999996" header="0.31496062000000002" footer="0.31496062000000002"/>
  <pageSetup paperSize="9" scale="48" orientation="landscape" r:id="rId2"/>
  <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3071BE2-EC6F-4753-B7C4-CE54A6CFA8DA}">
          <x14:formula1>
            <xm:f>Planilha2!$A$15:$A$16</xm:f>
          </x14:formula1>
          <xm:sqref>G5:G100</xm:sqref>
        </x14:dataValidation>
        <x14:dataValidation type="list" allowBlank="1" showInputMessage="1" showErrorMessage="1" xr:uid="{CACB29EC-AD2A-42D5-846F-33D6727453AE}">
          <x14:formula1>
            <xm:f>Planilha2!$A$1:$A$2</xm:f>
          </x14:formula1>
          <xm:sqref>H5:H100</xm:sqref>
        </x14:dataValidation>
        <x14:dataValidation type="list" allowBlank="1" showInputMessage="1" showErrorMessage="1" xr:uid="{6FA04EC5-D4D0-492C-9B3B-ECA568942203}">
          <x14:formula1>
            <xm:f>Planilha2!$A$4:$A$13</xm:f>
          </x14:formula1>
          <xm:sqref>D5:D100</xm:sqref>
        </x14:dataValidation>
        <x14:dataValidation type="list" allowBlank="1" showInputMessage="1" showErrorMessage="1" xr:uid="{7904AC92-5FCD-48FD-9651-6502641837F7}">
          <x14:formula1>
            <xm:f>Planilha2!$A$18:$A$19</xm:f>
          </x14:formula1>
          <xm:sqref>C5:C100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C121-0935-4E4C-A195-8581C222B357}">
  <sheetPr>
    <pageSetUpPr fitToPage="1"/>
  </sheetPr>
  <dimension ref="A1:L100"/>
  <sheetViews>
    <sheetView topLeftCell="A13" zoomScale="90" zoomScaleNormal="90" zoomScaleSheetLayoutView="100" workbookViewId="0">
      <pane xSplit="1" topLeftCell="C1" activePane="topRight" state="frozen"/>
      <selection activeCell="C12" sqref="C12"/>
      <selection pane="topRight" activeCell="E13" sqref="E13"/>
    </sheetView>
  </sheetViews>
  <sheetFormatPr defaultRowHeight="15" x14ac:dyDescent="0.25"/>
  <cols>
    <col min="1" max="1" width="43.140625" bestFit="1" customWidth="1"/>
    <col min="2" max="2" width="26.140625" style="17" bestFit="1" customWidth="1"/>
    <col min="3" max="3" width="16.140625" style="12" customWidth="1"/>
    <col min="4" max="4" width="41.5703125" style="12" bestFit="1" customWidth="1"/>
    <col min="5" max="5" width="20.7109375" bestFit="1" customWidth="1"/>
    <col min="6" max="7" width="20.7109375" customWidth="1"/>
    <col min="8" max="8" width="24.140625" bestFit="1" customWidth="1"/>
    <col min="9" max="9" width="16.140625" customWidth="1"/>
    <col min="10" max="10" width="18.140625" customWidth="1"/>
    <col min="11" max="11" width="17.28515625" bestFit="1" customWidth="1"/>
    <col min="12" max="12" width="13" bestFit="1" customWidth="1"/>
  </cols>
  <sheetData>
    <row r="1" spans="1:12" ht="77.25" customHeight="1" x14ac:dyDescent="0.25">
      <c r="I1" s="22" t="s">
        <v>85</v>
      </c>
      <c r="J1" s="23" t="s">
        <v>86</v>
      </c>
      <c r="K1" s="24" t="s">
        <v>87</v>
      </c>
    </row>
    <row r="2" spans="1:12" ht="47.1" customHeight="1" x14ac:dyDescent="0.4">
      <c r="A2" s="51" t="s">
        <v>175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3"/>
    </row>
    <row r="3" spans="1:12" ht="45" customHeight="1" x14ac:dyDescent="0.25">
      <c r="A3" s="54" t="s">
        <v>189</v>
      </c>
      <c r="B3" s="55"/>
      <c r="C3" s="55"/>
      <c r="D3" s="55"/>
      <c r="E3" s="55"/>
      <c r="F3" s="55"/>
      <c r="G3" s="55"/>
      <c r="H3" s="55"/>
      <c r="I3" s="55"/>
      <c r="J3" s="55"/>
      <c r="K3" s="13" t="s">
        <v>0</v>
      </c>
      <c r="L3" s="14" t="s">
        <v>127</v>
      </c>
    </row>
    <row r="4" spans="1:12" ht="24" x14ac:dyDescent="0.25">
      <c r="A4" s="3" t="s">
        <v>1</v>
      </c>
      <c r="B4" s="16" t="s">
        <v>67</v>
      </c>
      <c r="C4" s="3" t="s">
        <v>77</v>
      </c>
      <c r="D4" s="3" t="s">
        <v>2</v>
      </c>
      <c r="E4" s="4" t="s">
        <v>3</v>
      </c>
      <c r="F4" s="4" t="s">
        <v>8</v>
      </c>
      <c r="G4" s="4" t="s">
        <v>7</v>
      </c>
      <c r="H4" s="5" t="s">
        <v>4</v>
      </c>
      <c r="I4" s="21" t="s">
        <v>83</v>
      </c>
      <c r="J4" s="6" t="s">
        <v>5</v>
      </c>
      <c r="K4" s="6" t="s">
        <v>6</v>
      </c>
      <c r="L4" s="6" t="s">
        <v>78</v>
      </c>
    </row>
    <row r="5" spans="1:12" x14ac:dyDescent="0.25">
      <c r="A5" s="11" t="str">
        <f>Tabela224[[#This Row],[NOME]]</f>
        <v>ADENILSON ÂNGELO MACIEIRA</v>
      </c>
      <c r="B5" s="11" t="str">
        <f>Tabela224[[#This Row],[CATEGORIA]]</f>
        <v>EMPREGADO</v>
      </c>
      <c r="C5" s="15" t="str">
        <f>Tabela224[[#This Row],[SITUAÇÃO ]]</f>
        <v>ATIVO</v>
      </c>
      <c r="D5" s="15"/>
      <c r="E5" s="7"/>
      <c r="F5" s="10"/>
      <c r="G5" s="7"/>
      <c r="H5" s="7"/>
      <c r="I5" s="8"/>
      <c r="J5" s="7">
        <f t="shared" ref="J5:J68" si="0">EDATE(E5,I5)</f>
        <v>0</v>
      </c>
      <c r="K5" s="9">
        <f t="shared" ref="K5:K13" si="1">J5-29</f>
        <v>-29</v>
      </c>
      <c r="L5" s="15" t="str">
        <f ca="1">IF(TODAY()&gt;Tabela224101112131415161718192010113637383940414243444546[[#This Row],[VENCIMENTO]],"Vencido‼","Válido✔")</f>
        <v>Vencido‼</v>
      </c>
    </row>
    <row r="6" spans="1:12" x14ac:dyDescent="0.25">
      <c r="A6" s="11" t="str">
        <f>Tabela224[[#This Row],[NOME]]</f>
        <v>ADENILSON PEREIRA SOARES</v>
      </c>
      <c r="B6" s="11" t="str">
        <f>Tabela224[[#This Row],[CATEGORIA]]</f>
        <v>EMPREGADO</v>
      </c>
      <c r="C6" s="15" t="str">
        <f>Tabela224[[#This Row],[SITUAÇÃO ]]</f>
        <v>ATIVO</v>
      </c>
      <c r="D6" s="15"/>
      <c r="E6" s="7"/>
      <c r="F6" s="10"/>
      <c r="G6" s="7"/>
      <c r="H6" s="7"/>
      <c r="I6" s="8"/>
      <c r="J6" s="7">
        <f t="shared" si="0"/>
        <v>0</v>
      </c>
      <c r="K6" s="9">
        <f t="shared" si="1"/>
        <v>-29</v>
      </c>
      <c r="L6" s="15" t="str">
        <f ca="1">IF(TODAY()&gt;Tabela224101112131415161718192010113637383940414243444546[[#This Row],[VENCIMENTO]],"Vencido‼","Válido✔")</f>
        <v>Vencido‼</v>
      </c>
    </row>
    <row r="7" spans="1:12" x14ac:dyDescent="0.25">
      <c r="A7" s="11" t="str">
        <f>Tabela224[[#This Row],[NOME]]</f>
        <v>AMANDA APARECIDA DOS SANTOS</v>
      </c>
      <c r="B7" s="11" t="str">
        <f>Tabela224[[#This Row],[CATEGORIA]]</f>
        <v>EMPREGADO</v>
      </c>
      <c r="C7" s="15" t="str">
        <f>Tabela224[[#This Row],[SITUAÇÃO ]]</f>
        <v>ATIVO</v>
      </c>
      <c r="D7" s="15"/>
      <c r="E7" s="7"/>
      <c r="F7" s="10"/>
      <c r="G7" s="7"/>
      <c r="H7" s="7"/>
      <c r="I7" s="8"/>
      <c r="J7" s="7">
        <f t="shared" si="0"/>
        <v>0</v>
      </c>
      <c r="K7" s="9">
        <f t="shared" si="1"/>
        <v>-29</v>
      </c>
      <c r="L7" s="15" t="str">
        <f ca="1">IF(TODAY()&gt;Tabela224101112131415161718192010113637383940414243444546[[#This Row],[VENCIMENTO]],"Vencido‼","Válido✔")</f>
        <v>Vencido‼</v>
      </c>
    </row>
    <row r="8" spans="1:12" x14ac:dyDescent="0.25">
      <c r="A8" s="11" t="str">
        <f>Tabela224[[#This Row],[NOME]]</f>
        <v>ANDERSON JOSÉ NUNES REIS</v>
      </c>
      <c r="B8" s="11" t="str">
        <f>Tabela224[[#This Row],[CATEGORIA]]</f>
        <v>EMPREGADO</v>
      </c>
      <c r="C8" s="15" t="str">
        <f>Tabela224[[#This Row],[SITUAÇÃO ]]</f>
        <v>INATIVO</v>
      </c>
      <c r="D8" s="15"/>
      <c r="E8" s="7"/>
      <c r="F8" s="10"/>
      <c r="G8" s="7"/>
      <c r="H8" s="7"/>
      <c r="I8" s="8"/>
      <c r="J8" s="7">
        <f t="shared" si="0"/>
        <v>0</v>
      </c>
      <c r="K8" s="9">
        <f t="shared" si="1"/>
        <v>-29</v>
      </c>
      <c r="L8" s="15" t="str">
        <f ca="1">IF(TODAY()&gt;Tabela224101112131415161718192010113637383940414243444546[[#This Row],[VENCIMENTO]],"Vencido‼","Válido✔")</f>
        <v>Vencido‼</v>
      </c>
    </row>
    <row r="9" spans="1:12" x14ac:dyDescent="0.25">
      <c r="A9" s="11" t="str">
        <f>Tabela224[[#This Row],[NOME]]</f>
        <v>ARNALDO RAIMUNDO FERREIRA</v>
      </c>
      <c r="B9" s="11" t="str">
        <f>Tabela224[[#This Row],[CATEGORIA]]</f>
        <v>EMPREGADO</v>
      </c>
      <c r="C9" s="15" t="str">
        <f>Tabela224[[#This Row],[SITUAÇÃO ]]</f>
        <v>ATIVO</v>
      </c>
      <c r="D9" s="15"/>
      <c r="E9" s="7"/>
      <c r="F9" s="10"/>
      <c r="G9" s="7"/>
      <c r="H9" s="7"/>
      <c r="I9" s="8"/>
      <c r="J9" s="7">
        <f t="shared" si="0"/>
        <v>0</v>
      </c>
      <c r="K9" s="9">
        <f t="shared" si="1"/>
        <v>-29</v>
      </c>
      <c r="L9" s="15" t="str">
        <f ca="1">IF(TODAY()&gt;Tabela224101112131415161718192010113637383940414243444546[[#This Row],[VENCIMENTO]],"Vencido‼","Válido✔")</f>
        <v>Vencido‼</v>
      </c>
    </row>
    <row r="10" spans="1:12" x14ac:dyDescent="0.25">
      <c r="A10" s="11" t="str">
        <f>Tabela224[[#This Row],[NOME]]</f>
        <v>BRUNO DE SOUSA MARTINS</v>
      </c>
      <c r="B10" s="11" t="str">
        <f>Tabela224[[#This Row],[CATEGORIA]]</f>
        <v xml:space="preserve">EMPREGADO </v>
      </c>
      <c r="C10" s="15" t="str">
        <f>Tabela224[[#This Row],[SITUAÇÃO ]]</f>
        <v>INATIVO</v>
      </c>
      <c r="D10" s="15"/>
      <c r="E10" s="7"/>
      <c r="F10" s="10"/>
      <c r="G10" s="7"/>
      <c r="H10" s="7"/>
      <c r="I10" s="8"/>
      <c r="J10" s="7">
        <f t="shared" si="0"/>
        <v>0</v>
      </c>
      <c r="K10" s="9">
        <f t="shared" si="1"/>
        <v>-29</v>
      </c>
      <c r="L10" s="15" t="str">
        <f ca="1">IF(TODAY()&gt;Tabela224101112131415161718192010113637383940414243444546[[#This Row],[VENCIMENTO]],"Vencido‼","Válido✔")</f>
        <v>Vencido‼</v>
      </c>
    </row>
    <row r="11" spans="1:12" x14ac:dyDescent="0.25">
      <c r="A11" s="11" t="str">
        <f>Tabela224[[#This Row],[NOME]]</f>
        <v>CARLOS ANANIAS SOARES DOS ANJOS</v>
      </c>
      <c r="B11" s="11" t="str">
        <f>Tabela224[[#This Row],[CATEGORIA]]</f>
        <v>EMPREGADO</v>
      </c>
      <c r="C11" s="15" t="str">
        <f>Tabela224[[#This Row],[SITUAÇÃO ]]</f>
        <v>ATIVO</v>
      </c>
      <c r="D11" s="15"/>
      <c r="E11" s="7"/>
      <c r="F11" s="10"/>
      <c r="G11" s="7"/>
      <c r="H11" s="7"/>
      <c r="I11" s="8"/>
      <c r="J11" s="7">
        <f t="shared" si="0"/>
        <v>0</v>
      </c>
      <c r="K11" s="9">
        <f t="shared" si="1"/>
        <v>-29</v>
      </c>
      <c r="L11" s="15" t="str">
        <f ca="1">IF(TODAY()&gt;Tabela224101112131415161718192010113637383940414243444546[[#This Row],[VENCIMENTO]],"Vencido‼","Válido✔")</f>
        <v>Vencido‼</v>
      </c>
    </row>
    <row r="12" spans="1:12" x14ac:dyDescent="0.25">
      <c r="A12" s="11" t="str">
        <f>Tabela224[[#This Row],[NOME]]</f>
        <v>CARLOS ANTÔNIO DE LISBOA</v>
      </c>
      <c r="B12" s="11" t="str">
        <f>Tabela224[[#This Row],[CATEGORIA]]</f>
        <v>EMPREGADO</v>
      </c>
      <c r="C12" s="15" t="str">
        <f>Tabela224[[#This Row],[SITUAÇÃO ]]</f>
        <v>INATIVO</v>
      </c>
      <c r="D12" s="15"/>
      <c r="E12" s="7"/>
      <c r="F12" s="10"/>
      <c r="G12" s="7"/>
      <c r="H12" s="7"/>
      <c r="I12" s="8"/>
      <c r="J12" s="7">
        <f t="shared" si="0"/>
        <v>0</v>
      </c>
      <c r="K12" s="9">
        <f t="shared" si="1"/>
        <v>-29</v>
      </c>
      <c r="L12" s="15" t="str">
        <f ca="1">IF(TODAY()&gt;Tabela224101112131415161718192010113637383940414243444546[[#This Row],[VENCIMENTO]],"Vencido‼","Válido✔")</f>
        <v>Vencido‼</v>
      </c>
    </row>
    <row r="13" spans="1:12" x14ac:dyDescent="0.25">
      <c r="A13" s="11" t="str">
        <f>Tabela224[[#This Row],[NOME]]</f>
        <v>CLESIANO ANTÔNIO DIAS PINHEIRO</v>
      </c>
      <c r="B13" s="11" t="str">
        <f>Tabela224[[#This Row],[CATEGORIA]]</f>
        <v xml:space="preserve">EMPREGADO </v>
      </c>
      <c r="C13" s="15" t="str">
        <f>Tabela224[[#This Row],[SITUAÇÃO ]]</f>
        <v>ATIVO</v>
      </c>
      <c r="D13" s="15"/>
      <c r="E13" s="7"/>
      <c r="F13" s="10"/>
      <c r="G13" s="7"/>
      <c r="H13" s="7"/>
      <c r="I13" s="8"/>
      <c r="J13" s="7">
        <f t="shared" si="0"/>
        <v>0</v>
      </c>
      <c r="K13" s="9">
        <f t="shared" si="1"/>
        <v>-29</v>
      </c>
      <c r="L13" s="15" t="str">
        <f ca="1">IF(TODAY()&gt;Tabela224101112131415161718192010113637383940414243444546[[#This Row],[VENCIMENTO]],"Vencido‼","Válido✔")</f>
        <v>Vencido‼</v>
      </c>
    </row>
    <row r="14" spans="1:12" x14ac:dyDescent="0.25">
      <c r="A14" s="11" t="str">
        <f>Tabela224[[#This Row],[NOME]]</f>
        <v>DAMIÃO VICENTE SARAIVA</v>
      </c>
      <c r="B14" s="11" t="str">
        <f>Tabela224[[#This Row],[CATEGORIA]]</f>
        <v>EMPREGADO</v>
      </c>
      <c r="C14" s="15" t="str">
        <f>Tabela224[[#This Row],[SITUAÇÃO ]]</f>
        <v>ATIVO</v>
      </c>
      <c r="D14" s="15"/>
      <c r="E14" s="7"/>
      <c r="F14" s="10"/>
      <c r="G14" s="7"/>
      <c r="H14" s="7"/>
      <c r="I14" s="8"/>
      <c r="J14" s="7">
        <f t="shared" si="0"/>
        <v>0</v>
      </c>
      <c r="K14" s="9">
        <f>J14-29</f>
        <v>-29</v>
      </c>
      <c r="L14" s="15" t="str">
        <f ca="1">IF(TODAY()&gt;Tabela224101112131415161718192010113637383940414243444546[[#This Row],[VENCIMENTO]],"Vencido‼","Válido✔")</f>
        <v>Vencido‼</v>
      </c>
    </row>
    <row r="15" spans="1:12" x14ac:dyDescent="0.25">
      <c r="A15" s="11" t="str">
        <f>Tabela224[[#This Row],[NOME]]</f>
        <v>DANIEL ALVES DA CUNHA</v>
      </c>
      <c r="B15" s="11" t="str">
        <f>Tabela224[[#This Row],[CATEGORIA]]</f>
        <v>EMPREGADO</v>
      </c>
      <c r="C15" s="15" t="str">
        <f>Tabela224[[#This Row],[SITUAÇÃO ]]</f>
        <v>ATIVO</v>
      </c>
      <c r="D15" s="15"/>
      <c r="E15" s="7"/>
      <c r="F15" s="10"/>
      <c r="G15" s="7"/>
      <c r="H15" s="7"/>
      <c r="I15" s="8"/>
      <c r="J15" s="7">
        <f t="shared" si="0"/>
        <v>0</v>
      </c>
      <c r="K15" s="9">
        <f t="shared" ref="K15:K78" si="2">J15-29</f>
        <v>-29</v>
      </c>
      <c r="L15" s="15" t="str">
        <f ca="1">IF(TODAY()&gt;Tabela224101112131415161718192010113637383940414243444546[[#This Row],[VENCIMENTO]],"Vencido‼","Válido✔")</f>
        <v>Vencido‼</v>
      </c>
    </row>
    <row r="16" spans="1:12" x14ac:dyDescent="0.25">
      <c r="A16" s="11" t="str">
        <f>Tabela224[[#This Row],[NOME]]</f>
        <v>DIEGO GALDINO REZENDE</v>
      </c>
      <c r="B16" s="11" t="str">
        <f>Tabela224[[#This Row],[CATEGORIA]]</f>
        <v>INTERMITENTE (GEOSCAN)</v>
      </c>
      <c r="C16" s="15" t="str">
        <f>Tabela224[[#This Row],[SITUAÇÃO ]]</f>
        <v>ATIVO</v>
      </c>
      <c r="D16" s="15"/>
      <c r="E16" s="7"/>
      <c r="F16" s="10"/>
      <c r="G16" s="7"/>
      <c r="H16" s="7"/>
      <c r="I16" s="8"/>
      <c r="J16" s="7">
        <f t="shared" si="0"/>
        <v>0</v>
      </c>
      <c r="K16" s="9">
        <f t="shared" si="2"/>
        <v>-29</v>
      </c>
      <c r="L16" s="15" t="str">
        <f ca="1">IF(TODAY()&gt;Tabela224101112131415161718192010113637383940414243444546[[#This Row],[VENCIMENTO]],"Vencido‼","Válido✔")</f>
        <v>Vencido‼</v>
      </c>
    </row>
    <row r="17" spans="1:12" x14ac:dyDescent="0.25">
      <c r="A17" s="11" t="str">
        <f>Tabela224[[#This Row],[NOME]]</f>
        <v>DOGIVAL GONÇALVES DOS SANTOS</v>
      </c>
      <c r="B17" s="11" t="str">
        <f>Tabela224[[#This Row],[CATEGORIA]]</f>
        <v>INTERMITENTE (ELISVÂNIO)</v>
      </c>
      <c r="C17" s="15" t="str">
        <f>Tabela224[[#This Row],[SITUAÇÃO ]]</f>
        <v>ATIVO</v>
      </c>
      <c r="D17" s="15"/>
      <c r="E17" s="7"/>
      <c r="F17" s="10"/>
      <c r="G17" s="7"/>
      <c r="H17" s="7"/>
      <c r="I17" s="8"/>
      <c r="J17" s="7">
        <f t="shared" si="0"/>
        <v>0</v>
      </c>
      <c r="K17" s="9">
        <f t="shared" si="2"/>
        <v>-29</v>
      </c>
      <c r="L17" s="15" t="str">
        <f ca="1">IF(TODAY()&gt;Tabela224101112131415161718192010113637383940414243444546[[#This Row],[VENCIMENTO]],"Vencido‼","Válido✔")</f>
        <v>Vencido‼</v>
      </c>
    </row>
    <row r="18" spans="1:12" x14ac:dyDescent="0.25">
      <c r="A18" s="11" t="str">
        <f>Tabela224[[#This Row],[NOME]]</f>
        <v>ELISVÂNIO DE SOUZA OLIVEIRA</v>
      </c>
      <c r="B18" s="11" t="str">
        <f>Tabela224[[#This Row],[CATEGORIA]]</f>
        <v>INTERMITENTE (ELISVÂNIO)</v>
      </c>
      <c r="C18" s="15" t="str">
        <f>Tabela224[[#This Row],[SITUAÇÃO ]]</f>
        <v>ATIVO</v>
      </c>
      <c r="D18" s="15"/>
      <c r="E18" s="7"/>
      <c r="F18" s="10"/>
      <c r="G18" s="7"/>
      <c r="H18" s="7"/>
      <c r="I18" s="8"/>
      <c r="J18" s="7">
        <f t="shared" si="0"/>
        <v>0</v>
      </c>
      <c r="K18" s="9">
        <f t="shared" si="2"/>
        <v>-29</v>
      </c>
      <c r="L18" s="15" t="str">
        <f ca="1">IF(TODAY()&gt;Tabela224101112131415161718192010113637383940414243444546[[#This Row],[VENCIMENTO]],"Vencido‼","Válido✔")</f>
        <v>Vencido‼</v>
      </c>
    </row>
    <row r="19" spans="1:12" x14ac:dyDescent="0.25">
      <c r="A19" s="11" t="str">
        <f>Tabela224[[#This Row],[NOME]]</f>
        <v>EVARISTO CHAVES DA SILVA</v>
      </c>
      <c r="B19" s="11" t="str">
        <f>Tabela224[[#This Row],[CATEGORIA]]</f>
        <v>EMPREGADO</v>
      </c>
      <c r="C19" s="15" t="str">
        <f>Tabela224[[#This Row],[SITUAÇÃO ]]</f>
        <v>ATIVO</v>
      </c>
      <c r="D19" s="15"/>
      <c r="E19" s="7"/>
      <c r="F19" s="10"/>
      <c r="G19" s="7"/>
      <c r="H19" s="7"/>
      <c r="I19" s="8"/>
      <c r="J19" s="7">
        <f t="shared" si="0"/>
        <v>0</v>
      </c>
      <c r="K19" s="9">
        <f t="shared" si="2"/>
        <v>-29</v>
      </c>
      <c r="L19" s="15" t="str">
        <f ca="1">IF(TODAY()&gt;Tabela224101112131415161718192010113637383940414243444546[[#This Row],[VENCIMENTO]],"Vencido‼","Válido✔")</f>
        <v>Vencido‼</v>
      </c>
    </row>
    <row r="20" spans="1:12" x14ac:dyDescent="0.25">
      <c r="A20" s="11" t="str">
        <f>Tabela224[[#This Row],[NOME]]</f>
        <v>FELIPE OLIVEIRA BARBOSA</v>
      </c>
      <c r="B20" s="11" t="str">
        <f>Tabela224[[#This Row],[CATEGORIA]]</f>
        <v>EMPREGADO</v>
      </c>
      <c r="C20" s="15" t="str">
        <f>Tabela224[[#This Row],[SITUAÇÃO ]]</f>
        <v>ATIVO</v>
      </c>
      <c r="D20" s="15"/>
      <c r="E20" s="7"/>
      <c r="F20" s="10"/>
      <c r="G20" s="7"/>
      <c r="H20" s="7"/>
      <c r="I20" s="8"/>
      <c r="J20" s="7">
        <f t="shared" si="0"/>
        <v>0</v>
      </c>
      <c r="K20" s="9">
        <f t="shared" si="2"/>
        <v>-29</v>
      </c>
      <c r="L20" s="15" t="str">
        <f ca="1">IF(TODAY()&gt;Tabela224101112131415161718192010113637383940414243444546[[#This Row],[VENCIMENTO]],"Vencido‼","Válido✔")</f>
        <v>Vencido‼</v>
      </c>
    </row>
    <row r="21" spans="1:12" x14ac:dyDescent="0.25">
      <c r="A21" s="11" t="str">
        <f>Tabela224[[#This Row],[NOME]]</f>
        <v>FERNANDO OLIVEIRA DOS SANTOS</v>
      </c>
      <c r="B21" s="11" t="str">
        <f>Tabela224[[#This Row],[CATEGORIA]]</f>
        <v>EMPREGADO</v>
      </c>
      <c r="C21" s="15" t="str">
        <f>Tabela224[[#This Row],[SITUAÇÃO ]]</f>
        <v>ATIVO</v>
      </c>
      <c r="D21" s="15"/>
      <c r="E21" s="7"/>
      <c r="F21" s="10"/>
      <c r="G21" s="7"/>
      <c r="H21" s="7"/>
      <c r="I21" s="8"/>
      <c r="J21" s="7">
        <f t="shared" si="0"/>
        <v>0</v>
      </c>
      <c r="K21" s="9">
        <f t="shared" si="2"/>
        <v>-29</v>
      </c>
      <c r="L21" s="15" t="str">
        <f ca="1">IF(TODAY()&gt;Tabela224101112131415161718192010113637383940414243444546[[#This Row],[VENCIMENTO]],"Vencido‼","Válido✔")</f>
        <v>Vencido‼</v>
      </c>
    </row>
    <row r="22" spans="1:12" x14ac:dyDescent="0.25">
      <c r="A22" s="11" t="str">
        <f>Tabela224[[#This Row],[NOME]]</f>
        <v>FILIPI GODINHO VEIGA</v>
      </c>
      <c r="B22" s="11" t="str">
        <f>Tabela224[[#This Row],[CATEGORIA]]</f>
        <v>INTERMITENTE (GEOSCAN)</v>
      </c>
      <c r="C22" s="15" t="str">
        <f>Tabela224[[#This Row],[SITUAÇÃO ]]</f>
        <v>ATIVO</v>
      </c>
      <c r="D22" s="15"/>
      <c r="E22" s="7"/>
      <c r="F22" s="10"/>
      <c r="G22" s="7"/>
      <c r="H22" s="7"/>
      <c r="I22" s="8"/>
      <c r="J22" s="7">
        <f t="shared" si="0"/>
        <v>0</v>
      </c>
      <c r="K22" s="9">
        <f t="shared" si="2"/>
        <v>-29</v>
      </c>
      <c r="L22" s="15" t="str">
        <f ca="1">IF(TODAY()&gt;Tabela224101112131415161718192010113637383940414243444546[[#This Row],[VENCIMENTO]],"Vencido‼","Válido✔")</f>
        <v>Vencido‼</v>
      </c>
    </row>
    <row r="23" spans="1:12" x14ac:dyDescent="0.25">
      <c r="A23" s="11" t="str">
        <f>Tabela224[[#This Row],[NOME]]</f>
        <v>GERSON DAMIÃO DA SILVA PRADO</v>
      </c>
      <c r="B23" s="11" t="str">
        <f>Tabela224[[#This Row],[CATEGORIA]]</f>
        <v>EMPREGADO</v>
      </c>
      <c r="C23" s="15" t="str">
        <f>Tabela224[[#This Row],[SITUAÇÃO ]]</f>
        <v>ATIVO</v>
      </c>
      <c r="D23" s="15"/>
      <c r="E23" s="7"/>
      <c r="F23" s="10"/>
      <c r="G23" s="7"/>
      <c r="H23" s="7"/>
      <c r="I23" s="8"/>
      <c r="J23" s="7">
        <f t="shared" si="0"/>
        <v>0</v>
      </c>
      <c r="K23" s="9">
        <f t="shared" si="2"/>
        <v>-29</v>
      </c>
      <c r="L23" s="15" t="str">
        <f ca="1">IF(TODAY()&gt;Tabela224101112131415161718192010113637383940414243444546[[#This Row],[VENCIMENTO]],"Vencido‼","Válido✔")</f>
        <v>Vencido‼</v>
      </c>
    </row>
    <row r="24" spans="1:12" x14ac:dyDescent="0.25">
      <c r="A24" s="11" t="str">
        <f>Tabela224[[#This Row],[NOME]]</f>
        <v>GIVALDO JOSE DOS SANTOS</v>
      </c>
      <c r="B24" s="11" t="str">
        <f>Tabela224[[#This Row],[CATEGORIA]]</f>
        <v>INTERMITENTE (ELISVÂNIO)</v>
      </c>
      <c r="C24" s="15" t="str">
        <f>Tabela224[[#This Row],[SITUAÇÃO ]]</f>
        <v>ATIVO</v>
      </c>
      <c r="D24" s="15"/>
      <c r="E24" s="7"/>
      <c r="F24" s="10"/>
      <c r="G24" s="7"/>
      <c r="H24" s="7"/>
      <c r="I24" s="8"/>
      <c r="J24" s="7">
        <f t="shared" si="0"/>
        <v>0</v>
      </c>
      <c r="K24" s="9">
        <f t="shared" si="2"/>
        <v>-29</v>
      </c>
      <c r="L24" s="15" t="str">
        <f ca="1">IF(TODAY()&gt;Tabela224101112131415161718192010113637383940414243444546[[#This Row],[VENCIMENTO]],"Vencido‼","Válido✔")</f>
        <v>Vencido‼</v>
      </c>
    </row>
    <row r="25" spans="1:12" x14ac:dyDescent="0.25">
      <c r="A25" s="11" t="str">
        <f>Tabela224[[#This Row],[NOME]]</f>
        <v>GUSTAVO HENRIQUE ABREU ROCHA</v>
      </c>
      <c r="B25" s="11" t="str">
        <f>Tabela224[[#This Row],[CATEGORIA]]</f>
        <v>EMPREGADO</v>
      </c>
      <c r="C25" s="15" t="str">
        <f>Tabela224[[#This Row],[SITUAÇÃO ]]</f>
        <v>ATIVO</v>
      </c>
      <c r="D25" s="15"/>
      <c r="E25" s="7"/>
      <c r="F25" s="10"/>
      <c r="G25" s="7"/>
      <c r="H25" s="7"/>
      <c r="I25" s="8"/>
      <c r="J25" s="7">
        <f t="shared" si="0"/>
        <v>0</v>
      </c>
      <c r="K25" s="9">
        <f t="shared" si="2"/>
        <v>-29</v>
      </c>
      <c r="L25" s="15" t="str">
        <f ca="1">IF(TODAY()&gt;Tabela224101112131415161718192010113637383940414243444546[[#This Row],[VENCIMENTO]],"Vencido‼","Válido✔")</f>
        <v>Vencido‼</v>
      </c>
    </row>
    <row r="26" spans="1:12" x14ac:dyDescent="0.25">
      <c r="A26" s="11" t="str">
        <f>Tabela224[[#This Row],[NOME]]</f>
        <v>HIGOR PAULO DIAS OLIVEIRA</v>
      </c>
      <c r="B26" s="11" t="str">
        <f>Tabela224[[#This Row],[CATEGORIA]]</f>
        <v>EMPREGADO</v>
      </c>
      <c r="C26" s="15" t="str">
        <f>Tabela224[[#This Row],[SITUAÇÃO ]]</f>
        <v>ATIVO</v>
      </c>
      <c r="D26" s="15"/>
      <c r="E26" s="7"/>
      <c r="F26" s="10"/>
      <c r="G26" s="7"/>
      <c r="H26" s="7"/>
      <c r="I26" s="8"/>
      <c r="J26" s="7">
        <f t="shared" si="0"/>
        <v>0</v>
      </c>
      <c r="K26" s="9">
        <f t="shared" si="2"/>
        <v>-29</v>
      </c>
      <c r="L26" s="15" t="str">
        <f ca="1">IF(TODAY()&gt;Tabela224101112131415161718192010113637383940414243444546[[#This Row],[VENCIMENTO]],"Vencido‼","Válido✔")</f>
        <v>Vencido‼</v>
      </c>
    </row>
    <row r="27" spans="1:12" x14ac:dyDescent="0.25">
      <c r="A27" s="11" t="str">
        <f>Tabela224[[#This Row],[NOME]]</f>
        <v>JANDILSON VIRGENS COSTA</v>
      </c>
      <c r="B27" s="11" t="str">
        <f>Tabela224[[#This Row],[CATEGORIA]]</f>
        <v>INTERMITENTE (ELISVÂNIO)</v>
      </c>
      <c r="C27" s="15" t="str">
        <f>Tabela224[[#This Row],[SITUAÇÃO ]]</f>
        <v>ATIVO</v>
      </c>
      <c r="D27" s="15"/>
      <c r="E27" s="7"/>
      <c r="F27" s="10"/>
      <c r="G27" s="7"/>
      <c r="H27" s="7"/>
      <c r="I27" s="8"/>
      <c r="J27" s="7">
        <f t="shared" si="0"/>
        <v>0</v>
      </c>
      <c r="K27" s="9">
        <f t="shared" si="2"/>
        <v>-29</v>
      </c>
      <c r="L27" s="15" t="str">
        <f ca="1">IF(TODAY()&gt;Tabela224101112131415161718192010113637383940414243444546[[#This Row],[VENCIMENTO]],"Vencido‼","Válido✔")</f>
        <v>Vencido‼</v>
      </c>
    </row>
    <row r="28" spans="1:12" x14ac:dyDescent="0.25">
      <c r="A28" s="11" t="str">
        <f>Tabela224[[#This Row],[NOME]]</f>
        <v>JHONATA HENRIQUE AMORIM ALVES</v>
      </c>
      <c r="B28" s="11" t="str">
        <f>Tabela224[[#This Row],[CATEGORIA]]</f>
        <v>EMPREGADO</v>
      </c>
      <c r="C28" s="15" t="str">
        <f>Tabela224[[#This Row],[SITUAÇÃO ]]</f>
        <v>ATIVO</v>
      </c>
      <c r="D28" s="15"/>
      <c r="E28" s="7"/>
      <c r="F28" s="10"/>
      <c r="G28" s="7"/>
      <c r="H28" s="7"/>
      <c r="I28" s="8"/>
      <c r="J28" s="7">
        <f t="shared" si="0"/>
        <v>0</v>
      </c>
      <c r="K28" s="9">
        <f t="shared" si="2"/>
        <v>-29</v>
      </c>
      <c r="L28" s="15" t="str">
        <f ca="1">IF(TODAY()&gt;Tabela224101112131415161718192010113637383940414243444546[[#This Row],[VENCIMENTO]],"Vencido‼","Válido✔")</f>
        <v>Vencido‼</v>
      </c>
    </row>
    <row r="29" spans="1:12" x14ac:dyDescent="0.25">
      <c r="A29" s="11" t="str">
        <f>Tabela224[[#This Row],[NOME]]</f>
        <v>JOÃO PAULO GUIMARÃES</v>
      </c>
      <c r="B29" s="11" t="str">
        <f>Tabela224[[#This Row],[CATEGORIA]]</f>
        <v>EMPREGADO</v>
      </c>
      <c r="C29" s="15" t="str">
        <f>Tabela224[[#This Row],[SITUAÇÃO ]]</f>
        <v>INATIVO</v>
      </c>
      <c r="D29" s="15"/>
      <c r="E29" s="7"/>
      <c r="F29" s="10"/>
      <c r="G29" s="7"/>
      <c r="H29" s="7"/>
      <c r="I29" s="8"/>
      <c r="J29" s="7">
        <f t="shared" si="0"/>
        <v>0</v>
      </c>
      <c r="K29" s="9">
        <f t="shared" si="2"/>
        <v>-29</v>
      </c>
      <c r="L29" s="15" t="str">
        <f ca="1">IF(TODAY()&gt;Tabela224101112131415161718192010113637383940414243444546[[#This Row],[VENCIMENTO]],"Vencido‼","Válido✔")</f>
        <v>Vencido‼</v>
      </c>
    </row>
    <row r="30" spans="1:12" x14ac:dyDescent="0.25">
      <c r="A30" s="11" t="str">
        <f>Tabela224[[#This Row],[NOME]]</f>
        <v>JONATHAS KELLYSON MARTINS DE OLIVEIRA</v>
      </c>
      <c r="B30" s="11" t="str">
        <f>Tabela224[[#This Row],[CATEGORIA]]</f>
        <v>INTERMITENTE</v>
      </c>
      <c r="C30" s="15" t="str">
        <f>Tabela224[[#This Row],[SITUAÇÃO ]]</f>
        <v>INATIVO</v>
      </c>
      <c r="D30" s="15"/>
      <c r="E30" s="7"/>
      <c r="F30" s="10"/>
      <c r="G30" s="7"/>
      <c r="H30" s="7"/>
      <c r="I30" s="8"/>
      <c r="J30" s="7">
        <f t="shared" si="0"/>
        <v>0</v>
      </c>
      <c r="K30" s="9">
        <f t="shared" si="2"/>
        <v>-29</v>
      </c>
      <c r="L30" s="15" t="str">
        <f ca="1">IF(TODAY()&gt;Tabela224101112131415161718192010113637383940414243444546[[#This Row],[VENCIMENTO]],"Vencido‼","Válido✔")</f>
        <v>Vencido‼</v>
      </c>
    </row>
    <row r="31" spans="1:12" x14ac:dyDescent="0.25">
      <c r="A31" s="11" t="str">
        <f>Tabela224[[#This Row],[NOME]]</f>
        <v>JOSÉ ANTÔNIO DIAS</v>
      </c>
      <c r="B31" s="11" t="str">
        <f>Tabela224[[#This Row],[CATEGORIA]]</f>
        <v xml:space="preserve">EMPREGADO </v>
      </c>
      <c r="C31" s="15" t="str">
        <f>Tabela224[[#This Row],[SITUAÇÃO ]]</f>
        <v>ATIVO</v>
      </c>
      <c r="D31" s="15"/>
      <c r="E31" s="7"/>
      <c r="F31" s="10"/>
      <c r="G31" s="7"/>
      <c r="H31" s="7"/>
      <c r="I31" s="8"/>
      <c r="J31" s="7">
        <f t="shared" si="0"/>
        <v>0</v>
      </c>
      <c r="K31" s="9">
        <f t="shared" si="2"/>
        <v>-29</v>
      </c>
      <c r="L31" s="15" t="str">
        <f ca="1">IF(TODAY()&gt;Tabela224101112131415161718192010113637383940414243444546[[#This Row],[VENCIMENTO]],"Vencido‼","Válido✔")</f>
        <v>Vencido‼</v>
      </c>
    </row>
    <row r="32" spans="1:12" x14ac:dyDescent="0.25">
      <c r="A32" s="11" t="str">
        <f>Tabela224[[#This Row],[NOME]]</f>
        <v>KENNEDY ALMEIDA MOTA</v>
      </c>
      <c r="B32" s="11" t="str">
        <f>Tabela224[[#This Row],[CATEGORIA]]</f>
        <v>EMPREGADO</v>
      </c>
      <c r="C32" s="15" t="str">
        <f>Tabela224[[#This Row],[SITUAÇÃO ]]</f>
        <v>ATIVO</v>
      </c>
      <c r="D32" s="15"/>
      <c r="E32" s="7"/>
      <c r="F32" s="10"/>
      <c r="G32" s="7"/>
      <c r="H32" s="7"/>
      <c r="I32" s="8"/>
      <c r="J32" s="7">
        <f t="shared" si="0"/>
        <v>0</v>
      </c>
      <c r="K32" s="9">
        <f t="shared" si="2"/>
        <v>-29</v>
      </c>
      <c r="L32" s="15" t="str">
        <f ca="1">IF(TODAY()&gt;Tabela224101112131415161718192010113637383940414243444546[[#This Row],[VENCIMENTO]],"Vencido‼","Válido✔")</f>
        <v>Vencido‼</v>
      </c>
    </row>
    <row r="33" spans="1:12" x14ac:dyDescent="0.25">
      <c r="A33" s="11" t="str">
        <f>Tabela224[[#This Row],[NOME]]</f>
        <v>KEVIN AQUINO ARNEZ</v>
      </c>
      <c r="B33" s="11" t="str">
        <f>Tabela224[[#This Row],[CATEGORIA]]</f>
        <v>EMPREGADO</v>
      </c>
      <c r="C33" s="15" t="str">
        <f>Tabela224[[#This Row],[SITUAÇÃO ]]</f>
        <v>ATIVO</v>
      </c>
      <c r="D33" s="15"/>
      <c r="E33" s="7"/>
      <c r="F33" s="10"/>
      <c r="G33" s="7"/>
      <c r="H33" s="7"/>
      <c r="I33" s="8"/>
      <c r="J33" s="7">
        <f t="shared" si="0"/>
        <v>0</v>
      </c>
      <c r="K33" s="9">
        <f t="shared" si="2"/>
        <v>-29</v>
      </c>
      <c r="L33" s="15" t="str">
        <f ca="1">IF(TODAY()&gt;Tabela224101112131415161718192010113637383940414243444546[[#This Row],[VENCIMENTO]],"Vencido‼","Válido✔")</f>
        <v>Vencido‼</v>
      </c>
    </row>
    <row r="34" spans="1:12" x14ac:dyDescent="0.25">
      <c r="A34" s="11" t="str">
        <f>Tabela224[[#This Row],[NOME]]</f>
        <v>LEANDRO ARCANJO DOS SANTOS</v>
      </c>
      <c r="B34" s="11" t="str">
        <f>Tabela224[[#This Row],[CATEGORIA]]</f>
        <v>EMPREGADO</v>
      </c>
      <c r="C34" s="15" t="str">
        <f>Tabela224[[#This Row],[SITUAÇÃO ]]</f>
        <v>ATIVO</v>
      </c>
      <c r="D34" s="15"/>
      <c r="E34" s="7"/>
      <c r="F34" s="10"/>
      <c r="G34" s="7"/>
      <c r="H34" s="7"/>
      <c r="I34" s="8"/>
      <c r="J34" s="7">
        <f t="shared" si="0"/>
        <v>0</v>
      </c>
      <c r="K34" s="9">
        <f t="shared" si="2"/>
        <v>-29</v>
      </c>
      <c r="L34" s="15" t="str">
        <f ca="1">IF(TODAY()&gt;Tabela224101112131415161718192010113637383940414243444546[[#This Row],[VENCIMENTO]],"Vencido‼","Válido✔")</f>
        <v>Vencido‼</v>
      </c>
    </row>
    <row r="35" spans="1:12" x14ac:dyDescent="0.25">
      <c r="A35" s="11" t="str">
        <f>Tabela224[[#This Row],[NOME]]</f>
        <v>LUCIANO ALVES DE PAIVA</v>
      </c>
      <c r="B35" s="11" t="str">
        <f>Tabela224[[#This Row],[CATEGORIA]]</f>
        <v>EMPREGADO</v>
      </c>
      <c r="C35" s="15" t="str">
        <f>Tabela224[[#This Row],[SITUAÇÃO ]]</f>
        <v>INATIVO</v>
      </c>
      <c r="D35" s="15"/>
      <c r="E35" s="7"/>
      <c r="F35" s="10"/>
      <c r="G35" s="7"/>
      <c r="H35" s="7"/>
      <c r="I35" s="8"/>
      <c r="J35" s="7">
        <f t="shared" si="0"/>
        <v>0</v>
      </c>
      <c r="K35" s="9">
        <f t="shared" si="2"/>
        <v>-29</v>
      </c>
      <c r="L35" s="15" t="str">
        <f ca="1">IF(TODAY()&gt;Tabela224101112131415161718192010113637383940414243444546[[#This Row],[VENCIMENTO]],"Vencido‼","Válido✔")</f>
        <v>Vencido‼</v>
      </c>
    </row>
    <row r="36" spans="1:12" x14ac:dyDescent="0.25">
      <c r="A36" s="11" t="str">
        <f>Tabela224[[#This Row],[NOME]]</f>
        <v>LUIZ CARLOS CORRÊA</v>
      </c>
      <c r="B36" s="11" t="str">
        <f>Tabela224[[#This Row],[CATEGORIA]]</f>
        <v>EMPREGADO</v>
      </c>
      <c r="C36" s="15" t="str">
        <f>Tabela224[[#This Row],[SITUAÇÃO ]]</f>
        <v>ATIVO</v>
      </c>
      <c r="D36" s="15"/>
      <c r="E36" s="7"/>
      <c r="F36" s="10"/>
      <c r="G36" s="7"/>
      <c r="H36" s="7"/>
      <c r="I36" s="8"/>
      <c r="J36" s="7">
        <f t="shared" si="0"/>
        <v>0</v>
      </c>
      <c r="K36" s="9">
        <f t="shared" si="2"/>
        <v>-29</v>
      </c>
      <c r="L36" s="15" t="str">
        <f ca="1">IF(TODAY()&gt;Tabela224101112131415161718192010113637383940414243444546[[#This Row],[VENCIMENTO]],"Vencido‼","Válido✔")</f>
        <v>Vencido‼</v>
      </c>
    </row>
    <row r="37" spans="1:12" x14ac:dyDescent="0.25">
      <c r="A37" s="11" t="str">
        <f>Tabela224[[#This Row],[NOME]]</f>
        <v>MÁRCIO PEREIRA DO NASCIMENTO</v>
      </c>
      <c r="B37" s="11" t="str">
        <f>Tabela224[[#This Row],[CATEGORIA]]</f>
        <v>EMPREGADO</v>
      </c>
      <c r="C37" s="15" t="str">
        <f>Tabela224[[#This Row],[SITUAÇÃO ]]</f>
        <v>ATIVO</v>
      </c>
      <c r="D37" s="15"/>
      <c r="E37" s="7"/>
      <c r="F37" s="10"/>
      <c r="G37" s="7"/>
      <c r="H37" s="7"/>
      <c r="I37" s="8"/>
      <c r="J37" s="7">
        <f t="shared" si="0"/>
        <v>0</v>
      </c>
      <c r="K37" s="9">
        <f t="shared" si="2"/>
        <v>-29</v>
      </c>
      <c r="L37" s="15" t="str">
        <f ca="1">IF(TODAY()&gt;Tabela224101112131415161718192010113637383940414243444546[[#This Row],[VENCIMENTO]],"Vencido‼","Válido✔")</f>
        <v>Vencido‼</v>
      </c>
    </row>
    <row r="38" spans="1:12" x14ac:dyDescent="0.25">
      <c r="A38" s="11" t="str">
        <f>Tabela224[[#This Row],[NOME]]</f>
        <v>MATEUS DOS SANTOS DE BRITO</v>
      </c>
      <c r="B38" s="11" t="str">
        <f>Tabela224[[#This Row],[CATEGORIA]]</f>
        <v>INTERMITENTE (ELISVÂNIO)</v>
      </c>
      <c r="C38" s="15" t="str">
        <f>Tabela224[[#This Row],[SITUAÇÃO ]]</f>
        <v>ATIVO</v>
      </c>
      <c r="D38" s="15"/>
      <c r="E38" s="7"/>
      <c r="F38" s="10"/>
      <c r="G38" s="7"/>
      <c r="H38" s="7"/>
      <c r="I38" s="8"/>
      <c r="J38" s="7">
        <f t="shared" si="0"/>
        <v>0</v>
      </c>
      <c r="K38" s="9">
        <f t="shared" si="2"/>
        <v>-29</v>
      </c>
      <c r="L38" s="15" t="str">
        <f ca="1">IF(TODAY()&gt;Tabela224101112131415161718192010113637383940414243444546[[#This Row],[VENCIMENTO]],"Vencido‼","Válido✔")</f>
        <v>Vencido‼</v>
      </c>
    </row>
    <row r="39" spans="1:12" x14ac:dyDescent="0.25">
      <c r="A39" s="11" t="str">
        <f>Tabela224[[#This Row],[NOME]]</f>
        <v>MOACIR ROMÁRIO SIQUEIRA DOS REIS</v>
      </c>
      <c r="B39" s="11" t="str">
        <f>Tabela224[[#This Row],[CATEGORIA]]</f>
        <v>EMPREGADO</v>
      </c>
      <c r="C39" s="15" t="str">
        <f>Tabela224[[#This Row],[SITUAÇÃO ]]</f>
        <v>ATIVO</v>
      </c>
      <c r="D39" s="15"/>
      <c r="E39" s="7"/>
      <c r="F39" s="10"/>
      <c r="G39" s="7"/>
      <c r="H39" s="7"/>
      <c r="I39" s="8"/>
      <c r="J39" s="7">
        <f t="shared" si="0"/>
        <v>0</v>
      </c>
      <c r="K39" s="9">
        <f t="shared" si="2"/>
        <v>-29</v>
      </c>
      <c r="L39" s="15" t="str">
        <f ca="1">IF(TODAY()&gt;Tabela224101112131415161718192010113637383940414243444546[[#This Row],[VENCIMENTO]],"Vencido‼","Válido✔")</f>
        <v>Vencido‼</v>
      </c>
    </row>
    <row r="40" spans="1:12" x14ac:dyDescent="0.25">
      <c r="A40" s="11" t="str">
        <f>Tabela224[[#This Row],[NOME]]</f>
        <v>NATHÁLIA ROSY SOUZA OLIVEIRA</v>
      </c>
      <c r="B40" s="11" t="str">
        <f>Tabela224[[#This Row],[CATEGORIA]]</f>
        <v>EMPREGADO</v>
      </c>
      <c r="C40" s="15" t="str">
        <f>Tabela224[[#This Row],[SITUAÇÃO ]]</f>
        <v>ATIVO</v>
      </c>
      <c r="D40" s="15"/>
      <c r="E40" s="7"/>
      <c r="F40" s="10"/>
      <c r="G40" s="7"/>
      <c r="H40" s="7"/>
      <c r="I40" s="8"/>
      <c r="J40" s="7">
        <f t="shared" si="0"/>
        <v>0</v>
      </c>
      <c r="K40" s="9">
        <f t="shared" si="2"/>
        <v>-29</v>
      </c>
      <c r="L40" s="15" t="str">
        <f ca="1">IF(TODAY()&gt;Tabela224101112131415161718192010113637383940414243444546[[#This Row],[VENCIMENTO]],"Vencido‼","Válido✔")</f>
        <v>Vencido‼</v>
      </c>
    </row>
    <row r="41" spans="1:12" x14ac:dyDescent="0.25">
      <c r="A41" s="11" t="str">
        <f>Tabela224[[#This Row],[NOME]]</f>
        <v>NAYARA THAÍS LOURENÇO OLIVEIRA</v>
      </c>
      <c r="B41" s="11" t="str">
        <f>Tabela224[[#This Row],[CATEGORIA]]</f>
        <v>EMPREGADO</v>
      </c>
      <c r="C41" s="15" t="str">
        <f>Tabela224[[#This Row],[SITUAÇÃO ]]</f>
        <v>ATIVO</v>
      </c>
      <c r="D41" s="15"/>
      <c r="E41" s="7"/>
      <c r="F41" s="10"/>
      <c r="G41" s="7"/>
      <c r="H41" s="7"/>
      <c r="I41" s="8"/>
      <c r="J41" s="7">
        <f t="shared" si="0"/>
        <v>0</v>
      </c>
      <c r="K41" s="9">
        <f t="shared" si="2"/>
        <v>-29</v>
      </c>
      <c r="L41" s="15" t="str">
        <f ca="1">IF(TODAY()&gt;Tabela224101112131415161718192010113637383940414243444546[[#This Row],[VENCIMENTO]],"Vencido‼","Válido✔")</f>
        <v>Vencido‼</v>
      </c>
    </row>
    <row r="42" spans="1:12" x14ac:dyDescent="0.25">
      <c r="A42" s="11" t="str">
        <f>Tabela224[[#This Row],[NOME]]</f>
        <v>NIELTON OLIVEIRA DAMASCENO</v>
      </c>
      <c r="B42" s="11" t="str">
        <f>Tabela224[[#This Row],[CATEGORIA]]</f>
        <v>EMPREGADO</v>
      </c>
      <c r="C42" s="15" t="str">
        <f>Tabela224[[#This Row],[SITUAÇÃO ]]</f>
        <v>ATIVO</v>
      </c>
      <c r="D42" s="15"/>
      <c r="E42" s="7"/>
      <c r="F42" s="10"/>
      <c r="G42" s="7"/>
      <c r="H42" s="7"/>
      <c r="I42" s="8"/>
      <c r="J42" s="7">
        <f t="shared" si="0"/>
        <v>0</v>
      </c>
      <c r="K42" s="9">
        <f t="shared" si="2"/>
        <v>-29</v>
      </c>
      <c r="L42" s="15" t="str">
        <f ca="1">IF(TODAY()&gt;Tabela224101112131415161718192010113637383940414243444546[[#This Row],[VENCIMENTO]],"Vencido‼","Válido✔")</f>
        <v>Vencido‼</v>
      </c>
    </row>
    <row r="43" spans="1:12" x14ac:dyDescent="0.25">
      <c r="A43" s="11" t="str">
        <f>Tabela224[[#This Row],[NOME]]</f>
        <v>PAULO CÉLIO DA SILVA</v>
      </c>
      <c r="B43" s="11" t="str">
        <f>Tabela224[[#This Row],[CATEGORIA]]</f>
        <v>EMPREGADO</v>
      </c>
      <c r="C43" s="15" t="str">
        <f>Tabela224[[#This Row],[SITUAÇÃO ]]</f>
        <v>ATIVO</v>
      </c>
      <c r="D43" s="15"/>
      <c r="E43" s="7"/>
      <c r="F43" s="10"/>
      <c r="G43" s="7"/>
      <c r="H43" s="7"/>
      <c r="I43" s="8"/>
      <c r="J43" s="7">
        <f t="shared" si="0"/>
        <v>0</v>
      </c>
      <c r="K43" s="9">
        <f t="shared" si="2"/>
        <v>-29</v>
      </c>
      <c r="L43" s="15" t="str">
        <f ca="1">IF(TODAY()&gt;Tabela224101112131415161718192010113637383940414243444546[[#This Row],[VENCIMENTO]],"Vencido‼","Válido✔")</f>
        <v>Vencido‼</v>
      </c>
    </row>
    <row r="44" spans="1:12" x14ac:dyDescent="0.25">
      <c r="A44" s="11" t="str">
        <f>Tabela224[[#This Row],[NOME]]</f>
        <v>RAFAEL FAUSTINO MAPA COELHO</v>
      </c>
      <c r="B44" s="11" t="str">
        <f>Tabela224[[#This Row],[CATEGORIA]]</f>
        <v>EMPREGADO</v>
      </c>
      <c r="C44" s="15" t="str">
        <f>Tabela224[[#This Row],[SITUAÇÃO ]]</f>
        <v>INATIVO</v>
      </c>
      <c r="D44" s="15"/>
      <c r="E44" s="7"/>
      <c r="F44" s="10"/>
      <c r="G44" s="7"/>
      <c r="H44" s="7"/>
      <c r="I44" s="8"/>
      <c r="J44" s="7">
        <f t="shared" si="0"/>
        <v>0</v>
      </c>
      <c r="K44" s="9">
        <f t="shared" si="2"/>
        <v>-29</v>
      </c>
      <c r="L44" s="15" t="str">
        <f ca="1">IF(TODAY()&gt;Tabela224101112131415161718192010113637383940414243444546[[#This Row],[VENCIMENTO]],"Vencido‼","Válido✔")</f>
        <v>Vencido‼</v>
      </c>
    </row>
    <row r="45" spans="1:12" x14ac:dyDescent="0.25">
      <c r="A45" s="11" t="str">
        <f>Tabela224[[#This Row],[NOME]]</f>
        <v>RAFAEL ROBERTO CAMPIDELLI</v>
      </c>
      <c r="B45" s="11" t="str">
        <f>Tabela224[[#This Row],[CATEGORIA]]</f>
        <v>EMPREGADO</v>
      </c>
      <c r="C45" s="15" t="s">
        <v>120</v>
      </c>
      <c r="D45" s="15"/>
      <c r="E45" s="7"/>
      <c r="F45" s="10"/>
      <c r="G45" s="7"/>
      <c r="H45" s="7"/>
      <c r="I45" s="8"/>
      <c r="J45" s="7">
        <f>EDATE(E45,I45)</f>
        <v>0</v>
      </c>
      <c r="K45" s="9">
        <f>J45-29</f>
        <v>-29</v>
      </c>
      <c r="L45" s="15" t="str">
        <f ca="1">IF(TODAY()&gt;Tabela224101112131415161718192010113637383940414243444546[[#This Row],[VENCIMENTO]],"Vencido‼","Válido✔")</f>
        <v>Vencido‼</v>
      </c>
    </row>
    <row r="46" spans="1:12" x14ac:dyDescent="0.25">
      <c r="A46" s="11" t="str">
        <f>Tabela224[[#This Row],[NOME]]</f>
        <v>ROBERT AUGUSTO SANTOS SILVA</v>
      </c>
      <c r="B46" s="11" t="str">
        <f>Tabela224[[#This Row],[CATEGORIA]]</f>
        <v>EMPREGADO</v>
      </c>
      <c r="C46" s="15" t="str">
        <f>Tabela224[[#This Row],[SITUAÇÃO ]]</f>
        <v>ATIVO</v>
      </c>
      <c r="D46" s="15"/>
      <c r="E46" s="7"/>
      <c r="F46" s="10"/>
      <c r="G46" s="7"/>
      <c r="H46" s="7"/>
      <c r="I46" s="8"/>
      <c r="J46" s="7">
        <f t="shared" si="0"/>
        <v>0</v>
      </c>
      <c r="K46" s="9">
        <f t="shared" si="2"/>
        <v>-29</v>
      </c>
      <c r="L46" s="15" t="str">
        <f ca="1">IF(TODAY()&gt;Tabela224101112131415161718192010113637383940414243444546[[#This Row],[VENCIMENTO]],"Vencido‼","Válido✔")</f>
        <v>Vencido‼</v>
      </c>
    </row>
    <row r="47" spans="1:12" x14ac:dyDescent="0.25">
      <c r="A47" s="11" t="str">
        <f>Tabela224[[#This Row],[NOME]]</f>
        <v>TALISON TIAGO DIAS OLIVEIRA</v>
      </c>
      <c r="B47" s="11" t="str">
        <f>Tabela224[[#This Row],[CATEGORIA]]</f>
        <v>EMPREGADO</v>
      </c>
      <c r="C47" s="15" t="str">
        <f>Tabela224[[#This Row],[SITUAÇÃO ]]</f>
        <v>ATIVO</v>
      </c>
      <c r="D47" s="15"/>
      <c r="E47" s="7"/>
      <c r="F47" s="10"/>
      <c r="G47" s="7"/>
      <c r="H47" s="7"/>
      <c r="I47" s="8"/>
      <c r="J47" s="7">
        <f t="shared" si="0"/>
        <v>0</v>
      </c>
      <c r="K47" s="9">
        <f t="shared" si="2"/>
        <v>-29</v>
      </c>
      <c r="L47" s="15" t="str">
        <f ca="1">IF(TODAY()&gt;Tabela224101112131415161718192010113637383940414243444546[[#This Row],[VENCIMENTO]],"Vencido‼","Válido✔")</f>
        <v>Vencido‼</v>
      </c>
    </row>
    <row r="48" spans="1:12" x14ac:dyDescent="0.25">
      <c r="A48" s="11" t="str">
        <f>Tabela224[[#This Row],[NOME]]</f>
        <v>THAÍS LORRAINE DA SILVA SANTOS</v>
      </c>
      <c r="B48" s="11" t="str">
        <f>Tabela224[[#This Row],[CATEGORIA]]</f>
        <v>EMPREGADO</v>
      </c>
      <c r="C48" s="15" t="str">
        <f>Tabela224[[#This Row],[SITUAÇÃO ]]</f>
        <v>ATIVO</v>
      </c>
      <c r="D48" s="15"/>
      <c r="E48" s="7"/>
      <c r="F48" s="10"/>
      <c r="G48" s="7"/>
      <c r="H48" s="7"/>
      <c r="I48" s="8"/>
      <c r="J48" s="7">
        <f t="shared" si="0"/>
        <v>0</v>
      </c>
      <c r="K48" s="9">
        <f t="shared" si="2"/>
        <v>-29</v>
      </c>
      <c r="L48" s="15" t="str">
        <f ca="1">IF(TODAY()&gt;Tabela224101112131415161718192010113637383940414243444546[[#This Row],[VENCIMENTO]],"Vencido‼","Válido✔")</f>
        <v>Vencido‼</v>
      </c>
    </row>
    <row r="49" spans="1:12" x14ac:dyDescent="0.25">
      <c r="A49" s="11" t="str">
        <f>Tabela224[[#This Row],[NOME]]</f>
        <v>WAGNER APARECIDO DE SOUSA JÚNIOR</v>
      </c>
      <c r="B49" s="11" t="str">
        <f>Tabela224[[#This Row],[CATEGORIA]]</f>
        <v>EMPREGADO</v>
      </c>
      <c r="C49" s="15" t="str">
        <f>Tabela224[[#This Row],[SITUAÇÃO ]]</f>
        <v>INATIVO</v>
      </c>
      <c r="D49" s="15"/>
      <c r="E49" s="7"/>
      <c r="F49" s="10"/>
      <c r="G49" s="7"/>
      <c r="H49" s="7"/>
      <c r="I49" s="8"/>
      <c r="J49" s="7">
        <f t="shared" si="0"/>
        <v>0</v>
      </c>
      <c r="K49" s="9">
        <f t="shared" si="2"/>
        <v>-29</v>
      </c>
      <c r="L49" s="15" t="str">
        <f ca="1">IF(TODAY()&gt;Tabela224101112131415161718192010113637383940414243444546[[#This Row],[VENCIMENTO]],"Vencido‼","Válido✔")</f>
        <v>Vencido‼</v>
      </c>
    </row>
    <row r="50" spans="1:12" x14ac:dyDescent="0.25">
      <c r="A50" s="11" t="str">
        <f>Tabela224[[#This Row],[NOME]]</f>
        <v>WESLEY DE ALMEIDA E SOUZA</v>
      </c>
      <c r="B50" s="11" t="str">
        <f>Tabela224[[#This Row],[CATEGORIA]]</f>
        <v>EMPREGADO</v>
      </c>
      <c r="C50" s="15" t="str">
        <f>Tabela224[[#This Row],[SITUAÇÃO ]]</f>
        <v>ATIVO</v>
      </c>
      <c r="D50" s="15"/>
      <c r="E50" s="7"/>
      <c r="F50" s="10"/>
      <c r="G50" s="7"/>
      <c r="H50" s="7"/>
      <c r="I50" s="8"/>
      <c r="J50" s="19">
        <f t="shared" si="0"/>
        <v>0</v>
      </c>
      <c r="K50" s="20">
        <f t="shared" si="2"/>
        <v>-29</v>
      </c>
      <c r="L50" s="15" t="str">
        <f ca="1">IF(TODAY()&gt;Tabela224101112131415161718192010113637383940414243444546[[#This Row],[VENCIMENTO]],"Vencido‼","Válido✔")</f>
        <v>Vencido‼</v>
      </c>
    </row>
    <row r="51" spans="1:12" x14ac:dyDescent="0.25">
      <c r="A51" s="11" t="str">
        <f>Tabela224[[#This Row],[NOME]]</f>
        <v>MARCELO CHRISTIAN LELIS DE OLIVEIRA</v>
      </c>
      <c r="B51" s="11" t="str">
        <f>Tabela224[[#This Row],[CATEGORIA]]</f>
        <v>EMPREGADO</v>
      </c>
      <c r="C51" s="15" t="str">
        <f>Tabela224[[#This Row],[SITUAÇÃO ]]</f>
        <v>ATIVO</v>
      </c>
      <c r="D51" s="15"/>
      <c r="E51" s="7"/>
      <c r="F51" s="10"/>
      <c r="G51" s="7"/>
      <c r="H51" s="7"/>
      <c r="I51" s="8"/>
      <c r="J51" s="7">
        <f t="shared" si="0"/>
        <v>0</v>
      </c>
      <c r="K51" s="9">
        <f t="shared" si="2"/>
        <v>-29</v>
      </c>
      <c r="L51" s="27" t="str">
        <f ca="1">IF(TODAY()&gt;Tabela224101112131415161718192010113637383940414243444546[[#This Row],[VENCIMENTO]],"Vencido‼","Válido✔")</f>
        <v>Vencido‼</v>
      </c>
    </row>
    <row r="52" spans="1:12" x14ac:dyDescent="0.25">
      <c r="A52" s="11" t="str">
        <f>Tabela224[[#This Row],[NOME]]</f>
        <v>PABLO VINICIUS SEVERINO FERNANDES</v>
      </c>
      <c r="B52" s="11" t="str">
        <f>Tabela224[[#This Row],[CATEGORIA]]</f>
        <v xml:space="preserve">EMPREGADO </v>
      </c>
      <c r="C52" s="15" t="str">
        <f>Tabela224[[#This Row],[SITUAÇÃO ]]</f>
        <v>ATIVO</v>
      </c>
      <c r="D52" s="15"/>
      <c r="E52" s="7"/>
      <c r="F52" s="10"/>
      <c r="G52" s="7"/>
      <c r="H52" s="7"/>
      <c r="I52" s="8"/>
      <c r="J52" s="7">
        <f t="shared" si="0"/>
        <v>0</v>
      </c>
      <c r="K52" s="9">
        <f t="shared" si="2"/>
        <v>-29</v>
      </c>
      <c r="L52" s="27" t="str">
        <f ca="1">IF(TODAY()&gt;Tabela224101112131415161718192010113637383940414243444546[[#This Row],[VENCIMENTO]],"Vencido‼","Válido✔")</f>
        <v>Vencido‼</v>
      </c>
    </row>
    <row r="53" spans="1:12" x14ac:dyDescent="0.25">
      <c r="A53" s="11" t="str">
        <f>Tabela224[[#This Row],[NOME]]</f>
        <v>FRANCISCO PEDRO DE SOUZA SANTOS</v>
      </c>
      <c r="B53" s="11" t="str">
        <f>Tabela224[[#This Row],[CATEGORIA]]</f>
        <v>EMPREGADO</v>
      </c>
      <c r="C53" s="15" t="s">
        <v>120</v>
      </c>
      <c r="D53" s="15"/>
      <c r="E53" s="7"/>
      <c r="F53" s="10"/>
      <c r="G53" s="7"/>
      <c r="H53" s="7"/>
      <c r="I53" s="8"/>
      <c r="J53" s="7">
        <f t="shared" si="0"/>
        <v>0</v>
      </c>
      <c r="K53" s="9">
        <f t="shared" si="2"/>
        <v>-29</v>
      </c>
      <c r="L53" s="27" t="str">
        <f ca="1">IF(TODAY()&gt;Tabela224101112131415161718192010113637383940414243444546[[#This Row],[VENCIMENTO]],"Vencido‼","Válido✔")</f>
        <v>Vencido‼</v>
      </c>
    </row>
    <row r="54" spans="1:12" x14ac:dyDescent="0.25">
      <c r="A54" s="11" t="str">
        <f>Tabela224[[#This Row],[NOME]]</f>
        <v>ÍTALO GABRIEL DA SILVA RODRIGUES SANTOS</v>
      </c>
      <c r="B54" s="11" t="str">
        <f>Tabela224[[#This Row],[CATEGORIA]]</f>
        <v>EMPREGADO</v>
      </c>
      <c r="C54" s="15" t="str">
        <f>Tabela224[[#This Row],[SITUAÇÃO ]]</f>
        <v>ATIVO</v>
      </c>
      <c r="D54" s="15"/>
      <c r="E54" s="7"/>
      <c r="F54" s="10"/>
      <c r="G54" s="7"/>
      <c r="H54" s="7"/>
      <c r="I54" s="8"/>
      <c r="J54" s="7">
        <f t="shared" si="0"/>
        <v>0</v>
      </c>
      <c r="K54" s="9">
        <f t="shared" si="2"/>
        <v>-29</v>
      </c>
      <c r="L54" s="27" t="str">
        <f ca="1">IF(TODAY()&gt;Tabela224101112131415161718192010113637383940414243444546[[#This Row],[VENCIMENTO]],"Vencido‼","Válido✔")</f>
        <v>Vencido‼</v>
      </c>
    </row>
    <row r="55" spans="1:12" x14ac:dyDescent="0.25">
      <c r="A55" s="11" t="str">
        <f>Tabela224[[#This Row],[NOME]]</f>
        <v>IVANILDO AMARAL SANTOS</v>
      </c>
      <c r="B55" s="11" t="str">
        <f>Tabela224[[#This Row],[CATEGORIA]]</f>
        <v>EMPREGADO</v>
      </c>
      <c r="C55" s="15" t="str">
        <f>Tabela224[[#This Row],[SITUAÇÃO ]]</f>
        <v>ATIVO</v>
      </c>
      <c r="D55" s="15"/>
      <c r="E55" s="7"/>
      <c r="F55" s="10"/>
      <c r="G55" s="7"/>
      <c r="H55" s="7"/>
      <c r="I55" s="8"/>
      <c r="J55" s="7">
        <f t="shared" si="0"/>
        <v>0</v>
      </c>
      <c r="K55" s="9">
        <f t="shared" si="2"/>
        <v>-29</v>
      </c>
      <c r="L55" s="27" t="str">
        <f ca="1">IF(TODAY()&gt;Tabela224101112131415161718192010113637383940414243444546[[#This Row],[VENCIMENTO]],"Vencido‼","Válido✔")</f>
        <v>Vencido‼</v>
      </c>
    </row>
    <row r="56" spans="1:12" x14ac:dyDescent="0.25">
      <c r="A56" s="11" t="str">
        <f>Tabela224[[#This Row],[NOME]]</f>
        <v>JONATHAN FERNANDES PEREIRA</v>
      </c>
      <c r="B56" s="11" t="str">
        <f>Tabela224[[#This Row],[CATEGORIA]]</f>
        <v>EMPREGADO</v>
      </c>
      <c r="C56" s="15" t="str">
        <f>Tabela224[[#This Row],[SITUAÇÃO ]]</f>
        <v>ATIVO</v>
      </c>
      <c r="D56" s="15"/>
      <c r="E56" s="7"/>
      <c r="F56" s="10"/>
      <c r="G56" s="7"/>
      <c r="H56" s="7"/>
      <c r="I56" s="8"/>
      <c r="J56" s="7">
        <f t="shared" si="0"/>
        <v>0</v>
      </c>
      <c r="K56" s="9">
        <f t="shared" si="2"/>
        <v>-29</v>
      </c>
      <c r="L56" s="27" t="str">
        <f ca="1">IF(TODAY()&gt;Tabela224101112131415161718192010113637383940414243444546[[#This Row],[VENCIMENTO]],"Vencido‼","Válido✔")</f>
        <v>Vencido‼</v>
      </c>
    </row>
    <row r="57" spans="1:12" x14ac:dyDescent="0.25">
      <c r="A57" s="11" t="str">
        <f>Tabela224[[#This Row],[NOME]]</f>
        <v>FERNANDO AQUINO FERNANDES</v>
      </c>
      <c r="B57" s="11" t="str">
        <f>Tabela224[[#This Row],[CATEGORIA]]</f>
        <v>INTERMITENTE (FERNANDO)</v>
      </c>
      <c r="C57" s="15" t="str">
        <f>Tabela224[[#This Row],[SITUAÇÃO ]]</f>
        <v>ATIVO</v>
      </c>
      <c r="D57" s="15"/>
      <c r="E57" s="7"/>
      <c r="F57" s="10"/>
      <c r="G57" s="7"/>
      <c r="H57" s="7"/>
      <c r="I57" s="8"/>
      <c r="J57" s="7">
        <f t="shared" si="0"/>
        <v>0</v>
      </c>
      <c r="K57" s="9">
        <f t="shared" si="2"/>
        <v>-29</v>
      </c>
      <c r="L57" s="27" t="str">
        <f ca="1">IF(TODAY()&gt;Tabela224101112131415161718192010113637383940414243444546[[#This Row],[VENCIMENTO]],"Vencido‼","Válido✔")</f>
        <v>Vencido‼</v>
      </c>
    </row>
    <row r="58" spans="1:12" x14ac:dyDescent="0.25">
      <c r="A58" s="11" t="str">
        <f>Tabela224[[#This Row],[NOME]]</f>
        <v>WANDESON COSTA LIMA</v>
      </c>
      <c r="B58" s="11" t="str">
        <f>Tabela224[[#This Row],[CATEGORIA]]</f>
        <v>INTERMITENTE (FERNANDO)</v>
      </c>
      <c r="C58" s="15" t="str">
        <f>Tabela224[[#This Row],[SITUAÇÃO ]]</f>
        <v>ATIVO</v>
      </c>
      <c r="D58" s="15"/>
      <c r="E58" s="7"/>
      <c r="F58" s="10"/>
      <c r="G58" s="7"/>
      <c r="H58" s="7"/>
      <c r="I58" s="8"/>
      <c r="J58" s="7">
        <f t="shared" si="0"/>
        <v>0</v>
      </c>
      <c r="K58" s="9">
        <f t="shared" si="2"/>
        <v>-29</v>
      </c>
      <c r="L58" s="27" t="str">
        <f ca="1">IF(TODAY()&gt;Tabela224101112131415161718192010113637383940414243444546[[#This Row],[VENCIMENTO]],"Vencido‼","Válido✔")</f>
        <v>Vencido‼</v>
      </c>
    </row>
    <row r="59" spans="1:12" x14ac:dyDescent="0.25">
      <c r="A59" s="11" t="str">
        <f>Tabela224[[#This Row],[NOME]]</f>
        <v>WILLIAN JORGE CAETANO PINTO</v>
      </c>
      <c r="B59" s="11" t="str">
        <f>Tabela224[[#This Row],[CATEGORIA]]</f>
        <v>INTERMITENTE (FERNANDO)</v>
      </c>
      <c r="C59" s="15" t="str">
        <f>Tabela224[[#This Row],[SITUAÇÃO ]]</f>
        <v>ATIVO</v>
      </c>
      <c r="D59" s="15"/>
      <c r="E59" s="7"/>
      <c r="F59" s="10"/>
      <c r="G59" s="7"/>
      <c r="H59" s="7"/>
      <c r="I59" s="8"/>
      <c r="J59" s="7">
        <f t="shared" si="0"/>
        <v>0</v>
      </c>
      <c r="K59" s="9">
        <f t="shared" si="2"/>
        <v>-29</v>
      </c>
      <c r="L59" s="27" t="str">
        <f ca="1">IF(TODAY()&gt;Tabela224101112131415161718192010113637383940414243444546[[#This Row],[VENCIMENTO]],"Vencido‼","Válido✔")</f>
        <v>Vencido‼</v>
      </c>
    </row>
    <row r="60" spans="1:12" x14ac:dyDescent="0.25">
      <c r="A60" s="11" t="str">
        <f>Tabela224[[#This Row],[NOME]]</f>
        <v>GRASIANE DA COSTA SOBRINHO</v>
      </c>
      <c r="B60" s="11" t="str">
        <f>Tabela224[[#This Row],[CATEGORIA]]</f>
        <v>EMPREGADO</v>
      </c>
      <c r="C60" s="15" t="str">
        <f>Tabela224[[#This Row],[SITUAÇÃO ]]</f>
        <v>ATIVO</v>
      </c>
      <c r="D60" s="15"/>
      <c r="E60" s="7"/>
      <c r="F60" s="10"/>
      <c r="G60" s="7"/>
      <c r="H60" s="7"/>
      <c r="I60" s="8"/>
      <c r="J60" s="7">
        <f t="shared" si="0"/>
        <v>0</v>
      </c>
      <c r="K60" s="9">
        <f t="shared" si="2"/>
        <v>-29</v>
      </c>
      <c r="L60" s="27" t="str">
        <f ca="1">IF(TODAY()&gt;Tabela224101112131415161718192010113637383940414243444546[[#This Row],[VENCIMENTO]],"Vencido‼","Válido✔")</f>
        <v>Vencido‼</v>
      </c>
    </row>
    <row r="61" spans="1:12" x14ac:dyDescent="0.25">
      <c r="A61" s="11" t="str">
        <f>Tabela224[[#This Row],[NOME]]</f>
        <v>BRUNO GUIMARÃES MARTINS</v>
      </c>
      <c r="B61" s="11" t="str">
        <f>Tabela224[[#This Row],[CATEGORIA]]</f>
        <v>EMPREGADO</v>
      </c>
      <c r="C61" s="15" t="str">
        <f>Tabela224[[#This Row],[SITUAÇÃO ]]</f>
        <v>ATIVO</v>
      </c>
      <c r="D61" s="15"/>
      <c r="E61" s="7"/>
      <c r="F61" s="10"/>
      <c r="G61" s="7"/>
      <c r="H61" s="7"/>
      <c r="I61" s="8"/>
      <c r="J61" s="7">
        <f t="shared" si="0"/>
        <v>0</v>
      </c>
      <c r="K61" s="9">
        <f t="shared" si="2"/>
        <v>-29</v>
      </c>
      <c r="L61" s="27" t="str">
        <f ca="1">IF(TODAY()&gt;Tabela224101112131415161718192010113637383940414243444546[[#This Row],[VENCIMENTO]],"Vencido‼","Válido✔")</f>
        <v>Vencido‼</v>
      </c>
    </row>
    <row r="62" spans="1:12" x14ac:dyDescent="0.25">
      <c r="A62" s="11" t="str">
        <f>Tabela224[[#This Row],[NOME]]</f>
        <v>LEANDRO GUIMARÃES MARTINS</v>
      </c>
      <c r="B62" s="11" t="str">
        <f>Tabela224[[#This Row],[CATEGORIA]]</f>
        <v>EMPREGADO</v>
      </c>
      <c r="C62" s="15" t="str">
        <f>Tabela224[[#This Row],[SITUAÇÃO ]]</f>
        <v>ATIVO</v>
      </c>
      <c r="D62" s="15"/>
      <c r="E62" s="7"/>
      <c r="F62" s="10"/>
      <c r="G62" s="7"/>
      <c r="H62" s="7"/>
      <c r="I62" s="8"/>
      <c r="J62" s="7">
        <f t="shared" si="0"/>
        <v>0</v>
      </c>
      <c r="K62" s="9">
        <f t="shared" si="2"/>
        <v>-29</v>
      </c>
      <c r="L62" s="27" t="str">
        <f ca="1">IF(TODAY()&gt;Tabela224101112131415161718192010113637383940414243444546[[#This Row],[VENCIMENTO]],"Vencido‼","Válido✔")</f>
        <v>Vencido‼</v>
      </c>
    </row>
    <row r="63" spans="1:12" x14ac:dyDescent="0.25">
      <c r="A63" s="11" t="str">
        <f>Tabela224[[#This Row],[NOME]]</f>
        <v>ALESSANDRO IORANY DOS SANTOS</v>
      </c>
      <c r="B63" s="11" t="str">
        <f>Tabela224[[#This Row],[CATEGORIA]]</f>
        <v>EMPREGADO</v>
      </c>
      <c r="C63" s="15" t="str">
        <f>Tabela224[[#This Row],[SITUAÇÃO ]]</f>
        <v>INATIVO</v>
      </c>
      <c r="D63" s="15"/>
      <c r="E63" s="7"/>
      <c r="F63" s="10"/>
      <c r="G63" s="7"/>
      <c r="H63" s="7"/>
      <c r="I63" s="8"/>
      <c r="J63" s="7">
        <f t="shared" si="0"/>
        <v>0</v>
      </c>
      <c r="K63" s="9">
        <f t="shared" si="2"/>
        <v>-29</v>
      </c>
      <c r="L63" s="27" t="str">
        <f ca="1">IF(TODAY()&gt;Tabela224101112131415161718192010113637383940414243444546[[#This Row],[VENCIMENTO]],"Vencido‼","Válido✔")</f>
        <v>Vencido‼</v>
      </c>
    </row>
    <row r="64" spans="1:12" x14ac:dyDescent="0.25">
      <c r="A64" s="11" t="str">
        <f>Tabela224[[#This Row],[NOME]]</f>
        <v>MATHEUS BINI SEVERINO FERNANDES</v>
      </c>
      <c r="B64" s="11" t="str">
        <f>Tabela224[[#This Row],[CATEGORIA]]</f>
        <v>EMPREGADO</v>
      </c>
      <c r="C64" s="15" t="str">
        <f>Tabela224[[#This Row],[SITUAÇÃO ]]</f>
        <v>ATIVO</v>
      </c>
      <c r="D64" s="15"/>
      <c r="E64" s="7"/>
      <c r="F64" s="10"/>
      <c r="G64" s="7"/>
      <c r="H64" s="7"/>
      <c r="I64" s="8"/>
      <c r="J64" s="7">
        <f t="shared" si="0"/>
        <v>0</v>
      </c>
      <c r="K64" s="9">
        <f t="shared" si="2"/>
        <v>-29</v>
      </c>
      <c r="L64" s="27" t="str">
        <f ca="1">IF(TODAY()&gt;Tabela224101112131415161718192010113637383940414243444546[[#This Row],[VENCIMENTO]],"Vencido‼","Válido✔")</f>
        <v>Vencido‼</v>
      </c>
    </row>
    <row r="65" spans="1:12" x14ac:dyDescent="0.25">
      <c r="A65" s="11" t="str">
        <f>Tabela224[[#This Row],[NOME]]</f>
        <v>NILTON ALVES DA CUNHA FILHO</v>
      </c>
      <c r="B65" s="11" t="str">
        <f>Tabela224[[#This Row],[CATEGORIA]]</f>
        <v>EMPREGADO</v>
      </c>
      <c r="C65" s="15" t="str">
        <f>Tabela224[[#This Row],[SITUAÇÃO ]]</f>
        <v>ATIVO</v>
      </c>
      <c r="D65" s="15"/>
      <c r="E65" s="7"/>
      <c r="F65" s="10"/>
      <c r="G65" s="7"/>
      <c r="H65" s="7"/>
      <c r="I65" s="8"/>
      <c r="J65" s="7">
        <f t="shared" si="0"/>
        <v>0</v>
      </c>
      <c r="K65" s="9">
        <f t="shared" si="2"/>
        <v>-29</v>
      </c>
      <c r="L65" s="27" t="str">
        <f ca="1">IF(TODAY()&gt;Tabela224101112131415161718192010113637383940414243444546[[#This Row],[VENCIMENTO]],"Vencido‼","Válido✔")</f>
        <v>Vencido‼</v>
      </c>
    </row>
    <row r="66" spans="1:12" x14ac:dyDescent="0.25">
      <c r="A66" s="11" t="str">
        <f>Tabela224[[#This Row],[NOME]]</f>
        <v>FRANCISCO PEDRO DE SOUZA SANTOS</v>
      </c>
      <c r="B66" s="11" t="str">
        <f>Tabela224[[#This Row],[CATEGORIA]]</f>
        <v>EMPREGADO</v>
      </c>
      <c r="C66" s="15" t="str">
        <f>Tabela224[[#This Row],[SITUAÇÃO ]]</f>
        <v>ATIVO</v>
      </c>
      <c r="D66" s="8"/>
      <c r="E66" s="7"/>
      <c r="F66" s="7"/>
      <c r="G66" s="7"/>
      <c r="H66" s="7"/>
      <c r="I66" s="8"/>
      <c r="J66" s="7">
        <f t="shared" si="0"/>
        <v>0</v>
      </c>
      <c r="K66" s="9">
        <f t="shared" si="2"/>
        <v>-29</v>
      </c>
      <c r="L66" s="27" t="str">
        <f ca="1">IF(TODAY()&gt;Tabela224101112131415161718192010113637383940414243444546[[#This Row],[VENCIMENTO]],"Vencido‼","Válido✔")</f>
        <v>Vencido‼</v>
      </c>
    </row>
    <row r="67" spans="1:12" x14ac:dyDescent="0.25">
      <c r="A67" s="11" t="str">
        <f>Tabela224[[#This Row],[NOME]]</f>
        <v>CARLOS EDUARDO ALVES JULIÃO</v>
      </c>
      <c r="B67" s="11" t="str">
        <f>Tabela224[[#This Row],[CATEGORIA]]</f>
        <v>EMPREGADO</v>
      </c>
      <c r="C67" s="15" t="str">
        <f>Tabela224[[#This Row],[SITUAÇÃO ]]</f>
        <v>ATIVO</v>
      </c>
      <c r="D67" s="8"/>
      <c r="E67" s="7"/>
      <c r="F67" s="7"/>
      <c r="G67" s="7"/>
      <c r="H67" s="7"/>
      <c r="I67" s="8"/>
      <c r="J67" s="7">
        <f t="shared" si="0"/>
        <v>0</v>
      </c>
      <c r="K67" s="9">
        <f t="shared" si="2"/>
        <v>-29</v>
      </c>
      <c r="L67" s="27" t="str">
        <f ca="1">IF(TODAY()&gt;Tabela224101112131415161718192010113637383940414243444546[[#This Row],[VENCIMENTO]],"Vencido‼","Válido✔")</f>
        <v>Vencido‼</v>
      </c>
    </row>
    <row r="68" spans="1:12" x14ac:dyDescent="0.25">
      <c r="A68" s="11" t="str">
        <f>Tabela224[[#This Row],[NOME]]</f>
        <v>JHONATAS ALVES COSTA</v>
      </c>
      <c r="B68" s="11" t="str">
        <f>Tabela224[[#This Row],[CATEGORIA]]</f>
        <v>EMPREGADO</v>
      </c>
      <c r="C68" s="15" t="str">
        <f>Tabela224[[#This Row],[SITUAÇÃO ]]</f>
        <v>ATIVO</v>
      </c>
      <c r="D68" s="8"/>
      <c r="E68" s="7"/>
      <c r="F68" s="7"/>
      <c r="G68" s="7"/>
      <c r="H68" s="7"/>
      <c r="I68" s="8"/>
      <c r="J68" s="7">
        <f t="shared" si="0"/>
        <v>0</v>
      </c>
      <c r="K68" s="9">
        <f t="shared" si="2"/>
        <v>-29</v>
      </c>
      <c r="L68" s="27" t="str">
        <f ca="1">IF(TODAY()&gt;Tabela224101112131415161718192010113637383940414243444546[[#This Row],[VENCIMENTO]],"Vencido‼","Válido✔")</f>
        <v>Vencido‼</v>
      </c>
    </row>
    <row r="69" spans="1:12" x14ac:dyDescent="0.25">
      <c r="A69" s="11" t="str">
        <f>Tabela224[[#This Row],[NOME]]</f>
        <v>KELLEN CARLA PEREIRA SILVA</v>
      </c>
      <c r="B69" s="11" t="str">
        <f>Tabela224[[#This Row],[CATEGORIA]]</f>
        <v>EMPREGADO</v>
      </c>
      <c r="C69" s="15" t="str">
        <f>Tabela224[[#This Row],[SITUAÇÃO ]]</f>
        <v>ATIVO</v>
      </c>
      <c r="D69" s="8"/>
      <c r="E69" s="7"/>
      <c r="F69" s="7"/>
      <c r="G69" s="7"/>
      <c r="H69" s="7"/>
      <c r="I69" s="8"/>
      <c r="J69" s="7">
        <f t="shared" ref="J69:J100" si="3">EDATE(E69,I69)</f>
        <v>0</v>
      </c>
      <c r="K69" s="9">
        <f t="shared" si="2"/>
        <v>-29</v>
      </c>
      <c r="L69" s="27" t="str">
        <f ca="1">IF(TODAY()&gt;Tabela224101112131415161718192010113637383940414243444546[[#This Row],[VENCIMENTO]],"Vencido‼","Válido✔")</f>
        <v>Vencido‼</v>
      </c>
    </row>
    <row r="70" spans="1:12" x14ac:dyDescent="0.25">
      <c r="A70" s="11" t="str">
        <f>Tabela224[[#This Row],[NOME]]</f>
        <v>LEONARDO JOSÉ DA SILVA</v>
      </c>
      <c r="B70" s="11" t="str">
        <f>Tabela224[[#This Row],[CATEGORIA]]</f>
        <v>EMPREGADO</v>
      </c>
      <c r="C70" s="15" t="str">
        <f>Tabela224[[#This Row],[SITUAÇÃO ]]</f>
        <v>ATIVO</v>
      </c>
      <c r="D70" s="8"/>
      <c r="E70" s="7"/>
      <c r="F70" s="7"/>
      <c r="G70" s="7"/>
      <c r="H70" s="7"/>
      <c r="I70" s="8"/>
      <c r="J70" s="7">
        <f t="shared" si="3"/>
        <v>0</v>
      </c>
      <c r="K70" s="9">
        <f t="shared" si="2"/>
        <v>-29</v>
      </c>
      <c r="L70" s="27" t="str">
        <f ca="1">IF(TODAY()&gt;Tabela224101112131415161718192010113637383940414243444546[[#This Row],[VENCIMENTO]],"Vencido‼","Válido✔")</f>
        <v>Vencido‼</v>
      </c>
    </row>
    <row r="71" spans="1:12" x14ac:dyDescent="0.25">
      <c r="A71" s="11" t="str">
        <f>Tabela224[[#This Row],[NOME]]</f>
        <v>LUSIMAR DE SOUZA SANTOS</v>
      </c>
      <c r="B71" s="11" t="str">
        <f>Tabela224[[#This Row],[CATEGORIA]]</f>
        <v>EMPREGADO</v>
      </c>
      <c r="C71" s="15" t="str">
        <f>Tabela224[[#This Row],[SITUAÇÃO ]]</f>
        <v>ATIVO</v>
      </c>
      <c r="D71" s="8"/>
      <c r="E71" s="7"/>
      <c r="F71" s="7"/>
      <c r="G71" s="7"/>
      <c r="H71" s="7"/>
      <c r="I71" s="8"/>
      <c r="J71" s="7">
        <f t="shared" si="3"/>
        <v>0</v>
      </c>
      <c r="K71" s="9">
        <f t="shared" si="2"/>
        <v>-29</v>
      </c>
      <c r="L71" s="27" t="str">
        <f ca="1">IF(TODAY()&gt;Tabela224101112131415161718192010113637383940414243444546[[#This Row],[VENCIMENTO]],"Vencido‼","Válido✔")</f>
        <v>Vencido‼</v>
      </c>
    </row>
    <row r="72" spans="1:12" x14ac:dyDescent="0.25">
      <c r="A72" s="11" t="str">
        <f>Tabela224[[#This Row],[NOME]]</f>
        <v>SANDY CRISTINA VENCESLAU FERREIRA</v>
      </c>
      <c r="B72" s="11" t="str">
        <f>Tabela224[[#This Row],[CATEGORIA]]</f>
        <v>EMPREGADO</v>
      </c>
      <c r="C72" s="15" t="str">
        <f>Tabela224[[#This Row],[SITUAÇÃO ]]</f>
        <v>ATIVO</v>
      </c>
      <c r="D72" s="8"/>
      <c r="E72" s="7"/>
      <c r="F72" s="7"/>
      <c r="G72" s="7"/>
      <c r="H72" s="7"/>
      <c r="I72" s="8"/>
      <c r="J72" s="7">
        <f t="shared" si="3"/>
        <v>0</v>
      </c>
      <c r="K72" s="9">
        <f t="shared" si="2"/>
        <v>-29</v>
      </c>
      <c r="L72" s="27" t="str">
        <f ca="1">IF(TODAY()&gt;Tabela224101112131415161718192010113637383940414243444546[[#This Row],[VENCIMENTO]],"Vencido‼","Válido✔")</f>
        <v>Vencido‼</v>
      </c>
    </row>
    <row r="73" spans="1:12" x14ac:dyDescent="0.25">
      <c r="A73" s="11" t="e">
        <f>Tabela224[[#This Row],[NOME]]</f>
        <v>#VALUE!</v>
      </c>
      <c r="B73" s="11" t="e">
        <f>Tabela224[[#This Row],[CATEGORIA]]</f>
        <v>#VALUE!</v>
      </c>
      <c r="C73" s="15" t="e">
        <f>Tabela224[[#This Row],[SITUAÇÃO ]]</f>
        <v>#VALUE!</v>
      </c>
      <c r="D73" s="8"/>
      <c r="E73" s="7"/>
      <c r="F73" s="7"/>
      <c r="G73" s="7"/>
      <c r="H73" s="7"/>
      <c r="I73" s="8"/>
      <c r="J73" s="7">
        <f t="shared" si="3"/>
        <v>0</v>
      </c>
      <c r="K73" s="9">
        <f t="shared" si="2"/>
        <v>-29</v>
      </c>
      <c r="L73" s="27" t="str">
        <f ca="1">IF(TODAY()&gt;Tabela224101112131415161718192010113637383940414243444546[[#This Row],[VENCIMENTO]],"Vencido‼","Válido✔")</f>
        <v>Vencido‼</v>
      </c>
    </row>
    <row r="74" spans="1:12" x14ac:dyDescent="0.25">
      <c r="A74" s="11" t="e">
        <f>Tabela224[[#This Row],[NOME]]</f>
        <v>#VALUE!</v>
      </c>
      <c r="B74" s="11" t="e">
        <f>Tabela224[[#This Row],[CATEGORIA]]</f>
        <v>#VALUE!</v>
      </c>
      <c r="C74" s="15" t="e">
        <f>Tabela224[[#This Row],[SITUAÇÃO ]]</f>
        <v>#VALUE!</v>
      </c>
      <c r="D74" s="8"/>
      <c r="E74" s="7"/>
      <c r="F74" s="7"/>
      <c r="G74" s="7"/>
      <c r="H74" s="7"/>
      <c r="I74" s="8"/>
      <c r="J74" s="7">
        <f t="shared" si="3"/>
        <v>0</v>
      </c>
      <c r="K74" s="9">
        <f t="shared" si="2"/>
        <v>-29</v>
      </c>
      <c r="L74" s="27" t="str">
        <f ca="1">IF(TODAY()&gt;Tabela224101112131415161718192010113637383940414243444546[[#This Row],[VENCIMENTO]],"Vencido‼","Válido✔")</f>
        <v>Vencido‼</v>
      </c>
    </row>
    <row r="75" spans="1:12" x14ac:dyDescent="0.25">
      <c r="A75" s="11" t="e">
        <f>Tabela224[[#This Row],[NOME]]</f>
        <v>#VALUE!</v>
      </c>
      <c r="B75" s="11" t="e">
        <f>Tabela224[[#This Row],[CATEGORIA]]</f>
        <v>#VALUE!</v>
      </c>
      <c r="C75" s="15" t="e">
        <f>Tabela224[[#This Row],[SITUAÇÃO ]]</f>
        <v>#VALUE!</v>
      </c>
      <c r="D75" s="8"/>
      <c r="E75" s="7"/>
      <c r="F75" s="7"/>
      <c r="G75" s="7"/>
      <c r="H75" s="7"/>
      <c r="I75" s="8"/>
      <c r="J75" s="7">
        <f t="shared" si="3"/>
        <v>0</v>
      </c>
      <c r="K75" s="9">
        <f t="shared" si="2"/>
        <v>-29</v>
      </c>
      <c r="L75" s="27" t="str">
        <f ca="1">IF(TODAY()&gt;Tabela224101112131415161718192010113637383940414243444546[[#This Row],[VENCIMENTO]],"Vencido‼","Válido✔")</f>
        <v>Vencido‼</v>
      </c>
    </row>
    <row r="76" spans="1:12" x14ac:dyDescent="0.25">
      <c r="A76" s="11" t="e">
        <f>Tabela224[[#This Row],[NOME]]</f>
        <v>#VALUE!</v>
      </c>
      <c r="B76" s="11" t="e">
        <f>Tabela224[[#This Row],[CATEGORIA]]</f>
        <v>#VALUE!</v>
      </c>
      <c r="C76" s="15" t="e">
        <f>Tabela224[[#This Row],[SITUAÇÃO ]]</f>
        <v>#VALUE!</v>
      </c>
      <c r="D76" s="8"/>
      <c r="E76" s="7"/>
      <c r="F76" s="7"/>
      <c r="G76" s="7"/>
      <c r="H76" s="7"/>
      <c r="I76" s="8"/>
      <c r="J76" s="7">
        <f t="shared" si="3"/>
        <v>0</v>
      </c>
      <c r="K76" s="9">
        <f t="shared" si="2"/>
        <v>-29</v>
      </c>
      <c r="L76" s="27" t="str">
        <f ca="1">IF(TODAY()&gt;Tabela224101112131415161718192010113637383940414243444546[[#This Row],[VENCIMENTO]],"Vencido‼","Válido✔")</f>
        <v>Vencido‼</v>
      </c>
    </row>
    <row r="77" spans="1:12" x14ac:dyDescent="0.25">
      <c r="A77" s="11" t="e">
        <f>Tabela224[[#This Row],[NOME]]</f>
        <v>#VALUE!</v>
      </c>
      <c r="B77" s="11" t="e">
        <f>Tabela224[[#This Row],[CATEGORIA]]</f>
        <v>#VALUE!</v>
      </c>
      <c r="C77" s="15" t="e">
        <f>Tabela224[[#This Row],[SITUAÇÃO ]]</f>
        <v>#VALUE!</v>
      </c>
      <c r="D77" s="8"/>
      <c r="E77" s="7"/>
      <c r="F77" s="7"/>
      <c r="G77" s="7"/>
      <c r="H77" s="7"/>
      <c r="I77" s="8"/>
      <c r="J77" s="7">
        <f t="shared" si="3"/>
        <v>0</v>
      </c>
      <c r="K77" s="9">
        <f t="shared" si="2"/>
        <v>-29</v>
      </c>
      <c r="L77" s="27" t="str">
        <f ca="1">IF(TODAY()&gt;Tabela224101112131415161718192010113637383940414243444546[[#This Row],[VENCIMENTO]],"Vencido‼","Válido✔")</f>
        <v>Vencido‼</v>
      </c>
    </row>
    <row r="78" spans="1:12" x14ac:dyDescent="0.25">
      <c r="A78" s="11" t="e">
        <f>Tabela224[[#This Row],[NOME]]</f>
        <v>#VALUE!</v>
      </c>
      <c r="B78" s="11" t="e">
        <f>Tabela224[[#This Row],[CATEGORIA]]</f>
        <v>#VALUE!</v>
      </c>
      <c r="C78" s="15" t="e">
        <f>Tabela224[[#This Row],[SITUAÇÃO ]]</f>
        <v>#VALUE!</v>
      </c>
      <c r="D78" s="8"/>
      <c r="E78" s="7"/>
      <c r="F78" s="7"/>
      <c r="G78" s="7"/>
      <c r="H78" s="7"/>
      <c r="I78" s="8"/>
      <c r="J78" s="7">
        <f t="shared" si="3"/>
        <v>0</v>
      </c>
      <c r="K78" s="9">
        <f t="shared" si="2"/>
        <v>-29</v>
      </c>
      <c r="L78" s="27" t="str">
        <f ca="1">IF(TODAY()&gt;Tabela224101112131415161718192010113637383940414243444546[[#This Row],[VENCIMENTO]],"Vencido‼","Válido✔")</f>
        <v>Vencido‼</v>
      </c>
    </row>
    <row r="79" spans="1:12" x14ac:dyDescent="0.25">
      <c r="A79" s="11" t="e">
        <f>Tabela224[[#This Row],[NOME]]</f>
        <v>#VALUE!</v>
      </c>
      <c r="B79" s="11" t="e">
        <f>Tabela224[[#This Row],[CATEGORIA]]</f>
        <v>#VALUE!</v>
      </c>
      <c r="C79" s="15" t="e">
        <f>Tabela224[[#This Row],[SITUAÇÃO ]]</f>
        <v>#VALUE!</v>
      </c>
      <c r="D79" s="8"/>
      <c r="E79" s="7"/>
      <c r="F79" s="7"/>
      <c r="G79" s="7"/>
      <c r="H79" s="7"/>
      <c r="I79" s="8"/>
      <c r="J79" s="7">
        <f t="shared" si="3"/>
        <v>0</v>
      </c>
      <c r="K79" s="9">
        <f t="shared" ref="K79:K100" si="4">J79-29</f>
        <v>-29</v>
      </c>
      <c r="L79" s="27" t="str">
        <f ca="1">IF(TODAY()&gt;Tabela224101112131415161718192010113637383940414243444546[[#This Row],[VENCIMENTO]],"Vencido‼","Válido✔")</f>
        <v>Vencido‼</v>
      </c>
    </row>
    <row r="80" spans="1:12" x14ac:dyDescent="0.25">
      <c r="A80" s="11" t="e">
        <f>Tabela224[[#This Row],[NOME]]</f>
        <v>#VALUE!</v>
      </c>
      <c r="B80" s="11" t="e">
        <f>Tabela224[[#This Row],[CATEGORIA]]</f>
        <v>#VALUE!</v>
      </c>
      <c r="C80" s="15" t="e">
        <f>Tabela224[[#This Row],[SITUAÇÃO ]]</f>
        <v>#VALUE!</v>
      </c>
      <c r="D80" s="8"/>
      <c r="E80" s="7"/>
      <c r="F80" s="7"/>
      <c r="G80" s="7"/>
      <c r="H80" s="7"/>
      <c r="I80" s="8"/>
      <c r="J80" s="7">
        <f t="shared" si="3"/>
        <v>0</v>
      </c>
      <c r="K80" s="9">
        <f t="shared" si="4"/>
        <v>-29</v>
      </c>
      <c r="L80" s="27" t="str">
        <f ca="1">IF(TODAY()&gt;Tabela224101112131415161718192010113637383940414243444546[[#This Row],[VENCIMENTO]],"Vencido‼","Válido✔")</f>
        <v>Vencido‼</v>
      </c>
    </row>
    <row r="81" spans="1:12" x14ac:dyDescent="0.25">
      <c r="A81" s="11" t="e">
        <f>Tabela224[[#This Row],[NOME]]</f>
        <v>#VALUE!</v>
      </c>
      <c r="B81" s="11" t="e">
        <f>Tabela224[[#This Row],[CATEGORIA]]</f>
        <v>#VALUE!</v>
      </c>
      <c r="C81" s="15"/>
      <c r="D81" s="8"/>
      <c r="E81" s="7"/>
      <c r="F81" s="7"/>
      <c r="G81" s="7"/>
      <c r="H81" s="7"/>
      <c r="I81" s="8"/>
      <c r="J81" s="7">
        <f t="shared" si="3"/>
        <v>0</v>
      </c>
      <c r="K81" s="9">
        <f t="shared" si="4"/>
        <v>-29</v>
      </c>
      <c r="L81" s="27" t="str">
        <f ca="1">IF(TODAY()&gt;Tabela224101112131415161718192010113637383940414243444546[[#This Row],[VENCIMENTO]],"Vencido‼","Válido✔")</f>
        <v>Vencido‼</v>
      </c>
    </row>
    <row r="82" spans="1:12" x14ac:dyDescent="0.25">
      <c r="A82" s="11" t="e">
        <f>Tabela224[[#This Row],[NOME]]</f>
        <v>#VALUE!</v>
      </c>
      <c r="B82" s="11" t="e">
        <f>Tabela224[[#This Row],[CATEGORIA]]</f>
        <v>#VALUE!</v>
      </c>
      <c r="C82" s="15"/>
      <c r="D82" s="8"/>
      <c r="E82" s="7"/>
      <c r="F82" s="7"/>
      <c r="G82" s="7"/>
      <c r="H82" s="7"/>
      <c r="I82" s="8"/>
      <c r="J82" s="7">
        <f t="shared" si="3"/>
        <v>0</v>
      </c>
      <c r="K82" s="9">
        <f t="shared" si="4"/>
        <v>-29</v>
      </c>
      <c r="L82" s="27" t="str">
        <f ca="1">IF(TODAY()&gt;Tabela224101112131415161718192010113637383940414243444546[[#This Row],[VENCIMENTO]],"Vencido‼","Válido✔")</f>
        <v>Vencido‼</v>
      </c>
    </row>
    <row r="83" spans="1:12" x14ac:dyDescent="0.25">
      <c r="A83" s="11" t="e">
        <f>Tabela224[[#This Row],[NOME]]</f>
        <v>#VALUE!</v>
      </c>
      <c r="B83" s="11" t="e">
        <f>Tabela224[[#This Row],[CATEGORIA]]</f>
        <v>#VALUE!</v>
      </c>
      <c r="C83" s="15"/>
      <c r="D83" s="8"/>
      <c r="E83" s="7"/>
      <c r="F83" s="7"/>
      <c r="G83" s="7"/>
      <c r="H83" s="7"/>
      <c r="I83" s="8"/>
      <c r="J83" s="7">
        <f t="shared" si="3"/>
        <v>0</v>
      </c>
      <c r="K83" s="9">
        <f t="shared" si="4"/>
        <v>-29</v>
      </c>
      <c r="L83" s="27" t="str">
        <f ca="1">IF(TODAY()&gt;Tabela224101112131415161718192010113637383940414243444546[[#This Row],[VENCIMENTO]],"Vencido‼","Válido✔")</f>
        <v>Vencido‼</v>
      </c>
    </row>
    <row r="84" spans="1:12" x14ac:dyDescent="0.25">
      <c r="A84" s="11" t="e">
        <f>Tabela224[[#This Row],[NOME]]</f>
        <v>#VALUE!</v>
      </c>
      <c r="B84" s="11" t="e">
        <f>Tabela224[[#This Row],[CATEGORIA]]</f>
        <v>#VALUE!</v>
      </c>
      <c r="C84" s="15"/>
      <c r="D84" s="8"/>
      <c r="E84" s="7"/>
      <c r="F84" s="7"/>
      <c r="G84" s="7"/>
      <c r="H84" s="7"/>
      <c r="I84" s="8"/>
      <c r="J84" s="7">
        <f t="shared" si="3"/>
        <v>0</v>
      </c>
      <c r="K84" s="9">
        <f t="shared" si="4"/>
        <v>-29</v>
      </c>
      <c r="L84" s="27" t="str">
        <f ca="1">IF(TODAY()&gt;Tabela224101112131415161718192010113637383940414243444546[[#This Row],[VENCIMENTO]],"Vencido‼","Válido✔")</f>
        <v>Vencido‼</v>
      </c>
    </row>
    <row r="85" spans="1:12" x14ac:dyDescent="0.25">
      <c r="A85" s="11" t="e">
        <f>Tabela224[[#This Row],[NOME]]</f>
        <v>#VALUE!</v>
      </c>
      <c r="B85" s="11" t="e">
        <f>Tabela224[[#This Row],[CATEGORIA]]</f>
        <v>#VALUE!</v>
      </c>
      <c r="C85" s="15"/>
      <c r="D85" s="8"/>
      <c r="E85" s="7"/>
      <c r="F85" s="7"/>
      <c r="G85" s="7"/>
      <c r="H85" s="7"/>
      <c r="I85" s="8"/>
      <c r="J85" s="7">
        <f t="shared" si="3"/>
        <v>0</v>
      </c>
      <c r="K85" s="9">
        <f t="shared" si="4"/>
        <v>-29</v>
      </c>
      <c r="L85" s="27" t="str">
        <f ca="1">IF(TODAY()&gt;Tabela224101112131415161718192010113637383940414243444546[[#This Row],[VENCIMENTO]],"Vencido‼","Válido✔")</f>
        <v>Vencido‼</v>
      </c>
    </row>
    <row r="86" spans="1:12" x14ac:dyDescent="0.25">
      <c r="A86" s="11" t="e">
        <f>Tabela224[[#This Row],[NOME]]</f>
        <v>#VALUE!</v>
      </c>
      <c r="B86" s="11" t="e">
        <f>Tabela224[[#This Row],[CATEGORIA]]</f>
        <v>#VALUE!</v>
      </c>
      <c r="C86" s="15"/>
      <c r="D86" s="8"/>
      <c r="E86" s="7"/>
      <c r="F86" s="7"/>
      <c r="G86" s="7"/>
      <c r="H86" s="7"/>
      <c r="I86" s="8"/>
      <c r="J86" s="7">
        <f t="shared" si="3"/>
        <v>0</v>
      </c>
      <c r="K86" s="9">
        <f t="shared" si="4"/>
        <v>-29</v>
      </c>
      <c r="L86" s="27" t="str">
        <f ca="1">IF(TODAY()&gt;Tabela224101112131415161718192010113637383940414243444546[[#This Row],[VENCIMENTO]],"Vencido‼","Válido✔")</f>
        <v>Vencido‼</v>
      </c>
    </row>
    <row r="87" spans="1:12" x14ac:dyDescent="0.25">
      <c r="A87" s="11" t="e">
        <f>Tabela224[[#This Row],[NOME]]</f>
        <v>#VALUE!</v>
      </c>
      <c r="B87" s="11" t="e">
        <f>Tabela224[[#This Row],[CATEGORIA]]</f>
        <v>#VALUE!</v>
      </c>
      <c r="C87" s="15"/>
      <c r="D87" s="8"/>
      <c r="E87" s="7"/>
      <c r="F87" s="7"/>
      <c r="G87" s="7"/>
      <c r="H87" s="7"/>
      <c r="I87" s="8"/>
      <c r="J87" s="7">
        <f t="shared" si="3"/>
        <v>0</v>
      </c>
      <c r="K87" s="9">
        <f t="shared" si="4"/>
        <v>-29</v>
      </c>
      <c r="L87" s="27" t="str">
        <f ca="1">IF(TODAY()&gt;Tabela224101112131415161718192010113637383940414243444546[[#This Row],[VENCIMENTO]],"Vencido‼","Válido✔")</f>
        <v>Vencido‼</v>
      </c>
    </row>
    <row r="88" spans="1:12" x14ac:dyDescent="0.25">
      <c r="A88" s="11" t="e">
        <f>Tabela224[[#This Row],[NOME]]</f>
        <v>#VALUE!</v>
      </c>
      <c r="B88" s="11" t="e">
        <f>Tabela224[[#This Row],[CATEGORIA]]</f>
        <v>#VALUE!</v>
      </c>
      <c r="C88" s="15"/>
      <c r="D88" s="8"/>
      <c r="E88" s="7"/>
      <c r="F88" s="7"/>
      <c r="G88" s="7"/>
      <c r="H88" s="7"/>
      <c r="I88" s="8"/>
      <c r="J88" s="7">
        <f t="shared" si="3"/>
        <v>0</v>
      </c>
      <c r="K88" s="9">
        <f t="shared" si="4"/>
        <v>-29</v>
      </c>
      <c r="L88" s="27" t="str">
        <f ca="1">IF(TODAY()&gt;Tabela224101112131415161718192010113637383940414243444546[[#This Row],[VENCIMENTO]],"Vencido‼","Válido✔")</f>
        <v>Vencido‼</v>
      </c>
    </row>
    <row r="89" spans="1:12" x14ac:dyDescent="0.25">
      <c r="A89" s="11" t="e">
        <f>Tabela224[[#This Row],[NOME]]</f>
        <v>#VALUE!</v>
      </c>
      <c r="B89" s="11" t="e">
        <f>Tabela224[[#This Row],[CATEGORIA]]</f>
        <v>#VALUE!</v>
      </c>
      <c r="C89" s="15"/>
      <c r="D89" s="8"/>
      <c r="E89" s="7"/>
      <c r="F89" s="7"/>
      <c r="G89" s="7"/>
      <c r="H89" s="7"/>
      <c r="I89" s="8"/>
      <c r="J89" s="7">
        <f t="shared" si="3"/>
        <v>0</v>
      </c>
      <c r="K89" s="9">
        <f t="shared" si="4"/>
        <v>-29</v>
      </c>
      <c r="L89" s="27" t="str">
        <f ca="1">IF(TODAY()&gt;Tabela224101112131415161718192010113637383940414243444546[[#This Row],[VENCIMENTO]],"Vencido‼","Válido✔")</f>
        <v>Vencido‼</v>
      </c>
    </row>
    <row r="90" spans="1:12" x14ac:dyDescent="0.25">
      <c r="A90" s="11" t="e">
        <f>Tabela224[[#This Row],[NOME]]</f>
        <v>#VALUE!</v>
      </c>
      <c r="B90" s="11" t="e">
        <f>Tabela224[[#This Row],[CATEGORIA]]</f>
        <v>#VALUE!</v>
      </c>
      <c r="C90" s="15"/>
      <c r="D90" s="8"/>
      <c r="E90" s="7"/>
      <c r="F90" s="7"/>
      <c r="G90" s="7"/>
      <c r="H90" s="7"/>
      <c r="I90" s="8"/>
      <c r="J90" s="7">
        <f t="shared" si="3"/>
        <v>0</v>
      </c>
      <c r="K90" s="9">
        <f t="shared" si="4"/>
        <v>-29</v>
      </c>
      <c r="L90" s="27" t="str">
        <f ca="1">IF(TODAY()&gt;Tabela224101112131415161718192010113637383940414243444546[[#This Row],[VENCIMENTO]],"Vencido‼","Válido✔")</f>
        <v>Vencido‼</v>
      </c>
    </row>
    <row r="91" spans="1:12" x14ac:dyDescent="0.25">
      <c r="A91" s="11" t="e">
        <f>Tabela224[[#This Row],[NOME]]</f>
        <v>#VALUE!</v>
      </c>
      <c r="B91" s="11" t="e">
        <f>Tabela224[[#This Row],[CATEGORIA]]</f>
        <v>#VALUE!</v>
      </c>
      <c r="C91" s="15"/>
      <c r="D91" s="8"/>
      <c r="E91" s="7"/>
      <c r="F91" s="7"/>
      <c r="G91" s="7"/>
      <c r="H91" s="7"/>
      <c r="I91" s="8"/>
      <c r="J91" s="7">
        <f t="shared" si="3"/>
        <v>0</v>
      </c>
      <c r="K91" s="9">
        <f t="shared" si="4"/>
        <v>-29</v>
      </c>
      <c r="L91" s="27" t="str">
        <f ca="1">IF(TODAY()&gt;Tabela224101112131415161718192010113637383940414243444546[[#This Row],[VENCIMENTO]],"Vencido‼","Válido✔")</f>
        <v>Vencido‼</v>
      </c>
    </row>
    <row r="92" spans="1:12" x14ac:dyDescent="0.25">
      <c r="A92" s="11" t="e">
        <f>Tabela224[[#This Row],[NOME]]</f>
        <v>#VALUE!</v>
      </c>
      <c r="B92" s="11" t="e">
        <f>Tabela224[[#This Row],[CATEGORIA]]</f>
        <v>#VALUE!</v>
      </c>
      <c r="C92" s="15"/>
      <c r="D92" s="8"/>
      <c r="E92" s="7"/>
      <c r="F92" s="7"/>
      <c r="G92" s="7"/>
      <c r="H92" s="7"/>
      <c r="I92" s="8"/>
      <c r="J92" s="7">
        <f t="shared" si="3"/>
        <v>0</v>
      </c>
      <c r="K92" s="9">
        <f t="shared" si="4"/>
        <v>-29</v>
      </c>
      <c r="L92" s="27" t="str">
        <f ca="1">IF(TODAY()&gt;Tabela224101112131415161718192010113637383940414243444546[[#This Row],[VENCIMENTO]],"Vencido‼","Válido✔")</f>
        <v>Vencido‼</v>
      </c>
    </row>
    <row r="93" spans="1:12" x14ac:dyDescent="0.25">
      <c r="A93" s="11" t="e">
        <f>Tabela224[[#This Row],[NOME]]</f>
        <v>#VALUE!</v>
      </c>
      <c r="B93" s="11" t="e">
        <f>Tabela224[[#This Row],[CATEGORIA]]</f>
        <v>#VALUE!</v>
      </c>
      <c r="C93" s="15"/>
      <c r="D93" s="8"/>
      <c r="E93" s="7"/>
      <c r="F93" s="7"/>
      <c r="G93" s="7"/>
      <c r="H93" s="7"/>
      <c r="I93" s="8"/>
      <c r="J93" s="7">
        <f t="shared" si="3"/>
        <v>0</v>
      </c>
      <c r="K93" s="9">
        <f t="shared" si="4"/>
        <v>-29</v>
      </c>
      <c r="L93" s="27" t="str">
        <f ca="1">IF(TODAY()&gt;Tabela224101112131415161718192010113637383940414243444546[[#This Row],[VENCIMENTO]],"Vencido‼","Válido✔")</f>
        <v>Vencido‼</v>
      </c>
    </row>
    <row r="94" spans="1:12" x14ac:dyDescent="0.25">
      <c r="A94" s="11" t="e">
        <f>Tabela224[[#This Row],[NOME]]</f>
        <v>#VALUE!</v>
      </c>
      <c r="B94" s="11" t="e">
        <f>Tabela224[[#This Row],[CATEGORIA]]</f>
        <v>#VALUE!</v>
      </c>
      <c r="C94" s="15"/>
      <c r="D94" s="8"/>
      <c r="E94" s="7"/>
      <c r="F94" s="7"/>
      <c r="G94" s="7"/>
      <c r="H94" s="7"/>
      <c r="I94" s="8"/>
      <c r="J94" s="7">
        <f t="shared" si="3"/>
        <v>0</v>
      </c>
      <c r="K94" s="9">
        <f t="shared" si="4"/>
        <v>-29</v>
      </c>
      <c r="L94" s="27" t="str">
        <f ca="1">IF(TODAY()&gt;Tabela224101112131415161718192010113637383940414243444546[[#This Row],[VENCIMENTO]],"Vencido‼","Válido✔")</f>
        <v>Vencido‼</v>
      </c>
    </row>
    <row r="95" spans="1:12" x14ac:dyDescent="0.25">
      <c r="A95" s="11" t="e">
        <f>Tabela224[[#This Row],[NOME]]</f>
        <v>#VALUE!</v>
      </c>
      <c r="B95" s="11" t="e">
        <f>Tabela224[[#This Row],[CATEGORIA]]</f>
        <v>#VALUE!</v>
      </c>
      <c r="C95" s="15"/>
      <c r="D95" s="8"/>
      <c r="E95" s="7"/>
      <c r="F95" s="7"/>
      <c r="G95" s="7"/>
      <c r="H95" s="7"/>
      <c r="I95" s="8"/>
      <c r="J95" s="7">
        <f t="shared" si="3"/>
        <v>0</v>
      </c>
      <c r="K95" s="9">
        <f t="shared" si="4"/>
        <v>-29</v>
      </c>
      <c r="L95" s="27" t="str">
        <f ca="1">IF(TODAY()&gt;Tabela224101112131415161718192010113637383940414243444546[[#This Row],[VENCIMENTO]],"Vencido‼","Válido✔")</f>
        <v>Vencido‼</v>
      </c>
    </row>
    <row r="96" spans="1:12" x14ac:dyDescent="0.25">
      <c r="A96" s="11" t="e">
        <f>Tabela224[[#This Row],[NOME]]</f>
        <v>#VALUE!</v>
      </c>
      <c r="B96" s="11" t="e">
        <f>Tabela224[[#This Row],[CATEGORIA]]</f>
        <v>#VALUE!</v>
      </c>
      <c r="C96" s="15"/>
      <c r="D96" s="8"/>
      <c r="E96" s="7"/>
      <c r="F96" s="7"/>
      <c r="G96" s="7"/>
      <c r="H96" s="7"/>
      <c r="I96" s="8"/>
      <c r="J96" s="7">
        <f t="shared" si="3"/>
        <v>0</v>
      </c>
      <c r="K96" s="9">
        <f t="shared" si="4"/>
        <v>-29</v>
      </c>
      <c r="L96" s="27" t="str">
        <f ca="1">IF(TODAY()&gt;Tabela224101112131415161718192010113637383940414243444546[[#This Row],[VENCIMENTO]],"Vencido‼","Válido✔")</f>
        <v>Vencido‼</v>
      </c>
    </row>
    <row r="97" spans="1:12" x14ac:dyDescent="0.25">
      <c r="A97" s="11" t="e">
        <f>Tabela224[[#This Row],[NOME]]</f>
        <v>#VALUE!</v>
      </c>
      <c r="B97" s="11" t="e">
        <f>Tabela224[[#This Row],[CATEGORIA]]</f>
        <v>#VALUE!</v>
      </c>
      <c r="C97" s="15"/>
      <c r="D97" s="8"/>
      <c r="E97" s="7"/>
      <c r="F97" s="7"/>
      <c r="G97" s="7"/>
      <c r="H97" s="7"/>
      <c r="I97" s="8"/>
      <c r="J97" s="7">
        <f t="shared" si="3"/>
        <v>0</v>
      </c>
      <c r="K97" s="9">
        <f t="shared" si="4"/>
        <v>-29</v>
      </c>
      <c r="L97" s="27" t="str">
        <f ca="1">IF(TODAY()&gt;Tabela224101112131415161718192010113637383940414243444546[[#This Row],[VENCIMENTO]],"Vencido‼","Válido✔")</f>
        <v>Vencido‼</v>
      </c>
    </row>
    <row r="98" spans="1:12" x14ac:dyDescent="0.25">
      <c r="A98" s="11" t="e">
        <f>Tabela224[[#This Row],[NOME]]</f>
        <v>#VALUE!</v>
      </c>
      <c r="B98" s="11" t="e">
        <f>Tabela224[[#This Row],[CATEGORIA]]</f>
        <v>#VALUE!</v>
      </c>
      <c r="C98" s="15"/>
      <c r="D98" s="8"/>
      <c r="E98" s="7"/>
      <c r="F98" s="7"/>
      <c r="G98" s="7"/>
      <c r="H98" s="7"/>
      <c r="I98" s="8"/>
      <c r="J98" s="7">
        <f t="shared" si="3"/>
        <v>0</v>
      </c>
      <c r="K98" s="9">
        <f t="shared" si="4"/>
        <v>-29</v>
      </c>
      <c r="L98" s="27" t="str">
        <f ca="1">IF(TODAY()&gt;Tabela224101112131415161718192010113637383940414243444546[[#This Row],[VENCIMENTO]],"Vencido‼","Válido✔")</f>
        <v>Vencido‼</v>
      </c>
    </row>
    <row r="99" spans="1:12" x14ac:dyDescent="0.25">
      <c r="A99" s="11" t="e">
        <f>Tabela224[[#This Row],[NOME]]</f>
        <v>#VALUE!</v>
      </c>
      <c r="B99" s="11" t="e">
        <f>Tabela224[[#This Row],[CATEGORIA]]</f>
        <v>#VALUE!</v>
      </c>
      <c r="C99" s="15"/>
      <c r="D99" s="8"/>
      <c r="E99" s="7"/>
      <c r="F99" s="7"/>
      <c r="G99" s="7"/>
      <c r="H99" s="7"/>
      <c r="I99" s="8"/>
      <c r="J99" s="7">
        <f t="shared" si="3"/>
        <v>0</v>
      </c>
      <c r="K99" s="9">
        <f t="shared" si="4"/>
        <v>-29</v>
      </c>
      <c r="L99" s="27" t="str">
        <f ca="1">IF(TODAY()&gt;Tabela224101112131415161718192010113637383940414243444546[[#This Row],[VENCIMENTO]],"Vencido‼","Válido✔")</f>
        <v>Vencido‼</v>
      </c>
    </row>
    <row r="100" spans="1:12" x14ac:dyDescent="0.25">
      <c r="A100" s="11" t="e">
        <f>Tabela224[[#This Row],[NOME]]</f>
        <v>#VALUE!</v>
      </c>
      <c r="B100" s="11" t="e">
        <f>Tabela224[[#This Row],[CATEGORIA]]</f>
        <v>#VALUE!</v>
      </c>
      <c r="C100" s="15"/>
      <c r="D100" s="8"/>
      <c r="E100" s="7"/>
      <c r="F100" s="7"/>
      <c r="G100" s="7"/>
      <c r="H100" s="7"/>
      <c r="I100" s="8"/>
      <c r="J100" s="7">
        <f t="shared" si="3"/>
        <v>0</v>
      </c>
      <c r="K100" s="9">
        <f t="shared" si="4"/>
        <v>-29</v>
      </c>
      <c r="L100" s="27" t="str">
        <f ca="1">IF(TODAY()&gt;Tabela224101112131415161718192010113637383940414243444546[[#This Row],[VENCIMENTO]],"Vencido‼","Válido✔")</f>
        <v>Vencido‼</v>
      </c>
    </row>
  </sheetData>
  <mergeCells count="2">
    <mergeCell ref="A2:L2"/>
    <mergeCell ref="A3:J3"/>
  </mergeCells>
  <conditionalFormatting sqref="J1">
    <cfRule type="containsText" dxfId="641" priority="2" operator="containsText" text="VENCIMENTO PRÓXIMO">
      <formula>NOT(ISERROR(SEARCH("VENCIMENTO PRÓXIMO",J1)))</formula>
    </cfRule>
  </conditionalFormatting>
  <conditionalFormatting sqref="J4">
    <cfRule type="timePeriod" dxfId="640" priority="7" timePeriod="nextMonth">
      <formula>AND(MONTH(J4)=MONTH(EDATE(TODAY(),0+1)),YEAR(J4)=YEAR(EDATE(TODAY(),0+1)))</formula>
    </cfRule>
  </conditionalFormatting>
  <conditionalFormatting sqref="J5:J100">
    <cfRule type="cellIs" dxfId="639" priority="13" operator="equal">
      <formula>44848</formula>
    </cfRule>
    <cfRule type="cellIs" dxfId="638" priority="14" operator="lessThan">
      <formula>44848</formula>
    </cfRule>
  </conditionalFormatting>
  <conditionalFormatting sqref="J5:K1048576">
    <cfRule type="timePeriod" dxfId="637" priority="10" timePeriod="nextMonth">
      <formula>AND(MONTH(J5)=MONTH(EDATE(TODAY(),0+1)),YEAR(J5)=YEAR(EDATE(TODAY(),0+1)))</formula>
    </cfRule>
  </conditionalFormatting>
  <conditionalFormatting sqref="K1">
    <cfRule type="containsText" dxfId="636" priority="1" operator="containsText" text="VENCIMENTO PRÓXIMO">
      <formula>NOT(ISERROR(SEARCH("VENCIMENTO PRÓXIMO",K1)))</formula>
    </cfRule>
    <cfRule type="containsText" dxfId="635" priority="3" operator="containsText" text="PROGRAMAR RENOVAÇÃO">
      <formula>NOT(ISERROR(SEARCH("PROGRAMAR RENOVAÇÃO",K1)))</formula>
    </cfRule>
  </conditionalFormatting>
  <conditionalFormatting sqref="K3 K5:K1048576">
    <cfRule type="timePeriod" dxfId="634" priority="9" timePeriod="thisMonth">
      <formula>AND(MONTH(K3)=MONTH(TODAY()),YEAR(K3)=YEAR(TODAY()))</formula>
    </cfRule>
  </conditionalFormatting>
  <conditionalFormatting sqref="K3">
    <cfRule type="timePeriod" dxfId="633" priority="11" timePeriod="nextMonth">
      <formula>AND(MONTH(K3)=MONTH(EDATE(TODAY(),0+1)),YEAR(K3)=YEAR(EDATE(TODAY(),0+1)))</formula>
    </cfRule>
  </conditionalFormatting>
  <conditionalFormatting sqref="K4">
    <cfRule type="timePeriod" dxfId="632" priority="6" timePeriod="thisMonth">
      <formula>AND(MONTH(K4)=MONTH(TODAY()),YEAR(K4)=YEAR(TODAY()))</formula>
    </cfRule>
    <cfRule type="timePeriod" dxfId="631" priority="8" timePeriod="nextMonth">
      <formula>AND(MONTH(K4)=MONTH(EDATE(TODAY(),0+1)),YEAR(K4)=YEAR(EDATE(TODAY(),0+1)))</formula>
    </cfRule>
  </conditionalFormatting>
  <conditionalFormatting sqref="K5:K100">
    <cfRule type="cellIs" dxfId="630" priority="12" operator="equal">
      <formula>44809</formula>
    </cfRule>
  </conditionalFormatting>
  <conditionalFormatting sqref="L5:L44 L46:L100">
    <cfRule type="containsText" dxfId="629" priority="4" operator="containsText" text="Válido">
      <formula>NOT(ISERROR(SEARCH("Válido",L5)))</formula>
    </cfRule>
    <cfRule type="containsText" dxfId="628" priority="5" operator="containsText" text="Vencido">
      <formula>NOT(ISERROR(SEARCH("Vencido",L5)))</formula>
    </cfRule>
  </conditionalFormatting>
  <hyperlinks>
    <hyperlink ref="L3" r:id="rId1" xr:uid="{99499EB3-3E7E-4A06-A74B-68B7756A6964}"/>
  </hyperlinks>
  <pageMargins left="0.511811024" right="0.511811024" top="0.78740157499999996" bottom="0.78740157499999996" header="0.31496062000000002" footer="0.31496062000000002"/>
  <pageSetup paperSize="9" scale="48" orientation="landscape" r:id="rId2"/>
  <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7833AFB-24B9-4696-9804-125A489C95D5}">
          <x14:formula1>
            <xm:f>Planilha2!$A$18:$A$19</xm:f>
          </x14:formula1>
          <xm:sqref>C5:C100</xm:sqref>
        </x14:dataValidation>
        <x14:dataValidation type="list" allowBlank="1" showInputMessage="1" showErrorMessage="1" xr:uid="{3B2CC43C-8469-47F5-A149-27042DBD2C97}">
          <x14:formula1>
            <xm:f>Planilha2!$A$4:$A$13</xm:f>
          </x14:formula1>
          <xm:sqref>D5:D100</xm:sqref>
        </x14:dataValidation>
        <x14:dataValidation type="list" allowBlank="1" showInputMessage="1" showErrorMessage="1" xr:uid="{3812902B-4F42-4F75-94AE-8FA129321ACF}">
          <x14:formula1>
            <xm:f>Planilha2!$A$1:$A$2</xm:f>
          </x14:formula1>
          <xm:sqref>H5:H100</xm:sqref>
        </x14:dataValidation>
        <x14:dataValidation type="list" allowBlank="1" showInputMessage="1" showErrorMessage="1" xr:uid="{13A6913F-7B01-4755-B7F9-B4C4F74F9411}">
          <x14:formula1>
            <xm:f>Planilha2!$A$15:$A$16</xm:f>
          </x14:formula1>
          <xm:sqref>G5:G100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EEE1-DD8F-4A07-9CCF-22E306107A3B}">
  <sheetPr>
    <pageSetUpPr fitToPage="1"/>
  </sheetPr>
  <dimension ref="A1:L100"/>
  <sheetViews>
    <sheetView zoomScale="90" zoomScaleNormal="90" zoomScaleSheetLayoutView="100" workbookViewId="0">
      <pane xSplit="1" topLeftCell="C1" activePane="topRight" state="frozen"/>
      <selection activeCell="C12" sqref="C12"/>
      <selection pane="topRight" activeCell="A4" sqref="A4"/>
    </sheetView>
  </sheetViews>
  <sheetFormatPr defaultRowHeight="15" x14ac:dyDescent="0.25"/>
  <cols>
    <col min="1" max="1" width="43.140625" bestFit="1" customWidth="1"/>
    <col min="2" max="2" width="26.140625" style="17" bestFit="1" customWidth="1"/>
    <col min="3" max="3" width="16.140625" style="12" customWidth="1"/>
    <col min="4" max="4" width="41.5703125" style="12" bestFit="1" customWidth="1"/>
    <col min="5" max="5" width="20.7109375" bestFit="1" customWidth="1"/>
    <col min="6" max="7" width="20.7109375" customWidth="1"/>
    <col min="8" max="8" width="24.140625" bestFit="1" customWidth="1"/>
    <col min="9" max="9" width="16.140625" customWidth="1"/>
    <col min="10" max="10" width="18.140625" customWidth="1"/>
    <col min="11" max="11" width="17.28515625" bestFit="1" customWidth="1"/>
    <col min="12" max="12" width="13" bestFit="1" customWidth="1"/>
  </cols>
  <sheetData>
    <row r="1" spans="1:12" ht="77.25" customHeight="1" x14ac:dyDescent="0.25">
      <c r="I1" s="22" t="s">
        <v>85</v>
      </c>
      <c r="J1" s="23" t="s">
        <v>86</v>
      </c>
      <c r="K1" s="24" t="s">
        <v>87</v>
      </c>
    </row>
    <row r="2" spans="1:12" ht="47.1" customHeight="1" x14ac:dyDescent="0.4">
      <c r="A2" s="51" t="s">
        <v>176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3"/>
    </row>
    <row r="3" spans="1:12" ht="45" customHeight="1" x14ac:dyDescent="0.25">
      <c r="A3" s="54" t="s">
        <v>190</v>
      </c>
      <c r="B3" s="55"/>
      <c r="C3" s="55"/>
      <c r="D3" s="55"/>
      <c r="E3" s="55"/>
      <c r="F3" s="55"/>
      <c r="G3" s="55"/>
      <c r="H3" s="55"/>
      <c r="I3" s="55"/>
      <c r="J3" s="55"/>
      <c r="K3" s="13" t="s">
        <v>0</v>
      </c>
      <c r="L3" s="14" t="s">
        <v>127</v>
      </c>
    </row>
    <row r="4" spans="1:12" ht="24" x14ac:dyDescent="0.25">
      <c r="A4" s="3" t="s">
        <v>1</v>
      </c>
      <c r="B4" s="16" t="s">
        <v>67</v>
      </c>
      <c r="C4" s="3" t="s">
        <v>77</v>
      </c>
      <c r="D4" s="3" t="s">
        <v>2</v>
      </c>
      <c r="E4" s="4" t="s">
        <v>3</v>
      </c>
      <c r="F4" s="4" t="s">
        <v>8</v>
      </c>
      <c r="G4" s="4" t="s">
        <v>7</v>
      </c>
      <c r="H4" s="5" t="s">
        <v>4</v>
      </c>
      <c r="I4" s="21" t="s">
        <v>83</v>
      </c>
      <c r="J4" s="6" t="s">
        <v>5</v>
      </c>
      <c r="K4" s="6" t="s">
        <v>6</v>
      </c>
      <c r="L4" s="6" t="s">
        <v>78</v>
      </c>
    </row>
    <row r="5" spans="1:12" x14ac:dyDescent="0.25">
      <c r="A5" s="11" t="str">
        <f>Tabela224[[#This Row],[NOME]]</f>
        <v>ADENILSON ÂNGELO MACIEIRA</v>
      </c>
      <c r="B5" s="11" t="str">
        <f>Tabela224[[#This Row],[CATEGORIA]]</f>
        <v>EMPREGADO</v>
      </c>
      <c r="C5" s="15" t="str">
        <f>Tabela224[[#This Row],[SITUAÇÃO ]]</f>
        <v>ATIVO</v>
      </c>
      <c r="D5" s="15"/>
      <c r="E5" s="7"/>
      <c r="F5" s="10"/>
      <c r="G5" s="7"/>
      <c r="H5" s="7"/>
      <c r="I5" s="8"/>
      <c r="J5" s="7">
        <f t="shared" ref="J5:J68" si="0">EDATE(E5,I5)</f>
        <v>0</v>
      </c>
      <c r="K5" s="9">
        <f t="shared" ref="K5:K13" si="1">J5-29</f>
        <v>-29</v>
      </c>
      <c r="L5" s="15" t="str">
        <f ca="1">IF(TODAY()&gt;Tabela22410111213141516171819201011363738394041424344454647[[#This Row],[VENCIMENTO]],"Vencido‼","Válido✔")</f>
        <v>Vencido‼</v>
      </c>
    </row>
    <row r="6" spans="1:12" x14ac:dyDescent="0.25">
      <c r="A6" s="11" t="str">
        <f>Tabela224[[#This Row],[NOME]]</f>
        <v>ADENILSON PEREIRA SOARES</v>
      </c>
      <c r="B6" s="11" t="str">
        <f>Tabela224[[#This Row],[CATEGORIA]]</f>
        <v>EMPREGADO</v>
      </c>
      <c r="C6" s="15" t="str">
        <f>Tabela224[[#This Row],[SITUAÇÃO ]]</f>
        <v>ATIVO</v>
      </c>
      <c r="D6" s="15"/>
      <c r="E6" s="7"/>
      <c r="F6" s="10"/>
      <c r="G6" s="7"/>
      <c r="H6" s="7"/>
      <c r="I6" s="8"/>
      <c r="J6" s="7">
        <f t="shared" si="0"/>
        <v>0</v>
      </c>
      <c r="K6" s="9">
        <f t="shared" si="1"/>
        <v>-29</v>
      </c>
      <c r="L6" s="15" t="str">
        <f ca="1">IF(TODAY()&gt;Tabela22410111213141516171819201011363738394041424344454647[[#This Row],[VENCIMENTO]],"Vencido‼","Válido✔")</f>
        <v>Vencido‼</v>
      </c>
    </row>
    <row r="7" spans="1:12" x14ac:dyDescent="0.25">
      <c r="A7" s="11" t="str">
        <f>Tabela224[[#This Row],[NOME]]</f>
        <v>AMANDA APARECIDA DOS SANTOS</v>
      </c>
      <c r="B7" s="11" t="str">
        <f>Tabela224[[#This Row],[CATEGORIA]]</f>
        <v>EMPREGADO</v>
      </c>
      <c r="C7" s="15" t="str">
        <f>Tabela224[[#This Row],[SITUAÇÃO ]]</f>
        <v>ATIVO</v>
      </c>
      <c r="D7" s="15"/>
      <c r="E7" s="7"/>
      <c r="F7" s="10"/>
      <c r="G7" s="7"/>
      <c r="H7" s="7"/>
      <c r="I7" s="8"/>
      <c r="J7" s="7">
        <f t="shared" si="0"/>
        <v>0</v>
      </c>
      <c r="K7" s="9">
        <f t="shared" si="1"/>
        <v>-29</v>
      </c>
      <c r="L7" s="15" t="str">
        <f ca="1">IF(TODAY()&gt;Tabela22410111213141516171819201011363738394041424344454647[[#This Row],[VENCIMENTO]],"Vencido‼","Válido✔")</f>
        <v>Vencido‼</v>
      </c>
    </row>
    <row r="8" spans="1:12" x14ac:dyDescent="0.25">
      <c r="A8" s="11" t="str">
        <f>Tabela224[[#This Row],[NOME]]</f>
        <v>ANDERSON JOSÉ NUNES REIS</v>
      </c>
      <c r="B8" s="11" t="str">
        <f>Tabela224[[#This Row],[CATEGORIA]]</f>
        <v>EMPREGADO</v>
      </c>
      <c r="C8" s="15" t="str">
        <f>Tabela224[[#This Row],[SITUAÇÃO ]]</f>
        <v>INATIVO</v>
      </c>
      <c r="D8" s="15"/>
      <c r="E8" s="7"/>
      <c r="F8" s="10"/>
      <c r="G8" s="7"/>
      <c r="H8" s="7"/>
      <c r="I8" s="8"/>
      <c r="J8" s="7">
        <f t="shared" si="0"/>
        <v>0</v>
      </c>
      <c r="K8" s="9">
        <f t="shared" si="1"/>
        <v>-29</v>
      </c>
      <c r="L8" s="15" t="str">
        <f ca="1">IF(TODAY()&gt;Tabela22410111213141516171819201011363738394041424344454647[[#This Row],[VENCIMENTO]],"Vencido‼","Válido✔")</f>
        <v>Vencido‼</v>
      </c>
    </row>
    <row r="9" spans="1:12" x14ac:dyDescent="0.25">
      <c r="A9" s="11" t="str">
        <f>Tabela224[[#This Row],[NOME]]</f>
        <v>ARNALDO RAIMUNDO FERREIRA</v>
      </c>
      <c r="B9" s="11" t="str">
        <f>Tabela224[[#This Row],[CATEGORIA]]</f>
        <v>EMPREGADO</v>
      </c>
      <c r="C9" s="15" t="str">
        <f>Tabela224[[#This Row],[SITUAÇÃO ]]</f>
        <v>ATIVO</v>
      </c>
      <c r="D9" s="15"/>
      <c r="E9" s="7"/>
      <c r="F9" s="10"/>
      <c r="G9" s="7"/>
      <c r="H9" s="7"/>
      <c r="I9" s="8"/>
      <c r="J9" s="7">
        <f t="shared" si="0"/>
        <v>0</v>
      </c>
      <c r="K9" s="9">
        <f t="shared" si="1"/>
        <v>-29</v>
      </c>
      <c r="L9" s="15" t="str">
        <f ca="1">IF(TODAY()&gt;Tabela22410111213141516171819201011363738394041424344454647[[#This Row],[VENCIMENTO]],"Vencido‼","Válido✔")</f>
        <v>Vencido‼</v>
      </c>
    </row>
    <row r="10" spans="1:12" x14ac:dyDescent="0.25">
      <c r="A10" s="11" t="str">
        <f>Tabela224[[#This Row],[NOME]]</f>
        <v>BRUNO DE SOUSA MARTINS</v>
      </c>
      <c r="B10" s="11" t="str">
        <f>Tabela224[[#This Row],[CATEGORIA]]</f>
        <v xml:space="preserve">EMPREGADO </v>
      </c>
      <c r="C10" s="15" t="str">
        <f>Tabela224[[#This Row],[SITUAÇÃO ]]</f>
        <v>INATIVO</v>
      </c>
      <c r="D10" s="15"/>
      <c r="E10" s="7"/>
      <c r="F10" s="10"/>
      <c r="G10" s="7"/>
      <c r="H10" s="7"/>
      <c r="I10" s="8"/>
      <c r="J10" s="7">
        <f t="shared" si="0"/>
        <v>0</v>
      </c>
      <c r="K10" s="9">
        <f t="shared" si="1"/>
        <v>-29</v>
      </c>
      <c r="L10" s="15" t="str">
        <f ca="1">IF(TODAY()&gt;Tabela22410111213141516171819201011363738394041424344454647[[#This Row],[VENCIMENTO]],"Vencido‼","Válido✔")</f>
        <v>Vencido‼</v>
      </c>
    </row>
    <row r="11" spans="1:12" x14ac:dyDescent="0.25">
      <c r="A11" s="11" t="str">
        <f>Tabela224[[#This Row],[NOME]]</f>
        <v>CARLOS ANANIAS SOARES DOS ANJOS</v>
      </c>
      <c r="B11" s="11" t="str">
        <f>Tabela224[[#This Row],[CATEGORIA]]</f>
        <v>EMPREGADO</v>
      </c>
      <c r="C11" s="15" t="str">
        <f>Tabela224[[#This Row],[SITUAÇÃO ]]</f>
        <v>ATIVO</v>
      </c>
      <c r="D11" s="15"/>
      <c r="E11" s="7"/>
      <c r="F11" s="10"/>
      <c r="G11" s="7"/>
      <c r="H11" s="7"/>
      <c r="I11" s="8"/>
      <c r="J11" s="7">
        <f t="shared" si="0"/>
        <v>0</v>
      </c>
      <c r="K11" s="9">
        <f t="shared" si="1"/>
        <v>-29</v>
      </c>
      <c r="L11" s="15" t="str">
        <f ca="1">IF(TODAY()&gt;Tabela22410111213141516171819201011363738394041424344454647[[#This Row],[VENCIMENTO]],"Vencido‼","Válido✔")</f>
        <v>Vencido‼</v>
      </c>
    </row>
    <row r="12" spans="1:12" x14ac:dyDescent="0.25">
      <c r="A12" s="11" t="str">
        <f>Tabela224[[#This Row],[NOME]]</f>
        <v>CARLOS ANTÔNIO DE LISBOA</v>
      </c>
      <c r="B12" s="11" t="str">
        <f>Tabela224[[#This Row],[CATEGORIA]]</f>
        <v>EMPREGADO</v>
      </c>
      <c r="C12" s="15" t="str">
        <f>Tabela224[[#This Row],[SITUAÇÃO ]]</f>
        <v>INATIVO</v>
      </c>
      <c r="D12" s="15"/>
      <c r="E12" s="7"/>
      <c r="F12" s="10"/>
      <c r="G12" s="7"/>
      <c r="H12" s="7"/>
      <c r="I12" s="8"/>
      <c r="J12" s="7">
        <f t="shared" si="0"/>
        <v>0</v>
      </c>
      <c r="K12" s="9">
        <f t="shared" si="1"/>
        <v>-29</v>
      </c>
      <c r="L12" s="15" t="str">
        <f ca="1">IF(TODAY()&gt;Tabela22410111213141516171819201011363738394041424344454647[[#This Row],[VENCIMENTO]],"Vencido‼","Válido✔")</f>
        <v>Vencido‼</v>
      </c>
    </row>
    <row r="13" spans="1:12" x14ac:dyDescent="0.25">
      <c r="A13" s="11" t="str">
        <f>Tabela224[[#This Row],[NOME]]</f>
        <v>CLESIANO ANTÔNIO DIAS PINHEIRO</v>
      </c>
      <c r="B13" s="11" t="str">
        <f>Tabela224[[#This Row],[CATEGORIA]]</f>
        <v xml:space="preserve">EMPREGADO </v>
      </c>
      <c r="C13" s="15" t="str">
        <f>Tabela224[[#This Row],[SITUAÇÃO ]]</f>
        <v>ATIVO</v>
      </c>
      <c r="D13" s="15"/>
      <c r="E13" s="7"/>
      <c r="F13" s="10"/>
      <c r="G13" s="7"/>
      <c r="H13" s="7"/>
      <c r="I13" s="8"/>
      <c r="J13" s="7">
        <f t="shared" si="0"/>
        <v>0</v>
      </c>
      <c r="K13" s="9">
        <f t="shared" si="1"/>
        <v>-29</v>
      </c>
      <c r="L13" s="15" t="str">
        <f ca="1">IF(TODAY()&gt;Tabela22410111213141516171819201011363738394041424344454647[[#This Row],[VENCIMENTO]],"Vencido‼","Válido✔")</f>
        <v>Vencido‼</v>
      </c>
    </row>
    <row r="14" spans="1:12" x14ac:dyDescent="0.25">
      <c r="A14" s="11" t="str">
        <f>Tabela224[[#This Row],[NOME]]</f>
        <v>DAMIÃO VICENTE SARAIVA</v>
      </c>
      <c r="B14" s="11" t="str">
        <f>Tabela224[[#This Row],[CATEGORIA]]</f>
        <v>EMPREGADO</v>
      </c>
      <c r="C14" s="15" t="str">
        <f>Tabela224[[#This Row],[SITUAÇÃO ]]</f>
        <v>ATIVO</v>
      </c>
      <c r="D14" s="15"/>
      <c r="E14" s="7"/>
      <c r="F14" s="10"/>
      <c r="G14" s="7"/>
      <c r="H14" s="7"/>
      <c r="I14" s="8"/>
      <c r="J14" s="7">
        <f t="shared" si="0"/>
        <v>0</v>
      </c>
      <c r="K14" s="9">
        <f>J14-29</f>
        <v>-29</v>
      </c>
      <c r="L14" s="15" t="str">
        <f ca="1">IF(TODAY()&gt;Tabela22410111213141516171819201011363738394041424344454647[[#This Row],[VENCIMENTO]],"Vencido‼","Válido✔")</f>
        <v>Vencido‼</v>
      </c>
    </row>
    <row r="15" spans="1:12" x14ac:dyDescent="0.25">
      <c r="A15" s="11" t="str">
        <f>Tabela224[[#This Row],[NOME]]</f>
        <v>DANIEL ALVES DA CUNHA</v>
      </c>
      <c r="B15" s="11" t="str">
        <f>Tabela224[[#This Row],[CATEGORIA]]</f>
        <v>EMPREGADO</v>
      </c>
      <c r="C15" s="15" t="str">
        <f>Tabela224[[#This Row],[SITUAÇÃO ]]</f>
        <v>ATIVO</v>
      </c>
      <c r="D15" s="15"/>
      <c r="E15" s="7"/>
      <c r="F15" s="10"/>
      <c r="G15" s="7"/>
      <c r="H15" s="7"/>
      <c r="I15" s="8"/>
      <c r="J15" s="7">
        <f t="shared" si="0"/>
        <v>0</v>
      </c>
      <c r="K15" s="9">
        <f t="shared" ref="K15:K78" si="2">J15-29</f>
        <v>-29</v>
      </c>
      <c r="L15" s="15" t="str">
        <f ca="1">IF(TODAY()&gt;Tabela22410111213141516171819201011363738394041424344454647[[#This Row],[VENCIMENTO]],"Vencido‼","Válido✔")</f>
        <v>Vencido‼</v>
      </c>
    </row>
    <row r="16" spans="1:12" x14ac:dyDescent="0.25">
      <c r="A16" s="11" t="str">
        <f>Tabela224[[#This Row],[NOME]]</f>
        <v>DIEGO GALDINO REZENDE</v>
      </c>
      <c r="B16" s="11" t="str">
        <f>Tabela224[[#This Row],[CATEGORIA]]</f>
        <v>INTERMITENTE (GEOSCAN)</v>
      </c>
      <c r="C16" s="15" t="str">
        <f>Tabela224[[#This Row],[SITUAÇÃO ]]</f>
        <v>ATIVO</v>
      </c>
      <c r="D16" s="15"/>
      <c r="E16" s="7"/>
      <c r="F16" s="10"/>
      <c r="G16" s="7"/>
      <c r="H16" s="7"/>
      <c r="I16" s="8"/>
      <c r="J16" s="7">
        <f t="shared" si="0"/>
        <v>0</v>
      </c>
      <c r="K16" s="9">
        <f t="shared" si="2"/>
        <v>-29</v>
      </c>
      <c r="L16" s="15" t="str">
        <f ca="1">IF(TODAY()&gt;Tabela22410111213141516171819201011363738394041424344454647[[#This Row],[VENCIMENTO]],"Vencido‼","Válido✔")</f>
        <v>Vencido‼</v>
      </c>
    </row>
    <row r="17" spans="1:12" x14ac:dyDescent="0.25">
      <c r="A17" s="11" t="str">
        <f>Tabela224[[#This Row],[NOME]]</f>
        <v>DOGIVAL GONÇALVES DOS SANTOS</v>
      </c>
      <c r="B17" s="11" t="str">
        <f>Tabela224[[#This Row],[CATEGORIA]]</f>
        <v>INTERMITENTE (ELISVÂNIO)</v>
      </c>
      <c r="C17" s="15" t="str">
        <f>Tabela224[[#This Row],[SITUAÇÃO ]]</f>
        <v>ATIVO</v>
      </c>
      <c r="D17" s="15"/>
      <c r="E17" s="7"/>
      <c r="F17" s="10"/>
      <c r="G17" s="7"/>
      <c r="H17" s="7"/>
      <c r="I17" s="8"/>
      <c r="J17" s="7">
        <f t="shared" si="0"/>
        <v>0</v>
      </c>
      <c r="K17" s="9">
        <f t="shared" si="2"/>
        <v>-29</v>
      </c>
      <c r="L17" s="15" t="str">
        <f ca="1">IF(TODAY()&gt;Tabela22410111213141516171819201011363738394041424344454647[[#This Row],[VENCIMENTO]],"Vencido‼","Válido✔")</f>
        <v>Vencido‼</v>
      </c>
    </row>
    <row r="18" spans="1:12" x14ac:dyDescent="0.25">
      <c r="A18" s="11" t="str">
        <f>Tabela224[[#This Row],[NOME]]</f>
        <v>ELISVÂNIO DE SOUZA OLIVEIRA</v>
      </c>
      <c r="B18" s="11" t="str">
        <f>Tabela224[[#This Row],[CATEGORIA]]</f>
        <v>INTERMITENTE (ELISVÂNIO)</v>
      </c>
      <c r="C18" s="15" t="str">
        <f>Tabela224[[#This Row],[SITUAÇÃO ]]</f>
        <v>ATIVO</v>
      </c>
      <c r="D18" s="15"/>
      <c r="E18" s="7"/>
      <c r="F18" s="10"/>
      <c r="G18" s="7"/>
      <c r="H18" s="7"/>
      <c r="I18" s="8"/>
      <c r="J18" s="7">
        <f t="shared" si="0"/>
        <v>0</v>
      </c>
      <c r="K18" s="9">
        <f t="shared" si="2"/>
        <v>-29</v>
      </c>
      <c r="L18" s="15" t="str">
        <f ca="1">IF(TODAY()&gt;Tabela22410111213141516171819201011363738394041424344454647[[#This Row],[VENCIMENTO]],"Vencido‼","Válido✔")</f>
        <v>Vencido‼</v>
      </c>
    </row>
    <row r="19" spans="1:12" x14ac:dyDescent="0.25">
      <c r="A19" s="11" t="str">
        <f>Tabela224[[#This Row],[NOME]]</f>
        <v>EVARISTO CHAVES DA SILVA</v>
      </c>
      <c r="B19" s="11" t="str">
        <f>Tabela224[[#This Row],[CATEGORIA]]</f>
        <v>EMPREGADO</v>
      </c>
      <c r="C19" s="15" t="str">
        <f>Tabela224[[#This Row],[SITUAÇÃO ]]</f>
        <v>ATIVO</v>
      </c>
      <c r="D19" s="15"/>
      <c r="E19" s="7"/>
      <c r="F19" s="10"/>
      <c r="G19" s="7"/>
      <c r="H19" s="7"/>
      <c r="I19" s="8"/>
      <c r="J19" s="7">
        <f t="shared" si="0"/>
        <v>0</v>
      </c>
      <c r="K19" s="9">
        <f t="shared" si="2"/>
        <v>-29</v>
      </c>
      <c r="L19" s="15" t="str">
        <f ca="1">IF(TODAY()&gt;Tabela22410111213141516171819201011363738394041424344454647[[#This Row],[VENCIMENTO]],"Vencido‼","Válido✔")</f>
        <v>Vencido‼</v>
      </c>
    </row>
    <row r="20" spans="1:12" x14ac:dyDescent="0.25">
      <c r="A20" s="11" t="str">
        <f>Tabela224[[#This Row],[NOME]]</f>
        <v>FELIPE OLIVEIRA BARBOSA</v>
      </c>
      <c r="B20" s="11" t="str">
        <f>Tabela224[[#This Row],[CATEGORIA]]</f>
        <v>EMPREGADO</v>
      </c>
      <c r="C20" s="15" t="str">
        <f>Tabela224[[#This Row],[SITUAÇÃO ]]</f>
        <v>ATIVO</v>
      </c>
      <c r="D20" s="15"/>
      <c r="E20" s="7"/>
      <c r="F20" s="10"/>
      <c r="G20" s="7"/>
      <c r="H20" s="7"/>
      <c r="I20" s="8"/>
      <c r="J20" s="7">
        <f t="shared" si="0"/>
        <v>0</v>
      </c>
      <c r="K20" s="9">
        <f t="shared" si="2"/>
        <v>-29</v>
      </c>
      <c r="L20" s="15" t="str">
        <f ca="1">IF(TODAY()&gt;Tabela22410111213141516171819201011363738394041424344454647[[#This Row],[VENCIMENTO]],"Vencido‼","Válido✔")</f>
        <v>Vencido‼</v>
      </c>
    </row>
    <row r="21" spans="1:12" x14ac:dyDescent="0.25">
      <c r="A21" s="11" t="str">
        <f>Tabela224[[#This Row],[NOME]]</f>
        <v>FERNANDO OLIVEIRA DOS SANTOS</v>
      </c>
      <c r="B21" s="11" t="str">
        <f>Tabela224[[#This Row],[CATEGORIA]]</f>
        <v>EMPREGADO</v>
      </c>
      <c r="C21" s="15" t="str">
        <f>Tabela224[[#This Row],[SITUAÇÃO ]]</f>
        <v>ATIVO</v>
      </c>
      <c r="D21" s="15"/>
      <c r="E21" s="7"/>
      <c r="F21" s="10"/>
      <c r="G21" s="7"/>
      <c r="H21" s="7"/>
      <c r="I21" s="8"/>
      <c r="J21" s="7">
        <f t="shared" si="0"/>
        <v>0</v>
      </c>
      <c r="K21" s="9">
        <f t="shared" si="2"/>
        <v>-29</v>
      </c>
      <c r="L21" s="15" t="str">
        <f ca="1">IF(TODAY()&gt;Tabela22410111213141516171819201011363738394041424344454647[[#This Row],[VENCIMENTO]],"Vencido‼","Válido✔")</f>
        <v>Vencido‼</v>
      </c>
    </row>
    <row r="22" spans="1:12" x14ac:dyDescent="0.25">
      <c r="A22" s="11" t="str">
        <f>Tabela224[[#This Row],[NOME]]</f>
        <v>FILIPI GODINHO VEIGA</v>
      </c>
      <c r="B22" s="11" t="str">
        <f>Tabela224[[#This Row],[CATEGORIA]]</f>
        <v>INTERMITENTE (GEOSCAN)</v>
      </c>
      <c r="C22" s="15" t="str">
        <f>Tabela224[[#This Row],[SITUAÇÃO ]]</f>
        <v>ATIVO</v>
      </c>
      <c r="D22" s="15"/>
      <c r="E22" s="7"/>
      <c r="F22" s="10"/>
      <c r="G22" s="7"/>
      <c r="H22" s="7"/>
      <c r="I22" s="8"/>
      <c r="J22" s="7">
        <f t="shared" si="0"/>
        <v>0</v>
      </c>
      <c r="K22" s="9">
        <f t="shared" si="2"/>
        <v>-29</v>
      </c>
      <c r="L22" s="15" t="str">
        <f ca="1">IF(TODAY()&gt;Tabela22410111213141516171819201011363738394041424344454647[[#This Row],[VENCIMENTO]],"Vencido‼","Válido✔")</f>
        <v>Vencido‼</v>
      </c>
    </row>
    <row r="23" spans="1:12" x14ac:dyDescent="0.25">
      <c r="A23" s="11" t="str">
        <f>Tabela224[[#This Row],[NOME]]</f>
        <v>GERSON DAMIÃO DA SILVA PRADO</v>
      </c>
      <c r="B23" s="11" t="str">
        <f>Tabela224[[#This Row],[CATEGORIA]]</f>
        <v>EMPREGADO</v>
      </c>
      <c r="C23" s="15" t="str">
        <f>Tabela224[[#This Row],[SITUAÇÃO ]]</f>
        <v>ATIVO</v>
      </c>
      <c r="D23" s="15"/>
      <c r="E23" s="7"/>
      <c r="F23" s="10"/>
      <c r="G23" s="7"/>
      <c r="H23" s="7"/>
      <c r="I23" s="8"/>
      <c r="J23" s="7">
        <f t="shared" si="0"/>
        <v>0</v>
      </c>
      <c r="K23" s="9">
        <f t="shared" si="2"/>
        <v>-29</v>
      </c>
      <c r="L23" s="15" t="str">
        <f ca="1">IF(TODAY()&gt;Tabela22410111213141516171819201011363738394041424344454647[[#This Row],[VENCIMENTO]],"Vencido‼","Válido✔")</f>
        <v>Vencido‼</v>
      </c>
    </row>
    <row r="24" spans="1:12" x14ac:dyDescent="0.25">
      <c r="A24" s="11" t="str">
        <f>Tabela224[[#This Row],[NOME]]</f>
        <v>GIVALDO JOSE DOS SANTOS</v>
      </c>
      <c r="B24" s="11" t="str">
        <f>Tabela224[[#This Row],[CATEGORIA]]</f>
        <v>INTERMITENTE (ELISVÂNIO)</v>
      </c>
      <c r="C24" s="15" t="str">
        <f>Tabela224[[#This Row],[SITUAÇÃO ]]</f>
        <v>ATIVO</v>
      </c>
      <c r="D24" s="15"/>
      <c r="E24" s="7"/>
      <c r="F24" s="10"/>
      <c r="G24" s="7"/>
      <c r="H24" s="7"/>
      <c r="I24" s="8"/>
      <c r="J24" s="7">
        <f t="shared" si="0"/>
        <v>0</v>
      </c>
      <c r="K24" s="9">
        <f t="shared" si="2"/>
        <v>-29</v>
      </c>
      <c r="L24" s="15" t="str">
        <f ca="1">IF(TODAY()&gt;Tabela22410111213141516171819201011363738394041424344454647[[#This Row],[VENCIMENTO]],"Vencido‼","Válido✔")</f>
        <v>Vencido‼</v>
      </c>
    </row>
    <row r="25" spans="1:12" x14ac:dyDescent="0.25">
      <c r="A25" s="11" t="str">
        <f>Tabela224[[#This Row],[NOME]]</f>
        <v>GUSTAVO HENRIQUE ABREU ROCHA</v>
      </c>
      <c r="B25" s="11" t="str">
        <f>Tabela224[[#This Row],[CATEGORIA]]</f>
        <v>EMPREGADO</v>
      </c>
      <c r="C25" s="15" t="str">
        <f>Tabela224[[#This Row],[SITUAÇÃO ]]</f>
        <v>ATIVO</v>
      </c>
      <c r="D25" s="15"/>
      <c r="E25" s="7"/>
      <c r="F25" s="10"/>
      <c r="G25" s="7"/>
      <c r="H25" s="7"/>
      <c r="I25" s="8"/>
      <c r="J25" s="7">
        <f t="shared" si="0"/>
        <v>0</v>
      </c>
      <c r="K25" s="9">
        <f t="shared" si="2"/>
        <v>-29</v>
      </c>
      <c r="L25" s="15" t="str">
        <f ca="1">IF(TODAY()&gt;Tabela22410111213141516171819201011363738394041424344454647[[#This Row],[VENCIMENTO]],"Vencido‼","Válido✔")</f>
        <v>Vencido‼</v>
      </c>
    </row>
    <row r="26" spans="1:12" x14ac:dyDescent="0.25">
      <c r="A26" s="11" t="str">
        <f>Tabela224[[#This Row],[NOME]]</f>
        <v>HIGOR PAULO DIAS OLIVEIRA</v>
      </c>
      <c r="B26" s="11" t="str">
        <f>Tabela224[[#This Row],[CATEGORIA]]</f>
        <v>EMPREGADO</v>
      </c>
      <c r="C26" s="15" t="str">
        <f>Tabela224[[#This Row],[SITUAÇÃO ]]</f>
        <v>ATIVO</v>
      </c>
      <c r="D26" s="15"/>
      <c r="E26" s="7"/>
      <c r="F26" s="10"/>
      <c r="G26" s="7"/>
      <c r="H26" s="7"/>
      <c r="I26" s="8"/>
      <c r="J26" s="7">
        <f t="shared" si="0"/>
        <v>0</v>
      </c>
      <c r="K26" s="9">
        <f t="shared" si="2"/>
        <v>-29</v>
      </c>
      <c r="L26" s="15" t="str">
        <f ca="1">IF(TODAY()&gt;Tabela22410111213141516171819201011363738394041424344454647[[#This Row],[VENCIMENTO]],"Vencido‼","Válido✔")</f>
        <v>Vencido‼</v>
      </c>
    </row>
    <row r="27" spans="1:12" x14ac:dyDescent="0.25">
      <c r="A27" s="11" t="str">
        <f>Tabela224[[#This Row],[NOME]]</f>
        <v>JANDILSON VIRGENS COSTA</v>
      </c>
      <c r="B27" s="11" t="str">
        <f>Tabela224[[#This Row],[CATEGORIA]]</f>
        <v>INTERMITENTE (ELISVÂNIO)</v>
      </c>
      <c r="C27" s="15" t="str">
        <f>Tabela224[[#This Row],[SITUAÇÃO ]]</f>
        <v>ATIVO</v>
      </c>
      <c r="D27" s="15"/>
      <c r="E27" s="7"/>
      <c r="F27" s="10"/>
      <c r="G27" s="7"/>
      <c r="H27" s="7"/>
      <c r="I27" s="8"/>
      <c r="J27" s="7">
        <f t="shared" si="0"/>
        <v>0</v>
      </c>
      <c r="K27" s="9">
        <f t="shared" si="2"/>
        <v>-29</v>
      </c>
      <c r="L27" s="15" t="str">
        <f ca="1">IF(TODAY()&gt;Tabela22410111213141516171819201011363738394041424344454647[[#This Row],[VENCIMENTO]],"Vencido‼","Válido✔")</f>
        <v>Vencido‼</v>
      </c>
    </row>
    <row r="28" spans="1:12" x14ac:dyDescent="0.25">
      <c r="A28" s="11" t="str">
        <f>Tabela224[[#This Row],[NOME]]</f>
        <v>JHONATA HENRIQUE AMORIM ALVES</v>
      </c>
      <c r="B28" s="11" t="str">
        <f>Tabela224[[#This Row],[CATEGORIA]]</f>
        <v>EMPREGADO</v>
      </c>
      <c r="C28" s="15" t="str">
        <f>Tabela224[[#This Row],[SITUAÇÃO ]]</f>
        <v>ATIVO</v>
      </c>
      <c r="D28" s="15"/>
      <c r="E28" s="7"/>
      <c r="F28" s="10"/>
      <c r="G28" s="7"/>
      <c r="H28" s="7"/>
      <c r="I28" s="8"/>
      <c r="J28" s="7">
        <f t="shared" si="0"/>
        <v>0</v>
      </c>
      <c r="K28" s="9">
        <f t="shared" si="2"/>
        <v>-29</v>
      </c>
      <c r="L28" s="15" t="str">
        <f ca="1">IF(TODAY()&gt;Tabela22410111213141516171819201011363738394041424344454647[[#This Row],[VENCIMENTO]],"Vencido‼","Válido✔")</f>
        <v>Vencido‼</v>
      </c>
    </row>
    <row r="29" spans="1:12" x14ac:dyDescent="0.25">
      <c r="A29" s="11" t="str">
        <f>Tabela224[[#This Row],[NOME]]</f>
        <v>JOÃO PAULO GUIMARÃES</v>
      </c>
      <c r="B29" s="11" t="str">
        <f>Tabela224[[#This Row],[CATEGORIA]]</f>
        <v>EMPREGADO</v>
      </c>
      <c r="C29" s="15" t="str">
        <f>Tabela224[[#This Row],[SITUAÇÃO ]]</f>
        <v>INATIVO</v>
      </c>
      <c r="D29" s="15"/>
      <c r="E29" s="7"/>
      <c r="F29" s="10"/>
      <c r="G29" s="7"/>
      <c r="H29" s="7"/>
      <c r="I29" s="8"/>
      <c r="J29" s="7">
        <f t="shared" si="0"/>
        <v>0</v>
      </c>
      <c r="K29" s="9">
        <f t="shared" si="2"/>
        <v>-29</v>
      </c>
      <c r="L29" s="15" t="str">
        <f ca="1">IF(TODAY()&gt;Tabela22410111213141516171819201011363738394041424344454647[[#This Row],[VENCIMENTO]],"Vencido‼","Válido✔")</f>
        <v>Vencido‼</v>
      </c>
    </row>
    <row r="30" spans="1:12" x14ac:dyDescent="0.25">
      <c r="A30" s="11" t="str">
        <f>Tabela224[[#This Row],[NOME]]</f>
        <v>JONATHAS KELLYSON MARTINS DE OLIVEIRA</v>
      </c>
      <c r="B30" s="11" t="str">
        <f>Tabela224[[#This Row],[CATEGORIA]]</f>
        <v>INTERMITENTE</v>
      </c>
      <c r="C30" s="15" t="str">
        <f>Tabela224[[#This Row],[SITUAÇÃO ]]</f>
        <v>INATIVO</v>
      </c>
      <c r="D30" s="15"/>
      <c r="E30" s="7"/>
      <c r="F30" s="10"/>
      <c r="G30" s="7"/>
      <c r="H30" s="7"/>
      <c r="I30" s="8"/>
      <c r="J30" s="7">
        <f t="shared" si="0"/>
        <v>0</v>
      </c>
      <c r="K30" s="9">
        <f t="shared" si="2"/>
        <v>-29</v>
      </c>
      <c r="L30" s="15" t="str">
        <f ca="1">IF(TODAY()&gt;Tabela22410111213141516171819201011363738394041424344454647[[#This Row],[VENCIMENTO]],"Vencido‼","Válido✔")</f>
        <v>Vencido‼</v>
      </c>
    </row>
    <row r="31" spans="1:12" x14ac:dyDescent="0.25">
      <c r="A31" s="11" t="str">
        <f>Tabela224[[#This Row],[NOME]]</f>
        <v>JOSÉ ANTÔNIO DIAS</v>
      </c>
      <c r="B31" s="11" t="str">
        <f>Tabela224[[#This Row],[CATEGORIA]]</f>
        <v xml:space="preserve">EMPREGADO </v>
      </c>
      <c r="C31" s="15" t="str">
        <f>Tabela224[[#This Row],[SITUAÇÃO ]]</f>
        <v>ATIVO</v>
      </c>
      <c r="D31" s="15"/>
      <c r="E31" s="7"/>
      <c r="F31" s="10"/>
      <c r="G31" s="7"/>
      <c r="H31" s="7"/>
      <c r="I31" s="8"/>
      <c r="J31" s="7">
        <f t="shared" si="0"/>
        <v>0</v>
      </c>
      <c r="K31" s="9">
        <f t="shared" si="2"/>
        <v>-29</v>
      </c>
      <c r="L31" s="15" t="str">
        <f ca="1">IF(TODAY()&gt;Tabela22410111213141516171819201011363738394041424344454647[[#This Row],[VENCIMENTO]],"Vencido‼","Válido✔")</f>
        <v>Vencido‼</v>
      </c>
    </row>
    <row r="32" spans="1:12" x14ac:dyDescent="0.25">
      <c r="A32" s="11" t="str">
        <f>Tabela224[[#This Row],[NOME]]</f>
        <v>KENNEDY ALMEIDA MOTA</v>
      </c>
      <c r="B32" s="11" t="str">
        <f>Tabela224[[#This Row],[CATEGORIA]]</f>
        <v>EMPREGADO</v>
      </c>
      <c r="C32" s="15" t="str">
        <f>Tabela224[[#This Row],[SITUAÇÃO ]]</f>
        <v>ATIVO</v>
      </c>
      <c r="D32" s="15"/>
      <c r="E32" s="7"/>
      <c r="F32" s="10"/>
      <c r="G32" s="7"/>
      <c r="H32" s="7"/>
      <c r="I32" s="8"/>
      <c r="J32" s="7">
        <f t="shared" si="0"/>
        <v>0</v>
      </c>
      <c r="K32" s="9">
        <f t="shared" si="2"/>
        <v>-29</v>
      </c>
      <c r="L32" s="15" t="str">
        <f ca="1">IF(TODAY()&gt;Tabela22410111213141516171819201011363738394041424344454647[[#This Row],[VENCIMENTO]],"Vencido‼","Válido✔")</f>
        <v>Vencido‼</v>
      </c>
    </row>
    <row r="33" spans="1:12" x14ac:dyDescent="0.25">
      <c r="A33" s="11" t="str">
        <f>Tabela224[[#This Row],[NOME]]</f>
        <v>KEVIN AQUINO ARNEZ</v>
      </c>
      <c r="B33" s="11" t="str">
        <f>Tabela224[[#This Row],[CATEGORIA]]</f>
        <v>EMPREGADO</v>
      </c>
      <c r="C33" s="15" t="str">
        <f>Tabela224[[#This Row],[SITUAÇÃO ]]</f>
        <v>ATIVO</v>
      </c>
      <c r="D33" s="15"/>
      <c r="E33" s="7"/>
      <c r="F33" s="10"/>
      <c r="G33" s="7"/>
      <c r="H33" s="7"/>
      <c r="I33" s="8"/>
      <c r="J33" s="7">
        <f t="shared" si="0"/>
        <v>0</v>
      </c>
      <c r="K33" s="9">
        <f t="shared" si="2"/>
        <v>-29</v>
      </c>
      <c r="L33" s="15" t="str">
        <f ca="1">IF(TODAY()&gt;Tabela22410111213141516171819201011363738394041424344454647[[#This Row],[VENCIMENTO]],"Vencido‼","Válido✔")</f>
        <v>Vencido‼</v>
      </c>
    </row>
    <row r="34" spans="1:12" x14ac:dyDescent="0.25">
      <c r="A34" s="11" t="str">
        <f>Tabela224[[#This Row],[NOME]]</f>
        <v>LEANDRO ARCANJO DOS SANTOS</v>
      </c>
      <c r="B34" s="11" t="str">
        <f>Tabela224[[#This Row],[CATEGORIA]]</f>
        <v>EMPREGADO</v>
      </c>
      <c r="C34" s="15" t="str">
        <f>Tabela224[[#This Row],[SITUAÇÃO ]]</f>
        <v>ATIVO</v>
      </c>
      <c r="D34" s="15"/>
      <c r="E34" s="7"/>
      <c r="F34" s="10"/>
      <c r="G34" s="7"/>
      <c r="H34" s="7"/>
      <c r="I34" s="8"/>
      <c r="J34" s="7">
        <f t="shared" si="0"/>
        <v>0</v>
      </c>
      <c r="K34" s="9">
        <f t="shared" si="2"/>
        <v>-29</v>
      </c>
      <c r="L34" s="15" t="str">
        <f ca="1">IF(TODAY()&gt;Tabela22410111213141516171819201011363738394041424344454647[[#This Row],[VENCIMENTO]],"Vencido‼","Válido✔")</f>
        <v>Vencido‼</v>
      </c>
    </row>
    <row r="35" spans="1:12" x14ac:dyDescent="0.25">
      <c r="A35" s="11" t="str">
        <f>Tabela224[[#This Row],[NOME]]</f>
        <v>LUCIANO ALVES DE PAIVA</v>
      </c>
      <c r="B35" s="11" t="str">
        <f>Tabela224[[#This Row],[CATEGORIA]]</f>
        <v>EMPREGADO</v>
      </c>
      <c r="C35" s="15" t="str">
        <f>Tabela224[[#This Row],[SITUAÇÃO ]]</f>
        <v>INATIVO</v>
      </c>
      <c r="D35" s="15"/>
      <c r="E35" s="7"/>
      <c r="F35" s="10"/>
      <c r="G35" s="7"/>
      <c r="H35" s="7"/>
      <c r="I35" s="8"/>
      <c r="J35" s="7">
        <f t="shared" si="0"/>
        <v>0</v>
      </c>
      <c r="K35" s="9">
        <f t="shared" si="2"/>
        <v>-29</v>
      </c>
      <c r="L35" s="15" t="str">
        <f ca="1">IF(TODAY()&gt;Tabela22410111213141516171819201011363738394041424344454647[[#This Row],[VENCIMENTO]],"Vencido‼","Válido✔")</f>
        <v>Vencido‼</v>
      </c>
    </row>
    <row r="36" spans="1:12" x14ac:dyDescent="0.25">
      <c r="A36" s="11" t="str">
        <f>Tabela224[[#This Row],[NOME]]</f>
        <v>LUIZ CARLOS CORRÊA</v>
      </c>
      <c r="B36" s="11" t="str">
        <f>Tabela224[[#This Row],[CATEGORIA]]</f>
        <v>EMPREGADO</v>
      </c>
      <c r="C36" s="15" t="str">
        <f>Tabela224[[#This Row],[SITUAÇÃO ]]</f>
        <v>ATIVO</v>
      </c>
      <c r="D36" s="15"/>
      <c r="E36" s="7"/>
      <c r="F36" s="10"/>
      <c r="G36" s="7"/>
      <c r="H36" s="7"/>
      <c r="I36" s="8"/>
      <c r="J36" s="7">
        <f t="shared" si="0"/>
        <v>0</v>
      </c>
      <c r="K36" s="9">
        <f t="shared" si="2"/>
        <v>-29</v>
      </c>
      <c r="L36" s="15" t="str">
        <f ca="1">IF(TODAY()&gt;Tabela22410111213141516171819201011363738394041424344454647[[#This Row],[VENCIMENTO]],"Vencido‼","Válido✔")</f>
        <v>Vencido‼</v>
      </c>
    </row>
    <row r="37" spans="1:12" x14ac:dyDescent="0.25">
      <c r="A37" s="11" t="str">
        <f>Tabela224[[#This Row],[NOME]]</f>
        <v>MÁRCIO PEREIRA DO NASCIMENTO</v>
      </c>
      <c r="B37" s="11" t="str">
        <f>Tabela224[[#This Row],[CATEGORIA]]</f>
        <v>EMPREGADO</v>
      </c>
      <c r="C37" s="15" t="str">
        <f>Tabela224[[#This Row],[SITUAÇÃO ]]</f>
        <v>ATIVO</v>
      </c>
      <c r="D37" s="15"/>
      <c r="E37" s="7"/>
      <c r="F37" s="10"/>
      <c r="G37" s="7"/>
      <c r="H37" s="7"/>
      <c r="I37" s="8"/>
      <c r="J37" s="7">
        <f t="shared" si="0"/>
        <v>0</v>
      </c>
      <c r="K37" s="9">
        <f t="shared" si="2"/>
        <v>-29</v>
      </c>
      <c r="L37" s="15" t="str">
        <f ca="1">IF(TODAY()&gt;Tabela22410111213141516171819201011363738394041424344454647[[#This Row],[VENCIMENTO]],"Vencido‼","Válido✔")</f>
        <v>Vencido‼</v>
      </c>
    </row>
    <row r="38" spans="1:12" x14ac:dyDescent="0.25">
      <c r="A38" s="11" t="str">
        <f>Tabela224[[#This Row],[NOME]]</f>
        <v>MATEUS DOS SANTOS DE BRITO</v>
      </c>
      <c r="B38" s="11" t="str">
        <f>Tabela224[[#This Row],[CATEGORIA]]</f>
        <v>INTERMITENTE (ELISVÂNIO)</v>
      </c>
      <c r="C38" s="15" t="str">
        <f>Tabela224[[#This Row],[SITUAÇÃO ]]</f>
        <v>ATIVO</v>
      </c>
      <c r="D38" s="15"/>
      <c r="E38" s="7"/>
      <c r="F38" s="10"/>
      <c r="G38" s="7"/>
      <c r="H38" s="7"/>
      <c r="I38" s="8"/>
      <c r="J38" s="7">
        <f t="shared" si="0"/>
        <v>0</v>
      </c>
      <c r="K38" s="9">
        <f t="shared" si="2"/>
        <v>-29</v>
      </c>
      <c r="L38" s="15" t="str">
        <f ca="1">IF(TODAY()&gt;Tabela22410111213141516171819201011363738394041424344454647[[#This Row],[VENCIMENTO]],"Vencido‼","Válido✔")</f>
        <v>Vencido‼</v>
      </c>
    </row>
    <row r="39" spans="1:12" x14ac:dyDescent="0.25">
      <c r="A39" s="11" t="str">
        <f>Tabela224[[#This Row],[NOME]]</f>
        <v>MOACIR ROMÁRIO SIQUEIRA DOS REIS</v>
      </c>
      <c r="B39" s="11" t="str">
        <f>Tabela224[[#This Row],[CATEGORIA]]</f>
        <v>EMPREGADO</v>
      </c>
      <c r="C39" s="15" t="str">
        <f>Tabela224[[#This Row],[SITUAÇÃO ]]</f>
        <v>ATIVO</v>
      </c>
      <c r="D39" s="15"/>
      <c r="E39" s="7"/>
      <c r="F39" s="10"/>
      <c r="G39" s="7"/>
      <c r="H39" s="7"/>
      <c r="I39" s="8"/>
      <c r="J39" s="7">
        <f t="shared" si="0"/>
        <v>0</v>
      </c>
      <c r="K39" s="9">
        <f t="shared" si="2"/>
        <v>-29</v>
      </c>
      <c r="L39" s="15" t="str">
        <f ca="1">IF(TODAY()&gt;Tabela22410111213141516171819201011363738394041424344454647[[#This Row],[VENCIMENTO]],"Vencido‼","Válido✔")</f>
        <v>Vencido‼</v>
      </c>
    </row>
    <row r="40" spans="1:12" x14ac:dyDescent="0.25">
      <c r="A40" s="11" t="str">
        <f>Tabela224[[#This Row],[NOME]]</f>
        <v>NATHÁLIA ROSY SOUZA OLIVEIRA</v>
      </c>
      <c r="B40" s="11" t="str">
        <f>Tabela224[[#This Row],[CATEGORIA]]</f>
        <v>EMPREGADO</v>
      </c>
      <c r="C40" s="15" t="str">
        <f>Tabela224[[#This Row],[SITUAÇÃO ]]</f>
        <v>ATIVO</v>
      </c>
      <c r="D40" s="15"/>
      <c r="E40" s="7"/>
      <c r="F40" s="10"/>
      <c r="G40" s="7"/>
      <c r="H40" s="7"/>
      <c r="I40" s="8"/>
      <c r="J40" s="7">
        <f t="shared" si="0"/>
        <v>0</v>
      </c>
      <c r="K40" s="9">
        <f t="shared" si="2"/>
        <v>-29</v>
      </c>
      <c r="L40" s="15" t="str">
        <f ca="1">IF(TODAY()&gt;Tabela22410111213141516171819201011363738394041424344454647[[#This Row],[VENCIMENTO]],"Vencido‼","Válido✔")</f>
        <v>Vencido‼</v>
      </c>
    </row>
    <row r="41" spans="1:12" x14ac:dyDescent="0.25">
      <c r="A41" s="11" t="str">
        <f>Tabela224[[#This Row],[NOME]]</f>
        <v>NAYARA THAÍS LOURENÇO OLIVEIRA</v>
      </c>
      <c r="B41" s="11" t="str">
        <f>Tabela224[[#This Row],[CATEGORIA]]</f>
        <v>EMPREGADO</v>
      </c>
      <c r="C41" s="15" t="str">
        <f>Tabela224[[#This Row],[SITUAÇÃO ]]</f>
        <v>ATIVO</v>
      </c>
      <c r="D41" s="15"/>
      <c r="E41" s="7"/>
      <c r="F41" s="10"/>
      <c r="G41" s="7"/>
      <c r="H41" s="7"/>
      <c r="I41" s="8"/>
      <c r="J41" s="7">
        <f t="shared" si="0"/>
        <v>0</v>
      </c>
      <c r="K41" s="9">
        <f t="shared" si="2"/>
        <v>-29</v>
      </c>
      <c r="L41" s="15" t="str">
        <f ca="1">IF(TODAY()&gt;Tabela22410111213141516171819201011363738394041424344454647[[#This Row],[VENCIMENTO]],"Vencido‼","Válido✔")</f>
        <v>Vencido‼</v>
      </c>
    </row>
    <row r="42" spans="1:12" x14ac:dyDescent="0.25">
      <c r="A42" s="11" t="str">
        <f>Tabela224[[#This Row],[NOME]]</f>
        <v>NIELTON OLIVEIRA DAMASCENO</v>
      </c>
      <c r="B42" s="11" t="str">
        <f>Tabela224[[#This Row],[CATEGORIA]]</f>
        <v>EMPREGADO</v>
      </c>
      <c r="C42" s="15" t="str">
        <f>Tabela224[[#This Row],[SITUAÇÃO ]]</f>
        <v>ATIVO</v>
      </c>
      <c r="D42" s="15"/>
      <c r="E42" s="7"/>
      <c r="F42" s="10"/>
      <c r="G42" s="7"/>
      <c r="H42" s="7"/>
      <c r="I42" s="8"/>
      <c r="J42" s="7">
        <f t="shared" si="0"/>
        <v>0</v>
      </c>
      <c r="K42" s="9">
        <f t="shared" si="2"/>
        <v>-29</v>
      </c>
      <c r="L42" s="15" t="str">
        <f ca="1">IF(TODAY()&gt;Tabela22410111213141516171819201011363738394041424344454647[[#This Row],[VENCIMENTO]],"Vencido‼","Válido✔")</f>
        <v>Vencido‼</v>
      </c>
    </row>
    <row r="43" spans="1:12" x14ac:dyDescent="0.25">
      <c r="A43" s="11" t="str">
        <f>Tabela224[[#This Row],[NOME]]</f>
        <v>PAULO CÉLIO DA SILVA</v>
      </c>
      <c r="B43" s="11" t="str">
        <f>Tabela224[[#This Row],[CATEGORIA]]</f>
        <v>EMPREGADO</v>
      </c>
      <c r="C43" s="15" t="str">
        <f>Tabela224[[#This Row],[SITUAÇÃO ]]</f>
        <v>ATIVO</v>
      </c>
      <c r="D43" s="15"/>
      <c r="E43" s="7"/>
      <c r="F43" s="10"/>
      <c r="G43" s="7"/>
      <c r="H43" s="7"/>
      <c r="I43" s="8"/>
      <c r="J43" s="7">
        <f t="shared" si="0"/>
        <v>0</v>
      </c>
      <c r="K43" s="9">
        <f t="shared" si="2"/>
        <v>-29</v>
      </c>
      <c r="L43" s="15" t="str">
        <f ca="1">IF(TODAY()&gt;Tabela22410111213141516171819201011363738394041424344454647[[#This Row],[VENCIMENTO]],"Vencido‼","Válido✔")</f>
        <v>Vencido‼</v>
      </c>
    </row>
    <row r="44" spans="1:12" x14ac:dyDescent="0.25">
      <c r="A44" s="11" t="str">
        <f>Tabela224[[#This Row],[NOME]]</f>
        <v>RAFAEL FAUSTINO MAPA COELHO</v>
      </c>
      <c r="B44" s="11" t="str">
        <f>Tabela224[[#This Row],[CATEGORIA]]</f>
        <v>EMPREGADO</v>
      </c>
      <c r="C44" s="15" t="str">
        <f>Tabela224[[#This Row],[SITUAÇÃO ]]</f>
        <v>INATIVO</v>
      </c>
      <c r="D44" s="15"/>
      <c r="E44" s="7"/>
      <c r="F44" s="10"/>
      <c r="G44" s="7"/>
      <c r="H44" s="7"/>
      <c r="I44" s="8"/>
      <c r="J44" s="7">
        <f t="shared" si="0"/>
        <v>0</v>
      </c>
      <c r="K44" s="9">
        <f t="shared" si="2"/>
        <v>-29</v>
      </c>
      <c r="L44" s="15" t="str">
        <f ca="1">IF(TODAY()&gt;Tabela22410111213141516171819201011363738394041424344454647[[#This Row],[VENCIMENTO]],"Vencido‼","Válido✔")</f>
        <v>Vencido‼</v>
      </c>
    </row>
    <row r="45" spans="1:12" x14ac:dyDescent="0.25">
      <c r="A45" s="11" t="str">
        <f>Tabela224[[#This Row],[NOME]]</f>
        <v>RAFAEL ROBERTO CAMPIDELLI</v>
      </c>
      <c r="B45" s="11" t="str">
        <f>Tabela224[[#This Row],[CATEGORIA]]</f>
        <v>EMPREGADO</v>
      </c>
      <c r="C45" s="15" t="s">
        <v>120</v>
      </c>
      <c r="D45" s="15"/>
      <c r="E45" s="7"/>
      <c r="F45" s="10"/>
      <c r="G45" s="7"/>
      <c r="H45" s="7"/>
      <c r="I45" s="8"/>
      <c r="J45" s="7">
        <f>EDATE(E45,I45)</f>
        <v>0</v>
      </c>
      <c r="K45" s="9">
        <f>J45-29</f>
        <v>-29</v>
      </c>
      <c r="L45" s="15" t="str">
        <f ca="1">IF(TODAY()&gt;Tabela22410111213141516171819201011363738394041424344454647[[#This Row],[VENCIMENTO]],"Vencido‼","Válido✔")</f>
        <v>Vencido‼</v>
      </c>
    </row>
    <row r="46" spans="1:12" x14ac:dyDescent="0.25">
      <c r="A46" s="11" t="str">
        <f>Tabela224[[#This Row],[NOME]]</f>
        <v>ROBERT AUGUSTO SANTOS SILVA</v>
      </c>
      <c r="B46" s="11" t="str">
        <f>Tabela224[[#This Row],[CATEGORIA]]</f>
        <v>EMPREGADO</v>
      </c>
      <c r="C46" s="15" t="str">
        <f>Tabela224[[#This Row],[SITUAÇÃO ]]</f>
        <v>ATIVO</v>
      </c>
      <c r="D46" s="15"/>
      <c r="E46" s="7"/>
      <c r="F46" s="10"/>
      <c r="G46" s="7"/>
      <c r="H46" s="7"/>
      <c r="I46" s="8"/>
      <c r="J46" s="7">
        <f t="shared" si="0"/>
        <v>0</v>
      </c>
      <c r="K46" s="9">
        <f t="shared" si="2"/>
        <v>-29</v>
      </c>
      <c r="L46" s="15" t="str">
        <f ca="1">IF(TODAY()&gt;Tabela22410111213141516171819201011363738394041424344454647[[#This Row],[VENCIMENTO]],"Vencido‼","Válido✔")</f>
        <v>Vencido‼</v>
      </c>
    </row>
    <row r="47" spans="1:12" x14ac:dyDescent="0.25">
      <c r="A47" s="11" t="str">
        <f>Tabela224[[#This Row],[NOME]]</f>
        <v>TALISON TIAGO DIAS OLIVEIRA</v>
      </c>
      <c r="B47" s="11" t="str">
        <f>Tabela224[[#This Row],[CATEGORIA]]</f>
        <v>EMPREGADO</v>
      </c>
      <c r="C47" s="15" t="str">
        <f>Tabela224[[#This Row],[SITUAÇÃO ]]</f>
        <v>ATIVO</v>
      </c>
      <c r="D47" s="15"/>
      <c r="E47" s="7"/>
      <c r="F47" s="10"/>
      <c r="G47" s="7"/>
      <c r="H47" s="7"/>
      <c r="I47" s="8"/>
      <c r="J47" s="7">
        <f t="shared" si="0"/>
        <v>0</v>
      </c>
      <c r="K47" s="9">
        <f t="shared" si="2"/>
        <v>-29</v>
      </c>
      <c r="L47" s="15" t="str">
        <f ca="1">IF(TODAY()&gt;Tabela22410111213141516171819201011363738394041424344454647[[#This Row],[VENCIMENTO]],"Vencido‼","Válido✔")</f>
        <v>Vencido‼</v>
      </c>
    </row>
    <row r="48" spans="1:12" x14ac:dyDescent="0.25">
      <c r="A48" s="11" t="str">
        <f>Tabela224[[#This Row],[NOME]]</f>
        <v>THAÍS LORRAINE DA SILVA SANTOS</v>
      </c>
      <c r="B48" s="11" t="str">
        <f>Tabela224[[#This Row],[CATEGORIA]]</f>
        <v>EMPREGADO</v>
      </c>
      <c r="C48" s="15" t="str">
        <f>Tabela224[[#This Row],[SITUAÇÃO ]]</f>
        <v>ATIVO</v>
      </c>
      <c r="D48" s="15"/>
      <c r="E48" s="7"/>
      <c r="F48" s="10"/>
      <c r="G48" s="7"/>
      <c r="H48" s="7"/>
      <c r="I48" s="8"/>
      <c r="J48" s="7">
        <f t="shared" si="0"/>
        <v>0</v>
      </c>
      <c r="K48" s="9">
        <f t="shared" si="2"/>
        <v>-29</v>
      </c>
      <c r="L48" s="15" t="str">
        <f ca="1">IF(TODAY()&gt;Tabela22410111213141516171819201011363738394041424344454647[[#This Row],[VENCIMENTO]],"Vencido‼","Válido✔")</f>
        <v>Vencido‼</v>
      </c>
    </row>
    <row r="49" spans="1:12" x14ac:dyDescent="0.25">
      <c r="A49" s="11" t="str">
        <f>Tabela224[[#This Row],[NOME]]</f>
        <v>WAGNER APARECIDO DE SOUSA JÚNIOR</v>
      </c>
      <c r="B49" s="11" t="str">
        <f>Tabela224[[#This Row],[CATEGORIA]]</f>
        <v>EMPREGADO</v>
      </c>
      <c r="C49" s="15" t="str">
        <f>Tabela224[[#This Row],[SITUAÇÃO ]]</f>
        <v>INATIVO</v>
      </c>
      <c r="D49" s="15"/>
      <c r="E49" s="7"/>
      <c r="F49" s="10"/>
      <c r="G49" s="7"/>
      <c r="H49" s="7"/>
      <c r="I49" s="8"/>
      <c r="J49" s="7">
        <f t="shared" si="0"/>
        <v>0</v>
      </c>
      <c r="K49" s="9">
        <f t="shared" si="2"/>
        <v>-29</v>
      </c>
      <c r="L49" s="15" t="str">
        <f ca="1">IF(TODAY()&gt;Tabela22410111213141516171819201011363738394041424344454647[[#This Row],[VENCIMENTO]],"Vencido‼","Válido✔")</f>
        <v>Vencido‼</v>
      </c>
    </row>
    <row r="50" spans="1:12" x14ac:dyDescent="0.25">
      <c r="A50" s="11" t="str">
        <f>Tabela224[[#This Row],[NOME]]</f>
        <v>WESLEY DE ALMEIDA E SOUZA</v>
      </c>
      <c r="B50" s="11" t="str">
        <f>Tabela224[[#This Row],[CATEGORIA]]</f>
        <v>EMPREGADO</v>
      </c>
      <c r="C50" s="15" t="str">
        <f>Tabela224[[#This Row],[SITUAÇÃO ]]</f>
        <v>ATIVO</v>
      </c>
      <c r="D50" s="15"/>
      <c r="E50" s="7"/>
      <c r="F50" s="10"/>
      <c r="G50" s="7"/>
      <c r="H50" s="7"/>
      <c r="I50" s="8"/>
      <c r="J50" s="19">
        <f t="shared" si="0"/>
        <v>0</v>
      </c>
      <c r="K50" s="20">
        <f t="shared" si="2"/>
        <v>-29</v>
      </c>
      <c r="L50" s="15" t="str">
        <f ca="1">IF(TODAY()&gt;Tabela22410111213141516171819201011363738394041424344454647[[#This Row],[VENCIMENTO]],"Vencido‼","Válido✔")</f>
        <v>Vencido‼</v>
      </c>
    </row>
    <row r="51" spans="1:12" x14ac:dyDescent="0.25">
      <c r="A51" s="11" t="str">
        <f>Tabela224[[#This Row],[NOME]]</f>
        <v>MARCELO CHRISTIAN LELIS DE OLIVEIRA</v>
      </c>
      <c r="B51" s="11" t="str">
        <f>Tabela224[[#This Row],[CATEGORIA]]</f>
        <v>EMPREGADO</v>
      </c>
      <c r="C51" s="15" t="str">
        <f>Tabela224[[#This Row],[SITUAÇÃO ]]</f>
        <v>ATIVO</v>
      </c>
      <c r="D51" s="15"/>
      <c r="E51" s="7"/>
      <c r="F51" s="10"/>
      <c r="G51" s="7"/>
      <c r="H51" s="7"/>
      <c r="I51" s="8"/>
      <c r="J51" s="7">
        <f t="shared" si="0"/>
        <v>0</v>
      </c>
      <c r="K51" s="9">
        <f t="shared" si="2"/>
        <v>-29</v>
      </c>
      <c r="L51" s="27" t="str">
        <f ca="1">IF(TODAY()&gt;Tabela22410111213141516171819201011363738394041424344454647[[#This Row],[VENCIMENTO]],"Vencido‼","Válido✔")</f>
        <v>Vencido‼</v>
      </c>
    </row>
    <row r="52" spans="1:12" x14ac:dyDescent="0.25">
      <c r="A52" s="11" t="str">
        <f>Tabela224[[#This Row],[NOME]]</f>
        <v>PABLO VINICIUS SEVERINO FERNANDES</v>
      </c>
      <c r="B52" s="11" t="str">
        <f>Tabela224[[#This Row],[CATEGORIA]]</f>
        <v xml:space="preserve">EMPREGADO </v>
      </c>
      <c r="C52" s="15" t="str">
        <f>Tabela224[[#This Row],[SITUAÇÃO ]]</f>
        <v>ATIVO</v>
      </c>
      <c r="D52" s="15"/>
      <c r="E52" s="7"/>
      <c r="F52" s="10"/>
      <c r="G52" s="7"/>
      <c r="H52" s="7"/>
      <c r="I52" s="8"/>
      <c r="J52" s="7">
        <f t="shared" si="0"/>
        <v>0</v>
      </c>
      <c r="K52" s="9">
        <f t="shared" si="2"/>
        <v>-29</v>
      </c>
      <c r="L52" s="27" t="str">
        <f ca="1">IF(TODAY()&gt;Tabela22410111213141516171819201011363738394041424344454647[[#This Row],[VENCIMENTO]],"Vencido‼","Válido✔")</f>
        <v>Vencido‼</v>
      </c>
    </row>
    <row r="53" spans="1:12" x14ac:dyDescent="0.25">
      <c r="A53" s="11" t="str">
        <f>Tabela224[[#This Row],[NOME]]</f>
        <v>FRANCISCO PEDRO DE SOUZA SANTOS</v>
      </c>
      <c r="B53" s="11" t="str">
        <f>Tabela224[[#This Row],[CATEGORIA]]</f>
        <v>EMPREGADO</v>
      </c>
      <c r="C53" s="15" t="s">
        <v>120</v>
      </c>
      <c r="D53" s="15"/>
      <c r="E53" s="7"/>
      <c r="F53" s="10"/>
      <c r="G53" s="7"/>
      <c r="H53" s="7"/>
      <c r="I53" s="8"/>
      <c r="J53" s="7">
        <f t="shared" si="0"/>
        <v>0</v>
      </c>
      <c r="K53" s="9">
        <f t="shared" si="2"/>
        <v>-29</v>
      </c>
      <c r="L53" s="27" t="str">
        <f ca="1">IF(TODAY()&gt;Tabela22410111213141516171819201011363738394041424344454647[[#This Row],[VENCIMENTO]],"Vencido‼","Válido✔")</f>
        <v>Vencido‼</v>
      </c>
    </row>
    <row r="54" spans="1:12" x14ac:dyDescent="0.25">
      <c r="A54" s="11" t="str">
        <f>Tabela224[[#This Row],[NOME]]</f>
        <v>ÍTALO GABRIEL DA SILVA RODRIGUES SANTOS</v>
      </c>
      <c r="B54" s="11" t="str">
        <f>Tabela224[[#This Row],[CATEGORIA]]</f>
        <v>EMPREGADO</v>
      </c>
      <c r="C54" s="15" t="str">
        <f>Tabela224[[#This Row],[SITUAÇÃO ]]</f>
        <v>ATIVO</v>
      </c>
      <c r="D54" s="15"/>
      <c r="E54" s="7"/>
      <c r="F54" s="10"/>
      <c r="G54" s="7"/>
      <c r="H54" s="7"/>
      <c r="I54" s="8"/>
      <c r="J54" s="7">
        <f t="shared" si="0"/>
        <v>0</v>
      </c>
      <c r="K54" s="9">
        <f t="shared" si="2"/>
        <v>-29</v>
      </c>
      <c r="L54" s="27" t="str">
        <f ca="1">IF(TODAY()&gt;Tabela22410111213141516171819201011363738394041424344454647[[#This Row],[VENCIMENTO]],"Vencido‼","Válido✔")</f>
        <v>Vencido‼</v>
      </c>
    </row>
    <row r="55" spans="1:12" x14ac:dyDescent="0.25">
      <c r="A55" s="11" t="str">
        <f>Tabela224[[#This Row],[NOME]]</f>
        <v>IVANILDO AMARAL SANTOS</v>
      </c>
      <c r="B55" s="11" t="str">
        <f>Tabela224[[#This Row],[CATEGORIA]]</f>
        <v>EMPREGADO</v>
      </c>
      <c r="C55" s="15" t="str">
        <f>Tabela224[[#This Row],[SITUAÇÃO ]]</f>
        <v>ATIVO</v>
      </c>
      <c r="D55" s="15"/>
      <c r="E55" s="7"/>
      <c r="F55" s="10"/>
      <c r="G55" s="7"/>
      <c r="H55" s="7"/>
      <c r="I55" s="8"/>
      <c r="J55" s="7">
        <f t="shared" si="0"/>
        <v>0</v>
      </c>
      <c r="K55" s="9">
        <f t="shared" si="2"/>
        <v>-29</v>
      </c>
      <c r="L55" s="27" t="str">
        <f ca="1">IF(TODAY()&gt;Tabela22410111213141516171819201011363738394041424344454647[[#This Row],[VENCIMENTO]],"Vencido‼","Válido✔")</f>
        <v>Vencido‼</v>
      </c>
    </row>
    <row r="56" spans="1:12" x14ac:dyDescent="0.25">
      <c r="A56" s="11" t="str">
        <f>Tabela224[[#This Row],[NOME]]</f>
        <v>JONATHAN FERNANDES PEREIRA</v>
      </c>
      <c r="B56" s="11" t="str">
        <f>Tabela224[[#This Row],[CATEGORIA]]</f>
        <v>EMPREGADO</v>
      </c>
      <c r="C56" s="15" t="str">
        <f>Tabela224[[#This Row],[SITUAÇÃO ]]</f>
        <v>ATIVO</v>
      </c>
      <c r="D56" s="15"/>
      <c r="E56" s="7"/>
      <c r="F56" s="10"/>
      <c r="G56" s="7"/>
      <c r="H56" s="7"/>
      <c r="I56" s="8"/>
      <c r="J56" s="7">
        <f t="shared" si="0"/>
        <v>0</v>
      </c>
      <c r="K56" s="9">
        <f t="shared" si="2"/>
        <v>-29</v>
      </c>
      <c r="L56" s="27" t="str">
        <f ca="1">IF(TODAY()&gt;Tabela22410111213141516171819201011363738394041424344454647[[#This Row],[VENCIMENTO]],"Vencido‼","Válido✔")</f>
        <v>Vencido‼</v>
      </c>
    </row>
    <row r="57" spans="1:12" x14ac:dyDescent="0.25">
      <c r="A57" s="11" t="str">
        <f>Tabela224[[#This Row],[NOME]]</f>
        <v>FERNANDO AQUINO FERNANDES</v>
      </c>
      <c r="B57" s="11" t="str">
        <f>Tabela224[[#This Row],[CATEGORIA]]</f>
        <v>INTERMITENTE (FERNANDO)</v>
      </c>
      <c r="C57" s="15" t="str">
        <f>Tabela224[[#This Row],[SITUAÇÃO ]]</f>
        <v>ATIVO</v>
      </c>
      <c r="D57" s="15"/>
      <c r="E57" s="7"/>
      <c r="F57" s="10"/>
      <c r="G57" s="7"/>
      <c r="H57" s="7"/>
      <c r="I57" s="8"/>
      <c r="J57" s="7">
        <f t="shared" si="0"/>
        <v>0</v>
      </c>
      <c r="K57" s="9">
        <f t="shared" si="2"/>
        <v>-29</v>
      </c>
      <c r="L57" s="27" t="str">
        <f ca="1">IF(TODAY()&gt;Tabela22410111213141516171819201011363738394041424344454647[[#This Row],[VENCIMENTO]],"Vencido‼","Válido✔")</f>
        <v>Vencido‼</v>
      </c>
    </row>
    <row r="58" spans="1:12" x14ac:dyDescent="0.25">
      <c r="A58" s="11" t="str">
        <f>Tabela224[[#This Row],[NOME]]</f>
        <v>WANDESON COSTA LIMA</v>
      </c>
      <c r="B58" s="11" t="str">
        <f>Tabela224[[#This Row],[CATEGORIA]]</f>
        <v>INTERMITENTE (FERNANDO)</v>
      </c>
      <c r="C58" s="15" t="str">
        <f>Tabela224[[#This Row],[SITUAÇÃO ]]</f>
        <v>ATIVO</v>
      </c>
      <c r="D58" s="15"/>
      <c r="E58" s="7"/>
      <c r="F58" s="10"/>
      <c r="G58" s="7"/>
      <c r="H58" s="7"/>
      <c r="I58" s="8"/>
      <c r="J58" s="7">
        <f t="shared" si="0"/>
        <v>0</v>
      </c>
      <c r="K58" s="9">
        <f t="shared" si="2"/>
        <v>-29</v>
      </c>
      <c r="L58" s="27" t="str">
        <f ca="1">IF(TODAY()&gt;Tabela22410111213141516171819201011363738394041424344454647[[#This Row],[VENCIMENTO]],"Vencido‼","Válido✔")</f>
        <v>Vencido‼</v>
      </c>
    </row>
    <row r="59" spans="1:12" x14ac:dyDescent="0.25">
      <c r="A59" s="11" t="str">
        <f>Tabela224[[#This Row],[NOME]]</f>
        <v>WILLIAN JORGE CAETANO PINTO</v>
      </c>
      <c r="B59" s="11" t="str">
        <f>Tabela224[[#This Row],[CATEGORIA]]</f>
        <v>INTERMITENTE (FERNANDO)</v>
      </c>
      <c r="C59" s="15" t="str">
        <f>Tabela224[[#This Row],[SITUAÇÃO ]]</f>
        <v>ATIVO</v>
      </c>
      <c r="D59" s="15"/>
      <c r="E59" s="7"/>
      <c r="F59" s="10"/>
      <c r="G59" s="7"/>
      <c r="H59" s="7"/>
      <c r="I59" s="8"/>
      <c r="J59" s="7">
        <f t="shared" si="0"/>
        <v>0</v>
      </c>
      <c r="K59" s="9">
        <f t="shared" si="2"/>
        <v>-29</v>
      </c>
      <c r="L59" s="27" t="str">
        <f ca="1">IF(TODAY()&gt;Tabela22410111213141516171819201011363738394041424344454647[[#This Row],[VENCIMENTO]],"Vencido‼","Válido✔")</f>
        <v>Vencido‼</v>
      </c>
    </row>
    <row r="60" spans="1:12" x14ac:dyDescent="0.25">
      <c r="A60" s="11" t="str">
        <f>Tabela224[[#This Row],[NOME]]</f>
        <v>GRASIANE DA COSTA SOBRINHO</v>
      </c>
      <c r="B60" s="11" t="str">
        <f>Tabela224[[#This Row],[CATEGORIA]]</f>
        <v>EMPREGADO</v>
      </c>
      <c r="C60" s="15" t="str">
        <f>Tabela224[[#This Row],[SITUAÇÃO ]]</f>
        <v>ATIVO</v>
      </c>
      <c r="D60" s="15"/>
      <c r="E60" s="7"/>
      <c r="F60" s="10"/>
      <c r="G60" s="7"/>
      <c r="H60" s="7"/>
      <c r="I60" s="8"/>
      <c r="J60" s="7">
        <f t="shared" si="0"/>
        <v>0</v>
      </c>
      <c r="K60" s="9">
        <f t="shared" si="2"/>
        <v>-29</v>
      </c>
      <c r="L60" s="27" t="str">
        <f ca="1">IF(TODAY()&gt;Tabela22410111213141516171819201011363738394041424344454647[[#This Row],[VENCIMENTO]],"Vencido‼","Válido✔")</f>
        <v>Vencido‼</v>
      </c>
    </row>
    <row r="61" spans="1:12" x14ac:dyDescent="0.25">
      <c r="A61" s="11" t="str">
        <f>Tabela224[[#This Row],[NOME]]</f>
        <v>BRUNO GUIMARÃES MARTINS</v>
      </c>
      <c r="B61" s="11" t="str">
        <f>Tabela224[[#This Row],[CATEGORIA]]</f>
        <v>EMPREGADO</v>
      </c>
      <c r="C61" s="15" t="str">
        <f>Tabela224[[#This Row],[SITUAÇÃO ]]</f>
        <v>ATIVO</v>
      </c>
      <c r="D61" s="15"/>
      <c r="E61" s="7"/>
      <c r="F61" s="10"/>
      <c r="G61" s="7"/>
      <c r="H61" s="7"/>
      <c r="I61" s="8"/>
      <c r="J61" s="7">
        <f t="shared" si="0"/>
        <v>0</v>
      </c>
      <c r="K61" s="9">
        <f t="shared" si="2"/>
        <v>-29</v>
      </c>
      <c r="L61" s="27" t="str">
        <f ca="1">IF(TODAY()&gt;Tabela22410111213141516171819201011363738394041424344454647[[#This Row],[VENCIMENTO]],"Vencido‼","Válido✔")</f>
        <v>Vencido‼</v>
      </c>
    </row>
    <row r="62" spans="1:12" x14ac:dyDescent="0.25">
      <c r="A62" s="11" t="str">
        <f>Tabela224[[#This Row],[NOME]]</f>
        <v>LEANDRO GUIMARÃES MARTINS</v>
      </c>
      <c r="B62" s="11" t="str">
        <f>Tabela224[[#This Row],[CATEGORIA]]</f>
        <v>EMPREGADO</v>
      </c>
      <c r="C62" s="15" t="str">
        <f>Tabela224[[#This Row],[SITUAÇÃO ]]</f>
        <v>ATIVO</v>
      </c>
      <c r="D62" s="15"/>
      <c r="E62" s="7"/>
      <c r="F62" s="10"/>
      <c r="G62" s="7"/>
      <c r="H62" s="7"/>
      <c r="I62" s="8"/>
      <c r="J62" s="7">
        <f t="shared" si="0"/>
        <v>0</v>
      </c>
      <c r="K62" s="9">
        <f t="shared" si="2"/>
        <v>-29</v>
      </c>
      <c r="L62" s="27" t="str">
        <f ca="1">IF(TODAY()&gt;Tabela22410111213141516171819201011363738394041424344454647[[#This Row],[VENCIMENTO]],"Vencido‼","Válido✔")</f>
        <v>Vencido‼</v>
      </c>
    </row>
    <row r="63" spans="1:12" x14ac:dyDescent="0.25">
      <c r="A63" s="11" t="str">
        <f>Tabela224[[#This Row],[NOME]]</f>
        <v>ALESSANDRO IORANY DOS SANTOS</v>
      </c>
      <c r="B63" s="11" t="str">
        <f>Tabela224[[#This Row],[CATEGORIA]]</f>
        <v>EMPREGADO</v>
      </c>
      <c r="C63" s="15" t="str">
        <f>Tabela224[[#This Row],[SITUAÇÃO ]]</f>
        <v>INATIVO</v>
      </c>
      <c r="D63" s="15"/>
      <c r="E63" s="7"/>
      <c r="F63" s="10"/>
      <c r="G63" s="7"/>
      <c r="H63" s="7"/>
      <c r="I63" s="8"/>
      <c r="J63" s="7">
        <f t="shared" si="0"/>
        <v>0</v>
      </c>
      <c r="K63" s="9">
        <f t="shared" si="2"/>
        <v>-29</v>
      </c>
      <c r="L63" s="27" t="str">
        <f ca="1">IF(TODAY()&gt;Tabela22410111213141516171819201011363738394041424344454647[[#This Row],[VENCIMENTO]],"Vencido‼","Válido✔")</f>
        <v>Vencido‼</v>
      </c>
    </row>
    <row r="64" spans="1:12" x14ac:dyDescent="0.25">
      <c r="A64" s="11" t="str">
        <f>Tabela224[[#This Row],[NOME]]</f>
        <v>MATHEUS BINI SEVERINO FERNANDES</v>
      </c>
      <c r="B64" s="11" t="str">
        <f>Tabela224[[#This Row],[CATEGORIA]]</f>
        <v>EMPREGADO</v>
      </c>
      <c r="C64" s="15" t="str">
        <f>Tabela224[[#This Row],[SITUAÇÃO ]]</f>
        <v>ATIVO</v>
      </c>
      <c r="D64" s="15"/>
      <c r="E64" s="7"/>
      <c r="F64" s="10"/>
      <c r="G64" s="7"/>
      <c r="H64" s="7"/>
      <c r="I64" s="8"/>
      <c r="J64" s="7">
        <f t="shared" si="0"/>
        <v>0</v>
      </c>
      <c r="K64" s="9">
        <f t="shared" si="2"/>
        <v>-29</v>
      </c>
      <c r="L64" s="27" t="str">
        <f ca="1">IF(TODAY()&gt;Tabela22410111213141516171819201011363738394041424344454647[[#This Row],[VENCIMENTO]],"Vencido‼","Válido✔")</f>
        <v>Vencido‼</v>
      </c>
    </row>
    <row r="65" spans="1:12" x14ac:dyDescent="0.25">
      <c r="A65" s="11" t="str">
        <f>Tabela224[[#This Row],[NOME]]</f>
        <v>NILTON ALVES DA CUNHA FILHO</v>
      </c>
      <c r="B65" s="11" t="str">
        <f>Tabela224[[#This Row],[CATEGORIA]]</f>
        <v>EMPREGADO</v>
      </c>
      <c r="C65" s="15" t="str">
        <f>Tabela224[[#This Row],[SITUAÇÃO ]]</f>
        <v>ATIVO</v>
      </c>
      <c r="D65" s="15"/>
      <c r="E65" s="7"/>
      <c r="F65" s="10"/>
      <c r="G65" s="7"/>
      <c r="H65" s="7"/>
      <c r="I65" s="8"/>
      <c r="J65" s="7">
        <f t="shared" si="0"/>
        <v>0</v>
      </c>
      <c r="K65" s="9">
        <f t="shared" si="2"/>
        <v>-29</v>
      </c>
      <c r="L65" s="27" t="str">
        <f ca="1">IF(TODAY()&gt;Tabela22410111213141516171819201011363738394041424344454647[[#This Row],[VENCIMENTO]],"Vencido‼","Válido✔")</f>
        <v>Vencido‼</v>
      </c>
    </row>
    <row r="66" spans="1:12" x14ac:dyDescent="0.25">
      <c r="A66" s="11" t="str">
        <f>Tabela224[[#This Row],[NOME]]</f>
        <v>FRANCISCO PEDRO DE SOUZA SANTOS</v>
      </c>
      <c r="B66" s="11" t="str">
        <f>Tabela224[[#This Row],[CATEGORIA]]</f>
        <v>EMPREGADO</v>
      </c>
      <c r="C66" s="15" t="str">
        <f>Tabela224[[#This Row],[SITUAÇÃO ]]</f>
        <v>ATIVO</v>
      </c>
      <c r="D66" s="8"/>
      <c r="E66" s="7"/>
      <c r="F66" s="7"/>
      <c r="G66" s="7"/>
      <c r="H66" s="7"/>
      <c r="I66" s="8"/>
      <c r="J66" s="7">
        <f t="shared" si="0"/>
        <v>0</v>
      </c>
      <c r="K66" s="9">
        <f t="shared" si="2"/>
        <v>-29</v>
      </c>
      <c r="L66" s="27" t="str">
        <f ca="1">IF(TODAY()&gt;Tabela22410111213141516171819201011363738394041424344454647[[#This Row],[VENCIMENTO]],"Vencido‼","Válido✔")</f>
        <v>Vencido‼</v>
      </c>
    </row>
    <row r="67" spans="1:12" x14ac:dyDescent="0.25">
      <c r="A67" s="11" t="str">
        <f>Tabela224[[#This Row],[NOME]]</f>
        <v>CARLOS EDUARDO ALVES JULIÃO</v>
      </c>
      <c r="B67" s="11" t="str">
        <f>Tabela224[[#This Row],[CATEGORIA]]</f>
        <v>EMPREGADO</v>
      </c>
      <c r="C67" s="15" t="str">
        <f>Tabela224[[#This Row],[SITUAÇÃO ]]</f>
        <v>ATIVO</v>
      </c>
      <c r="D67" s="8"/>
      <c r="E67" s="7"/>
      <c r="F67" s="7"/>
      <c r="G67" s="7"/>
      <c r="H67" s="7"/>
      <c r="I67" s="8"/>
      <c r="J67" s="7">
        <f t="shared" si="0"/>
        <v>0</v>
      </c>
      <c r="K67" s="9">
        <f t="shared" si="2"/>
        <v>-29</v>
      </c>
      <c r="L67" s="27" t="str">
        <f ca="1">IF(TODAY()&gt;Tabela22410111213141516171819201011363738394041424344454647[[#This Row],[VENCIMENTO]],"Vencido‼","Válido✔")</f>
        <v>Vencido‼</v>
      </c>
    </row>
    <row r="68" spans="1:12" x14ac:dyDescent="0.25">
      <c r="A68" s="11" t="str">
        <f>Tabela224[[#This Row],[NOME]]</f>
        <v>JHONATAS ALVES COSTA</v>
      </c>
      <c r="B68" s="11" t="str">
        <f>Tabela224[[#This Row],[CATEGORIA]]</f>
        <v>EMPREGADO</v>
      </c>
      <c r="C68" s="15" t="str">
        <f>Tabela224[[#This Row],[SITUAÇÃO ]]</f>
        <v>ATIVO</v>
      </c>
      <c r="D68" s="8"/>
      <c r="E68" s="7"/>
      <c r="F68" s="7"/>
      <c r="G68" s="7"/>
      <c r="H68" s="7"/>
      <c r="I68" s="8"/>
      <c r="J68" s="7">
        <f t="shared" si="0"/>
        <v>0</v>
      </c>
      <c r="K68" s="9">
        <f t="shared" si="2"/>
        <v>-29</v>
      </c>
      <c r="L68" s="27" t="str">
        <f ca="1">IF(TODAY()&gt;Tabela22410111213141516171819201011363738394041424344454647[[#This Row],[VENCIMENTO]],"Vencido‼","Válido✔")</f>
        <v>Vencido‼</v>
      </c>
    </row>
    <row r="69" spans="1:12" x14ac:dyDescent="0.25">
      <c r="A69" s="11" t="str">
        <f>Tabela224[[#This Row],[NOME]]</f>
        <v>KELLEN CARLA PEREIRA SILVA</v>
      </c>
      <c r="B69" s="11" t="str">
        <f>Tabela224[[#This Row],[CATEGORIA]]</f>
        <v>EMPREGADO</v>
      </c>
      <c r="C69" s="15" t="str">
        <f>Tabela224[[#This Row],[SITUAÇÃO ]]</f>
        <v>ATIVO</v>
      </c>
      <c r="D69" s="8"/>
      <c r="E69" s="7"/>
      <c r="F69" s="7"/>
      <c r="G69" s="7"/>
      <c r="H69" s="7"/>
      <c r="I69" s="8"/>
      <c r="J69" s="7">
        <f t="shared" ref="J69:J100" si="3">EDATE(E69,I69)</f>
        <v>0</v>
      </c>
      <c r="K69" s="9">
        <f t="shared" si="2"/>
        <v>-29</v>
      </c>
      <c r="L69" s="27" t="str">
        <f ca="1">IF(TODAY()&gt;Tabela22410111213141516171819201011363738394041424344454647[[#This Row],[VENCIMENTO]],"Vencido‼","Válido✔")</f>
        <v>Vencido‼</v>
      </c>
    </row>
    <row r="70" spans="1:12" x14ac:dyDescent="0.25">
      <c r="A70" s="11" t="str">
        <f>Tabela224[[#This Row],[NOME]]</f>
        <v>LEONARDO JOSÉ DA SILVA</v>
      </c>
      <c r="B70" s="11" t="str">
        <f>Tabela224[[#This Row],[CATEGORIA]]</f>
        <v>EMPREGADO</v>
      </c>
      <c r="C70" s="15" t="str">
        <f>Tabela224[[#This Row],[SITUAÇÃO ]]</f>
        <v>ATIVO</v>
      </c>
      <c r="D70" s="8"/>
      <c r="E70" s="7"/>
      <c r="F70" s="7"/>
      <c r="G70" s="7"/>
      <c r="H70" s="7"/>
      <c r="I70" s="8"/>
      <c r="J70" s="7">
        <f t="shared" si="3"/>
        <v>0</v>
      </c>
      <c r="K70" s="9">
        <f t="shared" si="2"/>
        <v>-29</v>
      </c>
      <c r="L70" s="27" t="str">
        <f ca="1">IF(TODAY()&gt;Tabela22410111213141516171819201011363738394041424344454647[[#This Row],[VENCIMENTO]],"Vencido‼","Válido✔")</f>
        <v>Vencido‼</v>
      </c>
    </row>
    <row r="71" spans="1:12" x14ac:dyDescent="0.25">
      <c r="A71" s="11" t="str">
        <f>Tabela224[[#This Row],[NOME]]</f>
        <v>LUSIMAR DE SOUZA SANTOS</v>
      </c>
      <c r="B71" s="11" t="str">
        <f>Tabela224[[#This Row],[CATEGORIA]]</f>
        <v>EMPREGADO</v>
      </c>
      <c r="C71" s="15" t="str">
        <f>Tabela224[[#This Row],[SITUAÇÃO ]]</f>
        <v>ATIVO</v>
      </c>
      <c r="D71" s="8"/>
      <c r="E71" s="7"/>
      <c r="F71" s="7"/>
      <c r="G71" s="7"/>
      <c r="H71" s="7"/>
      <c r="I71" s="8"/>
      <c r="J71" s="7">
        <f t="shared" si="3"/>
        <v>0</v>
      </c>
      <c r="K71" s="9">
        <f t="shared" si="2"/>
        <v>-29</v>
      </c>
      <c r="L71" s="27" t="str">
        <f ca="1">IF(TODAY()&gt;Tabela22410111213141516171819201011363738394041424344454647[[#This Row],[VENCIMENTO]],"Vencido‼","Válido✔")</f>
        <v>Vencido‼</v>
      </c>
    </row>
    <row r="72" spans="1:12" x14ac:dyDescent="0.25">
      <c r="A72" s="11" t="str">
        <f>Tabela224[[#This Row],[NOME]]</f>
        <v>SANDY CRISTINA VENCESLAU FERREIRA</v>
      </c>
      <c r="B72" s="11" t="str">
        <f>Tabela224[[#This Row],[CATEGORIA]]</f>
        <v>EMPREGADO</v>
      </c>
      <c r="C72" s="15" t="str">
        <f>Tabela224[[#This Row],[SITUAÇÃO ]]</f>
        <v>ATIVO</v>
      </c>
      <c r="D72" s="8"/>
      <c r="E72" s="7"/>
      <c r="F72" s="7"/>
      <c r="G72" s="7"/>
      <c r="H72" s="7"/>
      <c r="I72" s="8"/>
      <c r="J72" s="7">
        <f t="shared" si="3"/>
        <v>0</v>
      </c>
      <c r="K72" s="9">
        <f t="shared" si="2"/>
        <v>-29</v>
      </c>
      <c r="L72" s="27" t="str">
        <f ca="1">IF(TODAY()&gt;Tabela22410111213141516171819201011363738394041424344454647[[#This Row],[VENCIMENTO]],"Vencido‼","Válido✔")</f>
        <v>Vencido‼</v>
      </c>
    </row>
    <row r="73" spans="1:12" x14ac:dyDescent="0.25">
      <c r="A73" s="11" t="e">
        <f>Tabela224[[#This Row],[NOME]]</f>
        <v>#VALUE!</v>
      </c>
      <c r="B73" s="11" t="e">
        <f>Tabela224[[#This Row],[CATEGORIA]]</f>
        <v>#VALUE!</v>
      </c>
      <c r="C73" s="15" t="e">
        <f>Tabela224[[#This Row],[SITUAÇÃO ]]</f>
        <v>#VALUE!</v>
      </c>
      <c r="D73" s="8"/>
      <c r="E73" s="7"/>
      <c r="F73" s="7"/>
      <c r="G73" s="7"/>
      <c r="H73" s="7"/>
      <c r="I73" s="8"/>
      <c r="J73" s="7">
        <f t="shared" si="3"/>
        <v>0</v>
      </c>
      <c r="K73" s="9">
        <f t="shared" si="2"/>
        <v>-29</v>
      </c>
      <c r="L73" s="27" t="str">
        <f ca="1">IF(TODAY()&gt;Tabela22410111213141516171819201011363738394041424344454647[[#This Row],[VENCIMENTO]],"Vencido‼","Válido✔")</f>
        <v>Vencido‼</v>
      </c>
    </row>
    <row r="74" spans="1:12" x14ac:dyDescent="0.25">
      <c r="A74" s="11" t="e">
        <f>Tabela224[[#This Row],[NOME]]</f>
        <v>#VALUE!</v>
      </c>
      <c r="B74" s="11" t="e">
        <f>Tabela224[[#This Row],[CATEGORIA]]</f>
        <v>#VALUE!</v>
      </c>
      <c r="C74" s="15" t="e">
        <f>Tabela224[[#This Row],[SITUAÇÃO ]]</f>
        <v>#VALUE!</v>
      </c>
      <c r="D74" s="8"/>
      <c r="E74" s="7"/>
      <c r="F74" s="7"/>
      <c r="G74" s="7"/>
      <c r="H74" s="7"/>
      <c r="I74" s="8"/>
      <c r="J74" s="7">
        <f t="shared" si="3"/>
        <v>0</v>
      </c>
      <c r="K74" s="9">
        <f t="shared" si="2"/>
        <v>-29</v>
      </c>
      <c r="L74" s="27" t="str">
        <f ca="1">IF(TODAY()&gt;Tabela22410111213141516171819201011363738394041424344454647[[#This Row],[VENCIMENTO]],"Vencido‼","Válido✔")</f>
        <v>Vencido‼</v>
      </c>
    </row>
    <row r="75" spans="1:12" x14ac:dyDescent="0.25">
      <c r="A75" s="11" t="e">
        <f>Tabela224[[#This Row],[NOME]]</f>
        <v>#VALUE!</v>
      </c>
      <c r="B75" s="11" t="e">
        <f>Tabela224[[#This Row],[CATEGORIA]]</f>
        <v>#VALUE!</v>
      </c>
      <c r="C75" s="15" t="e">
        <f>Tabela224[[#This Row],[SITUAÇÃO ]]</f>
        <v>#VALUE!</v>
      </c>
      <c r="D75" s="8"/>
      <c r="E75" s="7"/>
      <c r="F75" s="7"/>
      <c r="G75" s="7"/>
      <c r="H75" s="7"/>
      <c r="I75" s="8"/>
      <c r="J75" s="7">
        <f t="shared" si="3"/>
        <v>0</v>
      </c>
      <c r="K75" s="9">
        <f t="shared" si="2"/>
        <v>-29</v>
      </c>
      <c r="L75" s="27" t="str">
        <f ca="1">IF(TODAY()&gt;Tabela22410111213141516171819201011363738394041424344454647[[#This Row],[VENCIMENTO]],"Vencido‼","Válido✔")</f>
        <v>Vencido‼</v>
      </c>
    </row>
    <row r="76" spans="1:12" x14ac:dyDescent="0.25">
      <c r="A76" s="11" t="e">
        <f>Tabela224[[#This Row],[NOME]]</f>
        <v>#VALUE!</v>
      </c>
      <c r="B76" s="11" t="e">
        <f>Tabela224[[#This Row],[CATEGORIA]]</f>
        <v>#VALUE!</v>
      </c>
      <c r="C76" s="15" t="e">
        <f>Tabela224[[#This Row],[SITUAÇÃO ]]</f>
        <v>#VALUE!</v>
      </c>
      <c r="D76" s="8"/>
      <c r="E76" s="7"/>
      <c r="F76" s="7"/>
      <c r="G76" s="7"/>
      <c r="H76" s="7"/>
      <c r="I76" s="8"/>
      <c r="J76" s="7">
        <f t="shared" si="3"/>
        <v>0</v>
      </c>
      <c r="K76" s="9">
        <f t="shared" si="2"/>
        <v>-29</v>
      </c>
      <c r="L76" s="27" t="str">
        <f ca="1">IF(TODAY()&gt;Tabela22410111213141516171819201011363738394041424344454647[[#This Row],[VENCIMENTO]],"Vencido‼","Válido✔")</f>
        <v>Vencido‼</v>
      </c>
    </row>
    <row r="77" spans="1:12" x14ac:dyDescent="0.25">
      <c r="A77" s="11" t="e">
        <f>Tabela224[[#This Row],[NOME]]</f>
        <v>#VALUE!</v>
      </c>
      <c r="B77" s="11" t="e">
        <f>Tabela224[[#This Row],[CATEGORIA]]</f>
        <v>#VALUE!</v>
      </c>
      <c r="C77" s="15" t="e">
        <f>Tabela224[[#This Row],[SITUAÇÃO ]]</f>
        <v>#VALUE!</v>
      </c>
      <c r="D77" s="8"/>
      <c r="E77" s="7"/>
      <c r="F77" s="7"/>
      <c r="G77" s="7"/>
      <c r="H77" s="7"/>
      <c r="I77" s="8"/>
      <c r="J77" s="7">
        <f t="shared" si="3"/>
        <v>0</v>
      </c>
      <c r="K77" s="9">
        <f t="shared" si="2"/>
        <v>-29</v>
      </c>
      <c r="L77" s="27" t="str">
        <f ca="1">IF(TODAY()&gt;Tabela22410111213141516171819201011363738394041424344454647[[#This Row],[VENCIMENTO]],"Vencido‼","Válido✔")</f>
        <v>Vencido‼</v>
      </c>
    </row>
    <row r="78" spans="1:12" x14ac:dyDescent="0.25">
      <c r="A78" s="11" t="e">
        <f>Tabela224[[#This Row],[NOME]]</f>
        <v>#VALUE!</v>
      </c>
      <c r="B78" s="11" t="e">
        <f>Tabela224[[#This Row],[CATEGORIA]]</f>
        <v>#VALUE!</v>
      </c>
      <c r="C78" s="15" t="e">
        <f>Tabela224[[#This Row],[SITUAÇÃO ]]</f>
        <v>#VALUE!</v>
      </c>
      <c r="D78" s="8"/>
      <c r="E78" s="7"/>
      <c r="F78" s="7"/>
      <c r="G78" s="7"/>
      <c r="H78" s="7"/>
      <c r="I78" s="8"/>
      <c r="J78" s="7">
        <f t="shared" si="3"/>
        <v>0</v>
      </c>
      <c r="K78" s="9">
        <f t="shared" si="2"/>
        <v>-29</v>
      </c>
      <c r="L78" s="27" t="str">
        <f ca="1">IF(TODAY()&gt;Tabela22410111213141516171819201011363738394041424344454647[[#This Row],[VENCIMENTO]],"Vencido‼","Válido✔")</f>
        <v>Vencido‼</v>
      </c>
    </row>
    <row r="79" spans="1:12" x14ac:dyDescent="0.25">
      <c r="A79" s="11" t="e">
        <f>Tabela224[[#This Row],[NOME]]</f>
        <v>#VALUE!</v>
      </c>
      <c r="B79" s="11" t="e">
        <f>Tabela224[[#This Row],[CATEGORIA]]</f>
        <v>#VALUE!</v>
      </c>
      <c r="C79" s="15" t="e">
        <f>Tabela224[[#This Row],[SITUAÇÃO ]]</f>
        <v>#VALUE!</v>
      </c>
      <c r="D79" s="8"/>
      <c r="E79" s="7"/>
      <c r="F79" s="7"/>
      <c r="G79" s="7"/>
      <c r="H79" s="7"/>
      <c r="I79" s="8"/>
      <c r="J79" s="7">
        <f t="shared" si="3"/>
        <v>0</v>
      </c>
      <c r="K79" s="9">
        <f t="shared" ref="K79:K100" si="4">J79-29</f>
        <v>-29</v>
      </c>
      <c r="L79" s="27" t="str">
        <f ca="1">IF(TODAY()&gt;Tabela22410111213141516171819201011363738394041424344454647[[#This Row],[VENCIMENTO]],"Vencido‼","Válido✔")</f>
        <v>Vencido‼</v>
      </c>
    </row>
    <row r="80" spans="1:12" x14ac:dyDescent="0.25">
      <c r="A80" s="11" t="e">
        <f>Tabela224[[#This Row],[NOME]]</f>
        <v>#VALUE!</v>
      </c>
      <c r="B80" s="11" t="e">
        <f>Tabela224[[#This Row],[CATEGORIA]]</f>
        <v>#VALUE!</v>
      </c>
      <c r="C80" s="15" t="e">
        <f>Tabela224[[#This Row],[SITUAÇÃO ]]</f>
        <v>#VALUE!</v>
      </c>
      <c r="D80" s="8"/>
      <c r="E80" s="7"/>
      <c r="F80" s="7"/>
      <c r="G80" s="7"/>
      <c r="H80" s="7"/>
      <c r="I80" s="8"/>
      <c r="J80" s="7">
        <f t="shared" si="3"/>
        <v>0</v>
      </c>
      <c r="K80" s="9">
        <f t="shared" si="4"/>
        <v>-29</v>
      </c>
      <c r="L80" s="27" t="str">
        <f ca="1">IF(TODAY()&gt;Tabela22410111213141516171819201011363738394041424344454647[[#This Row],[VENCIMENTO]],"Vencido‼","Válido✔")</f>
        <v>Vencido‼</v>
      </c>
    </row>
    <row r="81" spans="1:12" x14ac:dyDescent="0.25">
      <c r="A81" s="11" t="e">
        <f>Tabela224[[#This Row],[NOME]]</f>
        <v>#VALUE!</v>
      </c>
      <c r="B81" s="11" t="e">
        <f>Tabela224[[#This Row],[CATEGORIA]]</f>
        <v>#VALUE!</v>
      </c>
      <c r="C81" s="15"/>
      <c r="D81" s="8"/>
      <c r="E81" s="7"/>
      <c r="F81" s="7"/>
      <c r="G81" s="7"/>
      <c r="H81" s="7"/>
      <c r="I81" s="8"/>
      <c r="J81" s="7">
        <f t="shared" si="3"/>
        <v>0</v>
      </c>
      <c r="K81" s="9">
        <f t="shared" si="4"/>
        <v>-29</v>
      </c>
      <c r="L81" s="27" t="str">
        <f ca="1">IF(TODAY()&gt;Tabela22410111213141516171819201011363738394041424344454647[[#This Row],[VENCIMENTO]],"Vencido‼","Válido✔")</f>
        <v>Vencido‼</v>
      </c>
    </row>
    <row r="82" spans="1:12" x14ac:dyDescent="0.25">
      <c r="A82" s="11" t="e">
        <f>Tabela224[[#This Row],[NOME]]</f>
        <v>#VALUE!</v>
      </c>
      <c r="B82" s="11" t="e">
        <f>Tabela224[[#This Row],[CATEGORIA]]</f>
        <v>#VALUE!</v>
      </c>
      <c r="C82" s="15"/>
      <c r="D82" s="8"/>
      <c r="E82" s="7"/>
      <c r="F82" s="7"/>
      <c r="G82" s="7"/>
      <c r="H82" s="7"/>
      <c r="I82" s="8"/>
      <c r="J82" s="7">
        <f t="shared" si="3"/>
        <v>0</v>
      </c>
      <c r="K82" s="9">
        <f t="shared" si="4"/>
        <v>-29</v>
      </c>
      <c r="L82" s="27" t="str">
        <f ca="1">IF(TODAY()&gt;Tabela22410111213141516171819201011363738394041424344454647[[#This Row],[VENCIMENTO]],"Vencido‼","Válido✔")</f>
        <v>Vencido‼</v>
      </c>
    </row>
    <row r="83" spans="1:12" x14ac:dyDescent="0.25">
      <c r="A83" s="11" t="e">
        <f>Tabela224[[#This Row],[NOME]]</f>
        <v>#VALUE!</v>
      </c>
      <c r="B83" s="11" t="e">
        <f>Tabela224[[#This Row],[CATEGORIA]]</f>
        <v>#VALUE!</v>
      </c>
      <c r="C83" s="15"/>
      <c r="D83" s="8"/>
      <c r="E83" s="7"/>
      <c r="F83" s="7"/>
      <c r="G83" s="7"/>
      <c r="H83" s="7"/>
      <c r="I83" s="8"/>
      <c r="J83" s="7">
        <f t="shared" si="3"/>
        <v>0</v>
      </c>
      <c r="K83" s="9">
        <f t="shared" si="4"/>
        <v>-29</v>
      </c>
      <c r="L83" s="27" t="str">
        <f ca="1">IF(TODAY()&gt;Tabela22410111213141516171819201011363738394041424344454647[[#This Row],[VENCIMENTO]],"Vencido‼","Válido✔")</f>
        <v>Vencido‼</v>
      </c>
    </row>
    <row r="84" spans="1:12" x14ac:dyDescent="0.25">
      <c r="A84" s="11" t="e">
        <f>Tabela224[[#This Row],[NOME]]</f>
        <v>#VALUE!</v>
      </c>
      <c r="B84" s="11" t="e">
        <f>Tabela224[[#This Row],[CATEGORIA]]</f>
        <v>#VALUE!</v>
      </c>
      <c r="C84" s="15"/>
      <c r="D84" s="8"/>
      <c r="E84" s="7"/>
      <c r="F84" s="7"/>
      <c r="G84" s="7"/>
      <c r="H84" s="7"/>
      <c r="I84" s="8"/>
      <c r="J84" s="7">
        <f t="shared" si="3"/>
        <v>0</v>
      </c>
      <c r="K84" s="9">
        <f t="shared" si="4"/>
        <v>-29</v>
      </c>
      <c r="L84" s="27" t="str">
        <f ca="1">IF(TODAY()&gt;Tabela22410111213141516171819201011363738394041424344454647[[#This Row],[VENCIMENTO]],"Vencido‼","Válido✔")</f>
        <v>Vencido‼</v>
      </c>
    </row>
    <row r="85" spans="1:12" x14ac:dyDescent="0.25">
      <c r="A85" s="11" t="e">
        <f>Tabela224[[#This Row],[NOME]]</f>
        <v>#VALUE!</v>
      </c>
      <c r="B85" s="11" t="e">
        <f>Tabela224[[#This Row],[CATEGORIA]]</f>
        <v>#VALUE!</v>
      </c>
      <c r="C85" s="15"/>
      <c r="D85" s="8"/>
      <c r="E85" s="7"/>
      <c r="F85" s="7"/>
      <c r="G85" s="7"/>
      <c r="H85" s="7"/>
      <c r="I85" s="8"/>
      <c r="J85" s="7">
        <f t="shared" si="3"/>
        <v>0</v>
      </c>
      <c r="K85" s="9">
        <f t="shared" si="4"/>
        <v>-29</v>
      </c>
      <c r="L85" s="27" t="str">
        <f ca="1">IF(TODAY()&gt;Tabela22410111213141516171819201011363738394041424344454647[[#This Row],[VENCIMENTO]],"Vencido‼","Válido✔")</f>
        <v>Vencido‼</v>
      </c>
    </row>
    <row r="86" spans="1:12" x14ac:dyDescent="0.25">
      <c r="A86" s="11" t="e">
        <f>Tabela224[[#This Row],[NOME]]</f>
        <v>#VALUE!</v>
      </c>
      <c r="B86" s="11" t="e">
        <f>Tabela224[[#This Row],[CATEGORIA]]</f>
        <v>#VALUE!</v>
      </c>
      <c r="C86" s="15"/>
      <c r="D86" s="8"/>
      <c r="E86" s="7"/>
      <c r="F86" s="7"/>
      <c r="G86" s="7"/>
      <c r="H86" s="7"/>
      <c r="I86" s="8"/>
      <c r="J86" s="7">
        <f t="shared" si="3"/>
        <v>0</v>
      </c>
      <c r="K86" s="9">
        <f t="shared" si="4"/>
        <v>-29</v>
      </c>
      <c r="L86" s="27" t="str">
        <f ca="1">IF(TODAY()&gt;Tabela22410111213141516171819201011363738394041424344454647[[#This Row],[VENCIMENTO]],"Vencido‼","Válido✔")</f>
        <v>Vencido‼</v>
      </c>
    </row>
    <row r="87" spans="1:12" x14ac:dyDescent="0.25">
      <c r="A87" s="11" t="e">
        <f>Tabela224[[#This Row],[NOME]]</f>
        <v>#VALUE!</v>
      </c>
      <c r="B87" s="11" t="e">
        <f>Tabela224[[#This Row],[CATEGORIA]]</f>
        <v>#VALUE!</v>
      </c>
      <c r="C87" s="15"/>
      <c r="D87" s="8"/>
      <c r="E87" s="7"/>
      <c r="F87" s="7"/>
      <c r="G87" s="7"/>
      <c r="H87" s="7"/>
      <c r="I87" s="8"/>
      <c r="J87" s="7">
        <f t="shared" si="3"/>
        <v>0</v>
      </c>
      <c r="K87" s="9">
        <f t="shared" si="4"/>
        <v>-29</v>
      </c>
      <c r="L87" s="27" t="str">
        <f ca="1">IF(TODAY()&gt;Tabela22410111213141516171819201011363738394041424344454647[[#This Row],[VENCIMENTO]],"Vencido‼","Válido✔")</f>
        <v>Vencido‼</v>
      </c>
    </row>
    <row r="88" spans="1:12" x14ac:dyDescent="0.25">
      <c r="A88" s="11" t="e">
        <f>Tabela224[[#This Row],[NOME]]</f>
        <v>#VALUE!</v>
      </c>
      <c r="B88" s="11" t="e">
        <f>Tabela224[[#This Row],[CATEGORIA]]</f>
        <v>#VALUE!</v>
      </c>
      <c r="C88" s="15"/>
      <c r="D88" s="8"/>
      <c r="E88" s="7"/>
      <c r="F88" s="7"/>
      <c r="G88" s="7"/>
      <c r="H88" s="7"/>
      <c r="I88" s="8"/>
      <c r="J88" s="7">
        <f t="shared" si="3"/>
        <v>0</v>
      </c>
      <c r="K88" s="9">
        <f t="shared" si="4"/>
        <v>-29</v>
      </c>
      <c r="L88" s="27" t="str">
        <f ca="1">IF(TODAY()&gt;Tabela22410111213141516171819201011363738394041424344454647[[#This Row],[VENCIMENTO]],"Vencido‼","Válido✔")</f>
        <v>Vencido‼</v>
      </c>
    </row>
    <row r="89" spans="1:12" x14ac:dyDescent="0.25">
      <c r="A89" s="11" t="e">
        <f>Tabela224[[#This Row],[NOME]]</f>
        <v>#VALUE!</v>
      </c>
      <c r="B89" s="11" t="e">
        <f>Tabela224[[#This Row],[CATEGORIA]]</f>
        <v>#VALUE!</v>
      </c>
      <c r="C89" s="15"/>
      <c r="D89" s="8"/>
      <c r="E89" s="7"/>
      <c r="F89" s="7"/>
      <c r="G89" s="7"/>
      <c r="H89" s="7"/>
      <c r="I89" s="8"/>
      <c r="J89" s="7">
        <f t="shared" si="3"/>
        <v>0</v>
      </c>
      <c r="K89" s="9">
        <f t="shared" si="4"/>
        <v>-29</v>
      </c>
      <c r="L89" s="27" t="str">
        <f ca="1">IF(TODAY()&gt;Tabela22410111213141516171819201011363738394041424344454647[[#This Row],[VENCIMENTO]],"Vencido‼","Válido✔")</f>
        <v>Vencido‼</v>
      </c>
    </row>
    <row r="90" spans="1:12" x14ac:dyDescent="0.25">
      <c r="A90" s="11" t="e">
        <f>Tabela224[[#This Row],[NOME]]</f>
        <v>#VALUE!</v>
      </c>
      <c r="B90" s="11" t="e">
        <f>Tabela224[[#This Row],[CATEGORIA]]</f>
        <v>#VALUE!</v>
      </c>
      <c r="C90" s="15"/>
      <c r="D90" s="8"/>
      <c r="E90" s="7"/>
      <c r="F90" s="7"/>
      <c r="G90" s="7"/>
      <c r="H90" s="7"/>
      <c r="I90" s="8"/>
      <c r="J90" s="7">
        <f t="shared" si="3"/>
        <v>0</v>
      </c>
      <c r="K90" s="9">
        <f t="shared" si="4"/>
        <v>-29</v>
      </c>
      <c r="L90" s="27" t="str">
        <f ca="1">IF(TODAY()&gt;Tabela22410111213141516171819201011363738394041424344454647[[#This Row],[VENCIMENTO]],"Vencido‼","Válido✔")</f>
        <v>Vencido‼</v>
      </c>
    </row>
    <row r="91" spans="1:12" x14ac:dyDescent="0.25">
      <c r="A91" s="11" t="e">
        <f>Tabela224[[#This Row],[NOME]]</f>
        <v>#VALUE!</v>
      </c>
      <c r="B91" s="11" t="e">
        <f>Tabela224[[#This Row],[CATEGORIA]]</f>
        <v>#VALUE!</v>
      </c>
      <c r="C91" s="15"/>
      <c r="D91" s="8"/>
      <c r="E91" s="7"/>
      <c r="F91" s="7"/>
      <c r="G91" s="7"/>
      <c r="H91" s="7"/>
      <c r="I91" s="8"/>
      <c r="J91" s="7">
        <f t="shared" si="3"/>
        <v>0</v>
      </c>
      <c r="K91" s="9">
        <f t="shared" si="4"/>
        <v>-29</v>
      </c>
      <c r="L91" s="27" t="str">
        <f ca="1">IF(TODAY()&gt;Tabela22410111213141516171819201011363738394041424344454647[[#This Row],[VENCIMENTO]],"Vencido‼","Válido✔")</f>
        <v>Vencido‼</v>
      </c>
    </row>
    <row r="92" spans="1:12" x14ac:dyDescent="0.25">
      <c r="A92" s="11" t="e">
        <f>Tabela224[[#This Row],[NOME]]</f>
        <v>#VALUE!</v>
      </c>
      <c r="B92" s="11" t="e">
        <f>Tabela224[[#This Row],[CATEGORIA]]</f>
        <v>#VALUE!</v>
      </c>
      <c r="C92" s="15"/>
      <c r="D92" s="8"/>
      <c r="E92" s="7"/>
      <c r="F92" s="7"/>
      <c r="G92" s="7"/>
      <c r="H92" s="7"/>
      <c r="I92" s="8"/>
      <c r="J92" s="7">
        <f t="shared" si="3"/>
        <v>0</v>
      </c>
      <c r="K92" s="9">
        <f t="shared" si="4"/>
        <v>-29</v>
      </c>
      <c r="L92" s="27" t="str">
        <f ca="1">IF(TODAY()&gt;Tabela22410111213141516171819201011363738394041424344454647[[#This Row],[VENCIMENTO]],"Vencido‼","Válido✔")</f>
        <v>Vencido‼</v>
      </c>
    </row>
    <row r="93" spans="1:12" x14ac:dyDescent="0.25">
      <c r="A93" s="11" t="e">
        <f>Tabela224[[#This Row],[NOME]]</f>
        <v>#VALUE!</v>
      </c>
      <c r="B93" s="11" t="e">
        <f>Tabela224[[#This Row],[CATEGORIA]]</f>
        <v>#VALUE!</v>
      </c>
      <c r="C93" s="15"/>
      <c r="D93" s="8"/>
      <c r="E93" s="7"/>
      <c r="F93" s="7"/>
      <c r="G93" s="7"/>
      <c r="H93" s="7"/>
      <c r="I93" s="8"/>
      <c r="J93" s="7">
        <f t="shared" si="3"/>
        <v>0</v>
      </c>
      <c r="K93" s="9">
        <f t="shared" si="4"/>
        <v>-29</v>
      </c>
      <c r="L93" s="27" t="str">
        <f ca="1">IF(TODAY()&gt;Tabela22410111213141516171819201011363738394041424344454647[[#This Row],[VENCIMENTO]],"Vencido‼","Válido✔")</f>
        <v>Vencido‼</v>
      </c>
    </row>
    <row r="94" spans="1:12" x14ac:dyDescent="0.25">
      <c r="A94" s="11" t="e">
        <f>Tabela224[[#This Row],[NOME]]</f>
        <v>#VALUE!</v>
      </c>
      <c r="B94" s="11" t="e">
        <f>Tabela224[[#This Row],[CATEGORIA]]</f>
        <v>#VALUE!</v>
      </c>
      <c r="C94" s="15"/>
      <c r="D94" s="8"/>
      <c r="E94" s="7"/>
      <c r="F94" s="7"/>
      <c r="G94" s="7"/>
      <c r="H94" s="7"/>
      <c r="I94" s="8"/>
      <c r="J94" s="7">
        <f t="shared" si="3"/>
        <v>0</v>
      </c>
      <c r="K94" s="9">
        <f t="shared" si="4"/>
        <v>-29</v>
      </c>
      <c r="L94" s="27" t="str">
        <f ca="1">IF(TODAY()&gt;Tabela22410111213141516171819201011363738394041424344454647[[#This Row],[VENCIMENTO]],"Vencido‼","Válido✔")</f>
        <v>Vencido‼</v>
      </c>
    </row>
    <row r="95" spans="1:12" x14ac:dyDescent="0.25">
      <c r="A95" s="11" t="e">
        <f>Tabela224[[#This Row],[NOME]]</f>
        <v>#VALUE!</v>
      </c>
      <c r="B95" s="11" t="e">
        <f>Tabela224[[#This Row],[CATEGORIA]]</f>
        <v>#VALUE!</v>
      </c>
      <c r="C95" s="15"/>
      <c r="D95" s="8"/>
      <c r="E95" s="7"/>
      <c r="F95" s="7"/>
      <c r="G95" s="7"/>
      <c r="H95" s="7"/>
      <c r="I95" s="8"/>
      <c r="J95" s="7">
        <f t="shared" si="3"/>
        <v>0</v>
      </c>
      <c r="K95" s="9">
        <f t="shared" si="4"/>
        <v>-29</v>
      </c>
      <c r="L95" s="27" t="str">
        <f ca="1">IF(TODAY()&gt;Tabela22410111213141516171819201011363738394041424344454647[[#This Row],[VENCIMENTO]],"Vencido‼","Válido✔")</f>
        <v>Vencido‼</v>
      </c>
    </row>
    <row r="96" spans="1:12" x14ac:dyDescent="0.25">
      <c r="A96" s="11" t="e">
        <f>Tabela224[[#This Row],[NOME]]</f>
        <v>#VALUE!</v>
      </c>
      <c r="B96" s="11" t="e">
        <f>Tabela224[[#This Row],[CATEGORIA]]</f>
        <v>#VALUE!</v>
      </c>
      <c r="C96" s="15"/>
      <c r="D96" s="8"/>
      <c r="E96" s="7"/>
      <c r="F96" s="7"/>
      <c r="G96" s="7"/>
      <c r="H96" s="7"/>
      <c r="I96" s="8"/>
      <c r="J96" s="7">
        <f t="shared" si="3"/>
        <v>0</v>
      </c>
      <c r="K96" s="9">
        <f t="shared" si="4"/>
        <v>-29</v>
      </c>
      <c r="L96" s="27" t="str">
        <f ca="1">IF(TODAY()&gt;Tabela22410111213141516171819201011363738394041424344454647[[#This Row],[VENCIMENTO]],"Vencido‼","Válido✔")</f>
        <v>Vencido‼</v>
      </c>
    </row>
    <row r="97" spans="1:12" x14ac:dyDescent="0.25">
      <c r="A97" s="11" t="e">
        <f>Tabela224[[#This Row],[NOME]]</f>
        <v>#VALUE!</v>
      </c>
      <c r="B97" s="11" t="e">
        <f>Tabela224[[#This Row],[CATEGORIA]]</f>
        <v>#VALUE!</v>
      </c>
      <c r="C97" s="15"/>
      <c r="D97" s="8"/>
      <c r="E97" s="7"/>
      <c r="F97" s="7"/>
      <c r="G97" s="7"/>
      <c r="H97" s="7"/>
      <c r="I97" s="8"/>
      <c r="J97" s="7">
        <f t="shared" si="3"/>
        <v>0</v>
      </c>
      <c r="K97" s="9">
        <f t="shared" si="4"/>
        <v>-29</v>
      </c>
      <c r="L97" s="27" t="str">
        <f ca="1">IF(TODAY()&gt;Tabela22410111213141516171819201011363738394041424344454647[[#This Row],[VENCIMENTO]],"Vencido‼","Válido✔")</f>
        <v>Vencido‼</v>
      </c>
    </row>
    <row r="98" spans="1:12" x14ac:dyDescent="0.25">
      <c r="A98" s="11" t="e">
        <f>Tabela224[[#This Row],[NOME]]</f>
        <v>#VALUE!</v>
      </c>
      <c r="B98" s="11" t="e">
        <f>Tabela224[[#This Row],[CATEGORIA]]</f>
        <v>#VALUE!</v>
      </c>
      <c r="C98" s="15"/>
      <c r="D98" s="8"/>
      <c r="E98" s="7"/>
      <c r="F98" s="7"/>
      <c r="G98" s="7"/>
      <c r="H98" s="7"/>
      <c r="I98" s="8"/>
      <c r="J98" s="7">
        <f t="shared" si="3"/>
        <v>0</v>
      </c>
      <c r="K98" s="9">
        <f t="shared" si="4"/>
        <v>-29</v>
      </c>
      <c r="L98" s="27" t="str">
        <f ca="1">IF(TODAY()&gt;Tabela22410111213141516171819201011363738394041424344454647[[#This Row],[VENCIMENTO]],"Vencido‼","Válido✔")</f>
        <v>Vencido‼</v>
      </c>
    </row>
    <row r="99" spans="1:12" x14ac:dyDescent="0.25">
      <c r="A99" s="11" t="e">
        <f>Tabela224[[#This Row],[NOME]]</f>
        <v>#VALUE!</v>
      </c>
      <c r="B99" s="11" t="e">
        <f>Tabela224[[#This Row],[CATEGORIA]]</f>
        <v>#VALUE!</v>
      </c>
      <c r="C99" s="15"/>
      <c r="D99" s="8"/>
      <c r="E99" s="7"/>
      <c r="F99" s="7"/>
      <c r="G99" s="7"/>
      <c r="H99" s="7"/>
      <c r="I99" s="8"/>
      <c r="J99" s="7">
        <f t="shared" si="3"/>
        <v>0</v>
      </c>
      <c r="K99" s="9">
        <f t="shared" si="4"/>
        <v>-29</v>
      </c>
      <c r="L99" s="27" t="str">
        <f ca="1">IF(TODAY()&gt;Tabela22410111213141516171819201011363738394041424344454647[[#This Row],[VENCIMENTO]],"Vencido‼","Válido✔")</f>
        <v>Vencido‼</v>
      </c>
    </row>
    <row r="100" spans="1:12" x14ac:dyDescent="0.25">
      <c r="A100" s="11" t="e">
        <f>Tabela224[[#This Row],[NOME]]</f>
        <v>#VALUE!</v>
      </c>
      <c r="B100" s="11" t="e">
        <f>Tabela224[[#This Row],[CATEGORIA]]</f>
        <v>#VALUE!</v>
      </c>
      <c r="C100" s="15"/>
      <c r="D100" s="8"/>
      <c r="E100" s="7"/>
      <c r="F100" s="7"/>
      <c r="G100" s="7"/>
      <c r="H100" s="7"/>
      <c r="I100" s="8"/>
      <c r="J100" s="7">
        <f t="shared" si="3"/>
        <v>0</v>
      </c>
      <c r="K100" s="9">
        <f t="shared" si="4"/>
        <v>-29</v>
      </c>
      <c r="L100" s="27" t="str">
        <f ca="1">IF(TODAY()&gt;Tabela22410111213141516171819201011363738394041424344454647[[#This Row],[VENCIMENTO]],"Vencido‼","Válido✔")</f>
        <v>Vencido‼</v>
      </c>
    </row>
  </sheetData>
  <mergeCells count="2">
    <mergeCell ref="A2:L2"/>
    <mergeCell ref="A3:J3"/>
  </mergeCells>
  <conditionalFormatting sqref="J1">
    <cfRule type="containsText" dxfId="627" priority="2" operator="containsText" text="VENCIMENTO PRÓXIMO">
      <formula>NOT(ISERROR(SEARCH("VENCIMENTO PRÓXIMO",J1)))</formula>
    </cfRule>
  </conditionalFormatting>
  <conditionalFormatting sqref="J4">
    <cfRule type="timePeriod" dxfId="626" priority="7" timePeriod="nextMonth">
      <formula>AND(MONTH(J4)=MONTH(EDATE(TODAY(),0+1)),YEAR(J4)=YEAR(EDATE(TODAY(),0+1)))</formula>
    </cfRule>
  </conditionalFormatting>
  <conditionalFormatting sqref="J5:J100">
    <cfRule type="cellIs" dxfId="625" priority="13" operator="equal">
      <formula>44848</formula>
    </cfRule>
    <cfRule type="cellIs" dxfId="624" priority="14" operator="lessThan">
      <formula>44848</formula>
    </cfRule>
  </conditionalFormatting>
  <conditionalFormatting sqref="J5:K1048576">
    <cfRule type="timePeriod" dxfId="623" priority="10" timePeriod="nextMonth">
      <formula>AND(MONTH(J5)=MONTH(EDATE(TODAY(),0+1)),YEAR(J5)=YEAR(EDATE(TODAY(),0+1)))</formula>
    </cfRule>
  </conditionalFormatting>
  <conditionalFormatting sqref="K1">
    <cfRule type="containsText" dxfId="622" priority="1" operator="containsText" text="VENCIMENTO PRÓXIMO">
      <formula>NOT(ISERROR(SEARCH("VENCIMENTO PRÓXIMO",K1)))</formula>
    </cfRule>
    <cfRule type="containsText" dxfId="621" priority="3" operator="containsText" text="PROGRAMAR RENOVAÇÃO">
      <formula>NOT(ISERROR(SEARCH("PROGRAMAR RENOVAÇÃO",K1)))</formula>
    </cfRule>
  </conditionalFormatting>
  <conditionalFormatting sqref="K3 K5:K1048576">
    <cfRule type="timePeriod" dxfId="620" priority="9" timePeriod="thisMonth">
      <formula>AND(MONTH(K3)=MONTH(TODAY()),YEAR(K3)=YEAR(TODAY()))</formula>
    </cfRule>
  </conditionalFormatting>
  <conditionalFormatting sqref="K3">
    <cfRule type="timePeriod" dxfId="619" priority="11" timePeriod="nextMonth">
      <formula>AND(MONTH(K3)=MONTH(EDATE(TODAY(),0+1)),YEAR(K3)=YEAR(EDATE(TODAY(),0+1)))</formula>
    </cfRule>
  </conditionalFormatting>
  <conditionalFormatting sqref="K4">
    <cfRule type="timePeriod" dxfId="618" priority="6" timePeriod="thisMonth">
      <formula>AND(MONTH(K4)=MONTH(TODAY()),YEAR(K4)=YEAR(TODAY()))</formula>
    </cfRule>
    <cfRule type="timePeriod" dxfId="617" priority="8" timePeriod="nextMonth">
      <formula>AND(MONTH(K4)=MONTH(EDATE(TODAY(),0+1)),YEAR(K4)=YEAR(EDATE(TODAY(),0+1)))</formula>
    </cfRule>
  </conditionalFormatting>
  <conditionalFormatting sqref="K5:K100">
    <cfRule type="cellIs" dxfId="616" priority="12" operator="equal">
      <formula>44809</formula>
    </cfRule>
  </conditionalFormatting>
  <conditionalFormatting sqref="L5:L44 L46:L100">
    <cfRule type="containsText" dxfId="615" priority="4" operator="containsText" text="Válido">
      <formula>NOT(ISERROR(SEARCH("Válido",L5)))</formula>
    </cfRule>
    <cfRule type="containsText" dxfId="614" priority="5" operator="containsText" text="Vencido">
      <formula>NOT(ISERROR(SEARCH("Vencido",L5)))</formula>
    </cfRule>
  </conditionalFormatting>
  <hyperlinks>
    <hyperlink ref="L3" r:id="rId1" xr:uid="{C611EE68-CFFB-4D4D-AB2E-F8E99CF0D823}"/>
  </hyperlinks>
  <pageMargins left="0.511811024" right="0.511811024" top="0.78740157499999996" bottom="0.78740157499999996" header="0.31496062000000002" footer="0.31496062000000002"/>
  <pageSetup paperSize="9" scale="48" orientation="landscape" r:id="rId2"/>
  <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C896514-ACFD-4B2B-8E82-55F900DAAE52}">
          <x14:formula1>
            <xm:f>Planilha2!$A$15:$A$16</xm:f>
          </x14:formula1>
          <xm:sqref>G5:G100</xm:sqref>
        </x14:dataValidation>
        <x14:dataValidation type="list" allowBlank="1" showInputMessage="1" showErrorMessage="1" xr:uid="{95816764-741A-47CD-9C9F-2CC8EE45A3DA}">
          <x14:formula1>
            <xm:f>Planilha2!$A$1:$A$2</xm:f>
          </x14:formula1>
          <xm:sqref>H5:H100</xm:sqref>
        </x14:dataValidation>
        <x14:dataValidation type="list" allowBlank="1" showInputMessage="1" showErrorMessage="1" xr:uid="{D4A621FE-8DE3-45DA-809E-C3D3A3A08949}">
          <x14:formula1>
            <xm:f>Planilha2!$A$4:$A$13</xm:f>
          </x14:formula1>
          <xm:sqref>D5:D100</xm:sqref>
        </x14:dataValidation>
        <x14:dataValidation type="list" allowBlank="1" showInputMessage="1" showErrorMessage="1" xr:uid="{DB1D35BA-7970-4B8D-BB24-3C1A2D0A69ED}">
          <x14:formula1>
            <xm:f>Planilha2!$A$18:$A$19</xm:f>
          </x14:formula1>
          <xm:sqref>C5:C100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89DEA-C0F4-4F2B-B352-075DB2429781}">
  <sheetPr>
    <pageSetUpPr fitToPage="1"/>
  </sheetPr>
  <dimension ref="A1:L100"/>
  <sheetViews>
    <sheetView zoomScale="90" zoomScaleNormal="90" zoomScaleSheetLayoutView="100" workbookViewId="0">
      <pane xSplit="1" topLeftCell="B1" activePane="topRight" state="frozen"/>
      <selection activeCell="C12" sqref="C12"/>
      <selection pane="topRight" activeCell="A3" sqref="A3:J3"/>
    </sheetView>
  </sheetViews>
  <sheetFormatPr defaultRowHeight="15" x14ac:dyDescent="0.25"/>
  <cols>
    <col min="1" max="1" width="43.140625" bestFit="1" customWidth="1"/>
    <col min="2" max="2" width="26.140625" style="17" bestFit="1" customWidth="1"/>
    <col min="3" max="3" width="16.140625" style="12" customWidth="1"/>
    <col min="4" max="4" width="41.5703125" style="12" bestFit="1" customWidth="1"/>
    <col min="5" max="5" width="20.7109375" bestFit="1" customWidth="1"/>
    <col min="6" max="7" width="20.7109375" customWidth="1"/>
    <col min="8" max="8" width="24.140625" bestFit="1" customWidth="1"/>
    <col min="9" max="9" width="16.140625" customWidth="1"/>
    <col min="10" max="10" width="18.140625" customWidth="1"/>
    <col min="11" max="11" width="17.28515625" bestFit="1" customWidth="1"/>
    <col min="12" max="12" width="13" bestFit="1" customWidth="1"/>
  </cols>
  <sheetData>
    <row r="1" spans="1:12" ht="77.25" customHeight="1" x14ac:dyDescent="0.25">
      <c r="I1" s="22" t="s">
        <v>85</v>
      </c>
      <c r="J1" s="23" t="s">
        <v>86</v>
      </c>
      <c r="K1" s="24" t="s">
        <v>87</v>
      </c>
    </row>
    <row r="2" spans="1:12" ht="47.1" customHeight="1" x14ac:dyDescent="0.4">
      <c r="A2" s="51" t="s">
        <v>178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3"/>
    </row>
    <row r="3" spans="1:12" ht="45" customHeight="1" x14ac:dyDescent="0.25">
      <c r="A3" s="54" t="s">
        <v>177</v>
      </c>
      <c r="B3" s="55"/>
      <c r="C3" s="55"/>
      <c r="D3" s="55"/>
      <c r="E3" s="55"/>
      <c r="F3" s="55"/>
      <c r="G3" s="55"/>
      <c r="H3" s="55"/>
      <c r="I3" s="55"/>
      <c r="J3" s="55"/>
      <c r="K3" s="13" t="s">
        <v>0</v>
      </c>
      <c r="L3" s="14" t="s">
        <v>127</v>
      </c>
    </row>
    <row r="4" spans="1:12" ht="24" x14ac:dyDescent="0.25">
      <c r="A4" s="3" t="s">
        <v>1</v>
      </c>
      <c r="B4" s="16" t="s">
        <v>67</v>
      </c>
      <c r="C4" s="3" t="s">
        <v>77</v>
      </c>
      <c r="D4" s="3" t="s">
        <v>2</v>
      </c>
      <c r="E4" s="4" t="s">
        <v>3</v>
      </c>
      <c r="F4" s="4" t="s">
        <v>8</v>
      </c>
      <c r="G4" s="4" t="s">
        <v>7</v>
      </c>
      <c r="H4" s="5" t="s">
        <v>4</v>
      </c>
      <c r="I4" s="21" t="s">
        <v>83</v>
      </c>
      <c r="J4" s="6" t="s">
        <v>5</v>
      </c>
      <c r="K4" s="6" t="s">
        <v>6</v>
      </c>
      <c r="L4" s="6" t="s">
        <v>78</v>
      </c>
    </row>
    <row r="5" spans="1:12" x14ac:dyDescent="0.25">
      <c r="A5" s="11" t="str">
        <f>Tabela224[[#This Row],[NOME]]</f>
        <v>ADENILSON ÂNGELO MACIEIRA</v>
      </c>
      <c r="B5" s="11" t="str">
        <f>Tabela224[[#This Row],[CATEGORIA]]</f>
        <v>EMPREGADO</v>
      </c>
      <c r="C5" s="15" t="str">
        <f>Tabela224[[#This Row],[SITUAÇÃO ]]</f>
        <v>ATIVO</v>
      </c>
      <c r="D5" s="15"/>
      <c r="E5" s="7"/>
      <c r="F5" s="10"/>
      <c r="G5" s="7"/>
      <c r="H5" s="7"/>
      <c r="I5" s="8"/>
      <c r="J5" s="7">
        <f t="shared" ref="J5:J68" si="0">EDATE(E5,I5)</f>
        <v>0</v>
      </c>
      <c r="K5" s="9">
        <f t="shared" ref="K5:K13" si="1">J5-29</f>
        <v>-29</v>
      </c>
      <c r="L5" s="15" t="str">
        <f ca="1">IF(TODAY()&gt;Tabela2241011121314151617181920101136373839404142434445464748[[#This Row],[VENCIMENTO]],"Vencido‼","Válido✔")</f>
        <v>Vencido‼</v>
      </c>
    </row>
    <row r="6" spans="1:12" x14ac:dyDescent="0.25">
      <c r="A6" s="11" t="str">
        <f>Tabela224[[#This Row],[NOME]]</f>
        <v>ADENILSON PEREIRA SOARES</v>
      </c>
      <c r="B6" s="11" t="str">
        <f>Tabela224[[#This Row],[CATEGORIA]]</f>
        <v>EMPREGADO</v>
      </c>
      <c r="C6" s="15" t="str">
        <f>Tabela224[[#This Row],[SITUAÇÃO ]]</f>
        <v>ATIVO</v>
      </c>
      <c r="D6" s="15"/>
      <c r="E6" s="7"/>
      <c r="F6" s="10"/>
      <c r="G6" s="7"/>
      <c r="H6" s="7"/>
      <c r="I6" s="8"/>
      <c r="J6" s="7">
        <f t="shared" si="0"/>
        <v>0</v>
      </c>
      <c r="K6" s="9">
        <f t="shared" si="1"/>
        <v>-29</v>
      </c>
      <c r="L6" s="15" t="str">
        <f ca="1">IF(TODAY()&gt;Tabela2241011121314151617181920101136373839404142434445464748[[#This Row],[VENCIMENTO]],"Vencido‼","Válido✔")</f>
        <v>Vencido‼</v>
      </c>
    </row>
    <row r="7" spans="1:12" x14ac:dyDescent="0.25">
      <c r="A7" s="11" t="str">
        <f>Tabela224[[#This Row],[NOME]]</f>
        <v>AMANDA APARECIDA DOS SANTOS</v>
      </c>
      <c r="B7" s="11" t="str">
        <f>Tabela224[[#This Row],[CATEGORIA]]</f>
        <v>EMPREGADO</v>
      </c>
      <c r="C7" s="15" t="str">
        <f>Tabela224[[#This Row],[SITUAÇÃO ]]</f>
        <v>ATIVO</v>
      </c>
      <c r="D7" s="15"/>
      <c r="E7" s="7"/>
      <c r="F7" s="10"/>
      <c r="G7" s="7"/>
      <c r="H7" s="7"/>
      <c r="I7" s="8"/>
      <c r="J7" s="7">
        <f t="shared" si="0"/>
        <v>0</v>
      </c>
      <c r="K7" s="9">
        <f t="shared" si="1"/>
        <v>-29</v>
      </c>
      <c r="L7" s="15" t="str">
        <f ca="1">IF(TODAY()&gt;Tabela2241011121314151617181920101136373839404142434445464748[[#This Row],[VENCIMENTO]],"Vencido‼","Válido✔")</f>
        <v>Vencido‼</v>
      </c>
    </row>
    <row r="8" spans="1:12" x14ac:dyDescent="0.25">
      <c r="A8" s="11" t="str">
        <f>Tabela224[[#This Row],[NOME]]</f>
        <v>ANDERSON JOSÉ NUNES REIS</v>
      </c>
      <c r="B8" s="11" t="str">
        <f>Tabela224[[#This Row],[CATEGORIA]]</f>
        <v>EMPREGADO</v>
      </c>
      <c r="C8" s="15" t="str">
        <f>Tabela224[[#This Row],[SITUAÇÃO ]]</f>
        <v>INATIVO</v>
      </c>
      <c r="D8" s="15"/>
      <c r="E8" s="7"/>
      <c r="F8" s="10"/>
      <c r="G8" s="7"/>
      <c r="H8" s="7"/>
      <c r="I8" s="8"/>
      <c r="J8" s="7">
        <f t="shared" si="0"/>
        <v>0</v>
      </c>
      <c r="K8" s="9">
        <f t="shared" si="1"/>
        <v>-29</v>
      </c>
      <c r="L8" s="15" t="str">
        <f ca="1">IF(TODAY()&gt;Tabela2241011121314151617181920101136373839404142434445464748[[#This Row],[VENCIMENTO]],"Vencido‼","Válido✔")</f>
        <v>Vencido‼</v>
      </c>
    </row>
    <row r="9" spans="1:12" x14ac:dyDescent="0.25">
      <c r="A9" s="11" t="str">
        <f>Tabela224[[#This Row],[NOME]]</f>
        <v>ARNALDO RAIMUNDO FERREIRA</v>
      </c>
      <c r="B9" s="11" t="str">
        <f>Tabela224[[#This Row],[CATEGORIA]]</f>
        <v>EMPREGADO</v>
      </c>
      <c r="C9" s="15" t="str">
        <f>Tabela224[[#This Row],[SITUAÇÃO ]]</f>
        <v>ATIVO</v>
      </c>
      <c r="D9" s="15"/>
      <c r="E9" s="7"/>
      <c r="F9" s="10"/>
      <c r="G9" s="7"/>
      <c r="H9" s="7"/>
      <c r="I9" s="8"/>
      <c r="J9" s="7">
        <f t="shared" si="0"/>
        <v>0</v>
      </c>
      <c r="K9" s="9">
        <f t="shared" si="1"/>
        <v>-29</v>
      </c>
      <c r="L9" s="15" t="str">
        <f ca="1">IF(TODAY()&gt;Tabela2241011121314151617181920101136373839404142434445464748[[#This Row],[VENCIMENTO]],"Vencido‼","Válido✔")</f>
        <v>Vencido‼</v>
      </c>
    </row>
    <row r="10" spans="1:12" x14ac:dyDescent="0.25">
      <c r="A10" s="11" t="str">
        <f>Tabela224[[#This Row],[NOME]]</f>
        <v>BRUNO DE SOUSA MARTINS</v>
      </c>
      <c r="B10" s="11" t="str">
        <f>Tabela224[[#This Row],[CATEGORIA]]</f>
        <v xml:space="preserve">EMPREGADO </v>
      </c>
      <c r="C10" s="15" t="str">
        <f>Tabela224[[#This Row],[SITUAÇÃO ]]</f>
        <v>INATIVO</v>
      </c>
      <c r="D10" s="15"/>
      <c r="E10" s="7"/>
      <c r="F10" s="10"/>
      <c r="G10" s="7"/>
      <c r="H10" s="7"/>
      <c r="I10" s="8"/>
      <c r="J10" s="7">
        <f t="shared" si="0"/>
        <v>0</v>
      </c>
      <c r="K10" s="9">
        <f t="shared" si="1"/>
        <v>-29</v>
      </c>
      <c r="L10" s="15" t="str">
        <f ca="1">IF(TODAY()&gt;Tabela2241011121314151617181920101136373839404142434445464748[[#This Row],[VENCIMENTO]],"Vencido‼","Válido✔")</f>
        <v>Vencido‼</v>
      </c>
    </row>
    <row r="11" spans="1:12" x14ac:dyDescent="0.25">
      <c r="A11" s="11" t="str">
        <f>Tabela224[[#This Row],[NOME]]</f>
        <v>CARLOS ANANIAS SOARES DOS ANJOS</v>
      </c>
      <c r="B11" s="11" t="str">
        <f>Tabela224[[#This Row],[CATEGORIA]]</f>
        <v>EMPREGADO</v>
      </c>
      <c r="C11" s="15" t="str">
        <f>Tabela224[[#This Row],[SITUAÇÃO ]]</f>
        <v>ATIVO</v>
      </c>
      <c r="D11" s="15"/>
      <c r="E11" s="7"/>
      <c r="F11" s="10"/>
      <c r="G11" s="7"/>
      <c r="H11" s="7"/>
      <c r="I11" s="8"/>
      <c r="J11" s="7">
        <f t="shared" si="0"/>
        <v>0</v>
      </c>
      <c r="K11" s="9">
        <f t="shared" si="1"/>
        <v>-29</v>
      </c>
      <c r="L11" s="15" t="str">
        <f ca="1">IF(TODAY()&gt;Tabela2241011121314151617181920101136373839404142434445464748[[#This Row],[VENCIMENTO]],"Vencido‼","Válido✔")</f>
        <v>Vencido‼</v>
      </c>
    </row>
    <row r="12" spans="1:12" x14ac:dyDescent="0.25">
      <c r="A12" s="11" t="str">
        <f>Tabela224[[#This Row],[NOME]]</f>
        <v>CARLOS ANTÔNIO DE LISBOA</v>
      </c>
      <c r="B12" s="11" t="str">
        <f>Tabela224[[#This Row],[CATEGORIA]]</f>
        <v>EMPREGADO</v>
      </c>
      <c r="C12" s="15" t="str">
        <f>Tabela224[[#This Row],[SITUAÇÃO ]]</f>
        <v>INATIVO</v>
      </c>
      <c r="D12" s="15"/>
      <c r="E12" s="7"/>
      <c r="F12" s="10"/>
      <c r="G12" s="7"/>
      <c r="H12" s="7"/>
      <c r="I12" s="8"/>
      <c r="J12" s="7">
        <f t="shared" si="0"/>
        <v>0</v>
      </c>
      <c r="K12" s="9">
        <f t="shared" si="1"/>
        <v>-29</v>
      </c>
      <c r="L12" s="15" t="str">
        <f ca="1">IF(TODAY()&gt;Tabela2241011121314151617181920101136373839404142434445464748[[#This Row],[VENCIMENTO]],"Vencido‼","Válido✔")</f>
        <v>Vencido‼</v>
      </c>
    </row>
    <row r="13" spans="1:12" x14ac:dyDescent="0.25">
      <c r="A13" s="11" t="str">
        <f>Tabela224[[#This Row],[NOME]]</f>
        <v>CLESIANO ANTÔNIO DIAS PINHEIRO</v>
      </c>
      <c r="B13" s="11" t="str">
        <f>Tabela224[[#This Row],[CATEGORIA]]</f>
        <v xml:space="preserve">EMPREGADO </v>
      </c>
      <c r="C13" s="15" t="str">
        <f>Tabela224[[#This Row],[SITUAÇÃO ]]</f>
        <v>ATIVO</v>
      </c>
      <c r="D13" s="15"/>
      <c r="E13" s="7"/>
      <c r="F13" s="10"/>
      <c r="G13" s="7"/>
      <c r="H13" s="7"/>
      <c r="I13" s="8"/>
      <c r="J13" s="7">
        <f t="shared" si="0"/>
        <v>0</v>
      </c>
      <c r="K13" s="9">
        <f t="shared" si="1"/>
        <v>-29</v>
      </c>
      <c r="L13" s="15" t="str">
        <f ca="1">IF(TODAY()&gt;Tabela2241011121314151617181920101136373839404142434445464748[[#This Row],[VENCIMENTO]],"Vencido‼","Válido✔")</f>
        <v>Vencido‼</v>
      </c>
    </row>
    <row r="14" spans="1:12" x14ac:dyDescent="0.25">
      <c r="A14" s="11" t="str">
        <f>Tabela224[[#This Row],[NOME]]</f>
        <v>DAMIÃO VICENTE SARAIVA</v>
      </c>
      <c r="B14" s="11" t="str">
        <f>Tabela224[[#This Row],[CATEGORIA]]</f>
        <v>EMPREGADO</v>
      </c>
      <c r="C14" s="15" t="str">
        <f>Tabela224[[#This Row],[SITUAÇÃO ]]</f>
        <v>ATIVO</v>
      </c>
      <c r="D14" s="15"/>
      <c r="E14" s="7"/>
      <c r="F14" s="10"/>
      <c r="G14" s="7"/>
      <c r="H14" s="7"/>
      <c r="I14" s="8"/>
      <c r="J14" s="7">
        <f t="shared" si="0"/>
        <v>0</v>
      </c>
      <c r="K14" s="9">
        <f>J14-29</f>
        <v>-29</v>
      </c>
      <c r="L14" s="15" t="str">
        <f ca="1">IF(TODAY()&gt;Tabela2241011121314151617181920101136373839404142434445464748[[#This Row],[VENCIMENTO]],"Vencido‼","Válido✔")</f>
        <v>Vencido‼</v>
      </c>
    </row>
    <row r="15" spans="1:12" x14ac:dyDescent="0.25">
      <c r="A15" s="11" t="str">
        <f>Tabela224[[#This Row],[NOME]]</f>
        <v>DANIEL ALVES DA CUNHA</v>
      </c>
      <c r="B15" s="11" t="str">
        <f>Tabela224[[#This Row],[CATEGORIA]]</f>
        <v>EMPREGADO</v>
      </c>
      <c r="C15" s="15" t="str">
        <f>Tabela224[[#This Row],[SITUAÇÃO ]]</f>
        <v>ATIVO</v>
      </c>
      <c r="D15" s="15"/>
      <c r="E15" s="7"/>
      <c r="F15" s="10"/>
      <c r="G15" s="7"/>
      <c r="H15" s="7"/>
      <c r="I15" s="8"/>
      <c r="J15" s="7">
        <f t="shared" si="0"/>
        <v>0</v>
      </c>
      <c r="K15" s="9">
        <f t="shared" ref="K15:K78" si="2">J15-29</f>
        <v>-29</v>
      </c>
      <c r="L15" s="15" t="str">
        <f ca="1">IF(TODAY()&gt;Tabela2241011121314151617181920101136373839404142434445464748[[#This Row],[VENCIMENTO]],"Vencido‼","Válido✔")</f>
        <v>Vencido‼</v>
      </c>
    </row>
    <row r="16" spans="1:12" x14ac:dyDescent="0.25">
      <c r="A16" s="11" t="str">
        <f>Tabela224[[#This Row],[NOME]]</f>
        <v>DIEGO GALDINO REZENDE</v>
      </c>
      <c r="B16" s="11" t="str">
        <f>Tabela224[[#This Row],[CATEGORIA]]</f>
        <v>INTERMITENTE (GEOSCAN)</v>
      </c>
      <c r="C16" s="15" t="str">
        <f>Tabela224[[#This Row],[SITUAÇÃO ]]</f>
        <v>ATIVO</v>
      </c>
      <c r="D16" s="15"/>
      <c r="E16" s="7"/>
      <c r="F16" s="10"/>
      <c r="G16" s="7"/>
      <c r="H16" s="7"/>
      <c r="I16" s="8"/>
      <c r="J16" s="7">
        <f t="shared" si="0"/>
        <v>0</v>
      </c>
      <c r="K16" s="9">
        <f t="shared" si="2"/>
        <v>-29</v>
      </c>
      <c r="L16" s="15" t="str">
        <f ca="1">IF(TODAY()&gt;Tabela2241011121314151617181920101136373839404142434445464748[[#This Row],[VENCIMENTO]],"Vencido‼","Válido✔")</f>
        <v>Vencido‼</v>
      </c>
    </row>
    <row r="17" spans="1:12" x14ac:dyDescent="0.25">
      <c r="A17" s="11" t="str">
        <f>Tabela224[[#This Row],[NOME]]</f>
        <v>DOGIVAL GONÇALVES DOS SANTOS</v>
      </c>
      <c r="B17" s="11" t="str">
        <f>Tabela224[[#This Row],[CATEGORIA]]</f>
        <v>INTERMITENTE (ELISVÂNIO)</v>
      </c>
      <c r="C17" s="15" t="str">
        <f>Tabela224[[#This Row],[SITUAÇÃO ]]</f>
        <v>ATIVO</v>
      </c>
      <c r="D17" s="15"/>
      <c r="E17" s="7"/>
      <c r="F17" s="10"/>
      <c r="G17" s="7"/>
      <c r="H17" s="7"/>
      <c r="I17" s="8"/>
      <c r="J17" s="7">
        <f t="shared" si="0"/>
        <v>0</v>
      </c>
      <c r="K17" s="9">
        <f t="shared" si="2"/>
        <v>-29</v>
      </c>
      <c r="L17" s="15" t="str">
        <f ca="1">IF(TODAY()&gt;Tabela2241011121314151617181920101136373839404142434445464748[[#This Row],[VENCIMENTO]],"Vencido‼","Válido✔")</f>
        <v>Vencido‼</v>
      </c>
    </row>
    <row r="18" spans="1:12" x14ac:dyDescent="0.25">
      <c r="A18" s="11" t="str">
        <f>Tabela224[[#This Row],[NOME]]</f>
        <v>ELISVÂNIO DE SOUZA OLIVEIRA</v>
      </c>
      <c r="B18" s="11" t="str">
        <f>Tabela224[[#This Row],[CATEGORIA]]</f>
        <v>INTERMITENTE (ELISVÂNIO)</v>
      </c>
      <c r="C18" s="15" t="str">
        <f>Tabela224[[#This Row],[SITUAÇÃO ]]</f>
        <v>ATIVO</v>
      </c>
      <c r="D18" s="15"/>
      <c r="E18" s="7"/>
      <c r="F18" s="10"/>
      <c r="G18" s="7"/>
      <c r="H18" s="7"/>
      <c r="I18" s="8"/>
      <c r="J18" s="7">
        <f t="shared" si="0"/>
        <v>0</v>
      </c>
      <c r="K18" s="9">
        <f t="shared" si="2"/>
        <v>-29</v>
      </c>
      <c r="L18" s="15" t="str">
        <f ca="1">IF(TODAY()&gt;Tabela2241011121314151617181920101136373839404142434445464748[[#This Row],[VENCIMENTO]],"Vencido‼","Válido✔")</f>
        <v>Vencido‼</v>
      </c>
    </row>
    <row r="19" spans="1:12" x14ac:dyDescent="0.25">
      <c r="A19" s="11" t="str">
        <f>Tabela224[[#This Row],[NOME]]</f>
        <v>EVARISTO CHAVES DA SILVA</v>
      </c>
      <c r="B19" s="11" t="str">
        <f>Tabela224[[#This Row],[CATEGORIA]]</f>
        <v>EMPREGADO</v>
      </c>
      <c r="C19" s="15" t="str">
        <f>Tabela224[[#This Row],[SITUAÇÃO ]]</f>
        <v>ATIVO</v>
      </c>
      <c r="D19" s="15"/>
      <c r="E19" s="7"/>
      <c r="F19" s="10"/>
      <c r="G19" s="7"/>
      <c r="H19" s="7"/>
      <c r="I19" s="8"/>
      <c r="J19" s="7">
        <f t="shared" si="0"/>
        <v>0</v>
      </c>
      <c r="K19" s="9">
        <f t="shared" si="2"/>
        <v>-29</v>
      </c>
      <c r="L19" s="15" t="str">
        <f ca="1">IF(TODAY()&gt;Tabela2241011121314151617181920101136373839404142434445464748[[#This Row],[VENCIMENTO]],"Vencido‼","Válido✔")</f>
        <v>Vencido‼</v>
      </c>
    </row>
    <row r="20" spans="1:12" x14ac:dyDescent="0.25">
      <c r="A20" s="11" t="str">
        <f>Tabela224[[#This Row],[NOME]]</f>
        <v>FELIPE OLIVEIRA BARBOSA</v>
      </c>
      <c r="B20" s="11" t="str">
        <f>Tabela224[[#This Row],[CATEGORIA]]</f>
        <v>EMPREGADO</v>
      </c>
      <c r="C20" s="15" t="str">
        <f>Tabela224[[#This Row],[SITUAÇÃO ]]</f>
        <v>ATIVO</v>
      </c>
      <c r="D20" s="15"/>
      <c r="E20" s="7"/>
      <c r="F20" s="10"/>
      <c r="G20" s="7"/>
      <c r="H20" s="7"/>
      <c r="I20" s="8"/>
      <c r="J20" s="7">
        <f t="shared" si="0"/>
        <v>0</v>
      </c>
      <c r="K20" s="9">
        <f t="shared" si="2"/>
        <v>-29</v>
      </c>
      <c r="L20" s="15" t="str">
        <f ca="1">IF(TODAY()&gt;Tabela2241011121314151617181920101136373839404142434445464748[[#This Row],[VENCIMENTO]],"Vencido‼","Válido✔")</f>
        <v>Vencido‼</v>
      </c>
    </row>
    <row r="21" spans="1:12" x14ac:dyDescent="0.25">
      <c r="A21" s="11" t="str">
        <f>Tabela224[[#This Row],[NOME]]</f>
        <v>FERNANDO OLIVEIRA DOS SANTOS</v>
      </c>
      <c r="B21" s="11" t="str">
        <f>Tabela224[[#This Row],[CATEGORIA]]</f>
        <v>EMPREGADO</v>
      </c>
      <c r="C21" s="15" t="str">
        <f>Tabela224[[#This Row],[SITUAÇÃO ]]</f>
        <v>ATIVO</v>
      </c>
      <c r="D21" s="15"/>
      <c r="E21" s="7"/>
      <c r="F21" s="10"/>
      <c r="G21" s="7"/>
      <c r="H21" s="7"/>
      <c r="I21" s="8"/>
      <c r="J21" s="7">
        <f t="shared" si="0"/>
        <v>0</v>
      </c>
      <c r="K21" s="9">
        <f t="shared" si="2"/>
        <v>-29</v>
      </c>
      <c r="L21" s="15" t="str">
        <f ca="1">IF(TODAY()&gt;Tabela2241011121314151617181920101136373839404142434445464748[[#This Row],[VENCIMENTO]],"Vencido‼","Válido✔")</f>
        <v>Vencido‼</v>
      </c>
    </row>
    <row r="22" spans="1:12" x14ac:dyDescent="0.25">
      <c r="A22" s="11" t="str">
        <f>Tabela224[[#This Row],[NOME]]</f>
        <v>FILIPI GODINHO VEIGA</v>
      </c>
      <c r="B22" s="11" t="str">
        <f>Tabela224[[#This Row],[CATEGORIA]]</f>
        <v>INTERMITENTE (GEOSCAN)</v>
      </c>
      <c r="C22" s="15" t="str">
        <f>Tabela224[[#This Row],[SITUAÇÃO ]]</f>
        <v>ATIVO</v>
      </c>
      <c r="D22" s="15"/>
      <c r="E22" s="7"/>
      <c r="F22" s="10"/>
      <c r="G22" s="7"/>
      <c r="H22" s="7"/>
      <c r="I22" s="8"/>
      <c r="J22" s="7">
        <f t="shared" si="0"/>
        <v>0</v>
      </c>
      <c r="K22" s="9">
        <f t="shared" si="2"/>
        <v>-29</v>
      </c>
      <c r="L22" s="15" t="str">
        <f ca="1">IF(TODAY()&gt;Tabela2241011121314151617181920101136373839404142434445464748[[#This Row],[VENCIMENTO]],"Vencido‼","Válido✔")</f>
        <v>Vencido‼</v>
      </c>
    </row>
    <row r="23" spans="1:12" x14ac:dyDescent="0.25">
      <c r="A23" s="11" t="str">
        <f>Tabela224[[#This Row],[NOME]]</f>
        <v>GERSON DAMIÃO DA SILVA PRADO</v>
      </c>
      <c r="B23" s="11" t="str">
        <f>Tabela224[[#This Row],[CATEGORIA]]</f>
        <v>EMPREGADO</v>
      </c>
      <c r="C23" s="15" t="str">
        <f>Tabela224[[#This Row],[SITUAÇÃO ]]</f>
        <v>ATIVO</v>
      </c>
      <c r="D23" s="15"/>
      <c r="E23" s="7"/>
      <c r="F23" s="10"/>
      <c r="G23" s="7"/>
      <c r="H23" s="7"/>
      <c r="I23" s="8"/>
      <c r="J23" s="7">
        <f t="shared" si="0"/>
        <v>0</v>
      </c>
      <c r="K23" s="9">
        <f t="shared" si="2"/>
        <v>-29</v>
      </c>
      <c r="L23" s="15" t="str">
        <f ca="1">IF(TODAY()&gt;Tabela2241011121314151617181920101136373839404142434445464748[[#This Row],[VENCIMENTO]],"Vencido‼","Válido✔")</f>
        <v>Vencido‼</v>
      </c>
    </row>
    <row r="24" spans="1:12" x14ac:dyDescent="0.25">
      <c r="A24" s="11" t="str">
        <f>Tabela224[[#This Row],[NOME]]</f>
        <v>GIVALDO JOSE DOS SANTOS</v>
      </c>
      <c r="B24" s="11" t="str">
        <f>Tabela224[[#This Row],[CATEGORIA]]</f>
        <v>INTERMITENTE (ELISVÂNIO)</v>
      </c>
      <c r="C24" s="15" t="str">
        <f>Tabela224[[#This Row],[SITUAÇÃO ]]</f>
        <v>ATIVO</v>
      </c>
      <c r="D24" s="15"/>
      <c r="E24" s="7"/>
      <c r="F24" s="10"/>
      <c r="G24" s="7"/>
      <c r="H24" s="7"/>
      <c r="I24" s="8"/>
      <c r="J24" s="7">
        <f t="shared" si="0"/>
        <v>0</v>
      </c>
      <c r="K24" s="9">
        <f t="shared" si="2"/>
        <v>-29</v>
      </c>
      <c r="L24" s="15" t="str">
        <f ca="1">IF(TODAY()&gt;Tabela2241011121314151617181920101136373839404142434445464748[[#This Row],[VENCIMENTO]],"Vencido‼","Válido✔")</f>
        <v>Vencido‼</v>
      </c>
    </row>
    <row r="25" spans="1:12" x14ac:dyDescent="0.25">
      <c r="A25" s="11" t="str">
        <f>Tabela224[[#This Row],[NOME]]</f>
        <v>GUSTAVO HENRIQUE ABREU ROCHA</v>
      </c>
      <c r="B25" s="11" t="str">
        <f>Tabela224[[#This Row],[CATEGORIA]]</f>
        <v>EMPREGADO</v>
      </c>
      <c r="C25" s="15" t="str">
        <f>Tabela224[[#This Row],[SITUAÇÃO ]]</f>
        <v>ATIVO</v>
      </c>
      <c r="D25" s="15"/>
      <c r="E25" s="7"/>
      <c r="F25" s="10"/>
      <c r="G25" s="7"/>
      <c r="H25" s="7"/>
      <c r="I25" s="8"/>
      <c r="J25" s="7">
        <f t="shared" si="0"/>
        <v>0</v>
      </c>
      <c r="K25" s="9">
        <f t="shared" si="2"/>
        <v>-29</v>
      </c>
      <c r="L25" s="15" t="str">
        <f ca="1">IF(TODAY()&gt;Tabela2241011121314151617181920101136373839404142434445464748[[#This Row],[VENCIMENTO]],"Vencido‼","Válido✔")</f>
        <v>Vencido‼</v>
      </c>
    </row>
    <row r="26" spans="1:12" x14ac:dyDescent="0.25">
      <c r="A26" s="11" t="str">
        <f>Tabela224[[#This Row],[NOME]]</f>
        <v>HIGOR PAULO DIAS OLIVEIRA</v>
      </c>
      <c r="B26" s="11" t="str">
        <f>Tabela224[[#This Row],[CATEGORIA]]</f>
        <v>EMPREGADO</v>
      </c>
      <c r="C26" s="15" t="str">
        <f>Tabela224[[#This Row],[SITUAÇÃO ]]</f>
        <v>ATIVO</v>
      </c>
      <c r="D26" s="15"/>
      <c r="E26" s="7"/>
      <c r="F26" s="10"/>
      <c r="G26" s="7"/>
      <c r="H26" s="7"/>
      <c r="I26" s="8"/>
      <c r="J26" s="7">
        <f t="shared" si="0"/>
        <v>0</v>
      </c>
      <c r="K26" s="9">
        <f t="shared" si="2"/>
        <v>-29</v>
      </c>
      <c r="L26" s="15" t="str">
        <f ca="1">IF(TODAY()&gt;Tabela2241011121314151617181920101136373839404142434445464748[[#This Row],[VENCIMENTO]],"Vencido‼","Válido✔")</f>
        <v>Vencido‼</v>
      </c>
    </row>
    <row r="27" spans="1:12" x14ac:dyDescent="0.25">
      <c r="A27" s="11" t="str">
        <f>Tabela224[[#This Row],[NOME]]</f>
        <v>JANDILSON VIRGENS COSTA</v>
      </c>
      <c r="B27" s="11" t="str">
        <f>Tabela224[[#This Row],[CATEGORIA]]</f>
        <v>INTERMITENTE (ELISVÂNIO)</v>
      </c>
      <c r="C27" s="15" t="str">
        <f>Tabela224[[#This Row],[SITUAÇÃO ]]</f>
        <v>ATIVO</v>
      </c>
      <c r="D27" s="15"/>
      <c r="E27" s="7"/>
      <c r="F27" s="10"/>
      <c r="G27" s="7"/>
      <c r="H27" s="7"/>
      <c r="I27" s="8"/>
      <c r="J27" s="7">
        <f t="shared" si="0"/>
        <v>0</v>
      </c>
      <c r="K27" s="9">
        <f t="shared" si="2"/>
        <v>-29</v>
      </c>
      <c r="L27" s="15" t="str">
        <f ca="1">IF(TODAY()&gt;Tabela2241011121314151617181920101136373839404142434445464748[[#This Row],[VENCIMENTO]],"Vencido‼","Válido✔")</f>
        <v>Vencido‼</v>
      </c>
    </row>
    <row r="28" spans="1:12" x14ac:dyDescent="0.25">
      <c r="A28" s="11" t="str">
        <f>Tabela224[[#This Row],[NOME]]</f>
        <v>JHONATA HENRIQUE AMORIM ALVES</v>
      </c>
      <c r="B28" s="11" t="str">
        <f>Tabela224[[#This Row],[CATEGORIA]]</f>
        <v>EMPREGADO</v>
      </c>
      <c r="C28" s="15" t="str">
        <f>Tabela224[[#This Row],[SITUAÇÃO ]]</f>
        <v>ATIVO</v>
      </c>
      <c r="D28" s="15"/>
      <c r="E28" s="7"/>
      <c r="F28" s="10"/>
      <c r="G28" s="7"/>
      <c r="H28" s="7"/>
      <c r="I28" s="8"/>
      <c r="J28" s="7">
        <f t="shared" si="0"/>
        <v>0</v>
      </c>
      <c r="K28" s="9">
        <f t="shared" si="2"/>
        <v>-29</v>
      </c>
      <c r="L28" s="15" t="str">
        <f ca="1">IF(TODAY()&gt;Tabela2241011121314151617181920101136373839404142434445464748[[#This Row],[VENCIMENTO]],"Vencido‼","Válido✔")</f>
        <v>Vencido‼</v>
      </c>
    </row>
    <row r="29" spans="1:12" x14ac:dyDescent="0.25">
      <c r="A29" s="11" t="str">
        <f>Tabela224[[#This Row],[NOME]]</f>
        <v>JOÃO PAULO GUIMARÃES</v>
      </c>
      <c r="B29" s="11" t="str">
        <f>Tabela224[[#This Row],[CATEGORIA]]</f>
        <v>EMPREGADO</v>
      </c>
      <c r="C29" s="15" t="str">
        <f>Tabela224[[#This Row],[SITUAÇÃO ]]</f>
        <v>INATIVO</v>
      </c>
      <c r="D29" s="15"/>
      <c r="E29" s="7"/>
      <c r="F29" s="10"/>
      <c r="G29" s="7"/>
      <c r="H29" s="7"/>
      <c r="I29" s="8"/>
      <c r="J29" s="7">
        <f t="shared" si="0"/>
        <v>0</v>
      </c>
      <c r="K29" s="9">
        <f t="shared" si="2"/>
        <v>-29</v>
      </c>
      <c r="L29" s="15" t="str">
        <f ca="1">IF(TODAY()&gt;Tabela2241011121314151617181920101136373839404142434445464748[[#This Row],[VENCIMENTO]],"Vencido‼","Válido✔")</f>
        <v>Vencido‼</v>
      </c>
    </row>
    <row r="30" spans="1:12" x14ac:dyDescent="0.25">
      <c r="A30" s="11" t="str">
        <f>Tabela224[[#This Row],[NOME]]</f>
        <v>JONATHAS KELLYSON MARTINS DE OLIVEIRA</v>
      </c>
      <c r="B30" s="11" t="str">
        <f>Tabela224[[#This Row],[CATEGORIA]]</f>
        <v>INTERMITENTE</v>
      </c>
      <c r="C30" s="15" t="str">
        <f>Tabela224[[#This Row],[SITUAÇÃO ]]</f>
        <v>INATIVO</v>
      </c>
      <c r="D30" s="15"/>
      <c r="E30" s="7"/>
      <c r="F30" s="10"/>
      <c r="G30" s="7"/>
      <c r="H30" s="7"/>
      <c r="I30" s="8"/>
      <c r="J30" s="7">
        <f t="shared" si="0"/>
        <v>0</v>
      </c>
      <c r="K30" s="9">
        <f t="shared" si="2"/>
        <v>-29</v>
      </c>
      <c r="L30" s="15" t="str">
        <f ca="1">IF(TODAY()&gt;Tabela2241011121314151617181920101136373839404142434445464748[[#This Row],[VENCIMENTO]],"Vencido‼","Válido✔")</f>
        <v>Vencido‼</v>
      </c>
    </row>
    <row r="31" spans="1:12" x14ac:dyDescent="0.25">
      <c r="A31" s="11" t="str">
        <f>Tabela224[[#This Row],[NOME]]</f>
        <v>JOSÉ ANTÔNIO DIAS</v>
      </c>
      <c r="B31" s="11" t="str">
        <f>Tabela224[[#This Row],[CATEGORIA]]</f>
        <v xml:space="preserve">EMPREGADO </v>
      </c>
      <c r="C31" s="15" t="str">
        <f>Tabela224[[#This Row],[SITUAÇÃO ]]</f>
        <v>ATIVO</v>
      </c>
      <c r="D31" s="15"/>
      <c r="E31" s="7"/>
      <c r="F31" s="10"/>
      <c r="G31" s="7"/>
      <c r="H31" s="7"/>
      <c r="I31" s="8"/>
      <c r="J31" s="7">
        <f t="shared" si="0"/>
        <v>0</v>
      </c>
      <c r="K31" s="9">
        <f t="shared" si="2"/>
        <v>-29</v>
      </c>
      <c r="L31" s="15" t="str">
        <f ca="1">IF(TODAY()&gt;Tabela2241011121314151617181920101136373839404142434445464748[[#This Row],[VENCIMENTO]],"Vencido‼","Válido✔")</f>
        <v>Vencido‼</v>
      </c>
    </row>
    <row r="32" spans="1:12" x14ac:dyDescent="0.25">
      <c r="A32" s="11" t="str">
        <f>Tabela224[[#This Row],[NOME]]</f>
        <v>KENNEDY ALMEIDA MOTA</v>
      </c>
      <c r="B32" s="11" t="str">
        <f>Tabela224[[#This Row],[CATEGORIA]]</f>
        <v>EMPREGADO</v>
      </c>
      <c r="C32" s="15" t="str">
        <f>Tabela224[[#This Row],[SITUAÇÃO ]]</f>
        <v>ATIVO</v>
      </c>
      <c r="D32" s="15"/>
      <c r="E32" s="7"/>
      <c r="F32" s="10"/>
      <c r="G32" s="7"/>
      <c r="H32" s="7"/>
      <c r="I32" s="8"/>
      <c r="J32" s="7">
        <f t="shared" si="0"/>
        <v>0</v>
      </c>
      <c r="K32" s="9">
        <f t="shared" si="2"/>
        <v>-29</v>
      </c>
      <c r="L32" s="15" t="str">
        <f ca="1">IF(TODAY()&gt;Tabela2241011121314151617181920101136373839404142434445464748[[#This Row],[VENCIMENTO]],"Vencido‼","Válido✔")</f>
        <v>Vencido‼</v>
      </c>
    </row>
    <row r="33" spans="1:12" x14ac:dyDescent="0.25">
      <c r="A33" s="11" t="str">
        <f>Tabela224[[#This Row],[NOME]]</f>
        <v>KEVIN AQUINO ARNEZ</v>
      </c>
      <c r="B33" s="11" t="str">
        <f>Tabela224[[#This Row],[CATEGORIA]]</f>
        <v>EMPREGADO</v>
      </c>
      <c r="C33" s="15" t="str">
        <f>Tabela224[[#This Row],[SITUAÇÃO ]]</f>
        <v>ATIVO</v>
      </c>
      <c r="D33" s="15"/>
      <c r="E33" s="7"/>
      <c r="F33" s="10"/>
      <c r="G33" s="7"/>
      <c r="H33" s="7"/>
      <c r="I33" s="8"/>
      <c r="J33" s="7">
        <f t="shared" si="0"/>
        <v>0</v>
      </c>
      <c r="K33" s="9">
        <f t="shared" si="2"/>
        <v>-29</v>
      </c>
      <c r="L33" s="15" t="str">
        <f ca="1">IF(TODAY()&gt;Tabela2241011121314151617181920101136373839404142434445464748[[#This Row],[VENCIMENTO]],"Vencido‼","Válido✔")</f>
        <v>Vencido‼</v>
      </c>
    </row>
    <row r="34" spans="1:12" x14ac:dyDescent="0.25">
      <c r="A34" s="11" t="str">
        <f>Tabela224[[#This Row],[NOME]]</f>
        <v>LEANDRO ARCANJO DOS SANTOS</v>
      </c>
      <c r="B34" s="11" t="str">
        <f>Tabela224[[#This Row],[CATEGORIA]]</f>
        <v>EMPREGADO</v>
      </c>
      <c r="C34" s="15" t="str">
        <f>Tabela224[[#This Row],[SITUAÇÃO ]]</f>
        <v>ATIVO</v>
      </c>
      <c r="D34" s="15"/>
      <c r="E34" s="7"/>
      <c r="F34" s="10"/>
      <c r="G34" s="7"/>
      <c r="H34" s="7"/>
      <c r="I34" s="8"/>
      <c r="J34" s="7">
        <f t="shared" si="0"/>
        <v>0</v>
      </c>
      <c r="K34" s="9">
        <f t="shared" si="2"/>
        <v>-29</v>
      </c>
      <c r="L34" s="15" t="str">
        <f ca="1">IF(TODAY()&gt;Tabela2241011121314151617181920101136373839404142434445464748[[#This Row],[VENCIMENTO]],"Vencido‼","Válido✔")</f>
        <v>Vencido‼</v>
      </c>
    </row>
    <row r="35" spans="1:12" x14ac:dyDescent="0.25">
      <c r="A35" s="11" t="str">
        <f>Tabela224[[#This Row],[NOME]]</f>
        <v>LUCIANO ALVES DE PAIVA</v>
      </c>
      <c r="B35" s="11" t="str">
        <f>Tabela224[[#This Row],[CATEGORIA]]</f>
        <v>EMPREGADO</v>
      </c>
      <c r="C35" s="15" t="str">
        <f>Tabela224[[#This Row],[SITUAÇÃO ]]</f>
        <v>INATIVO</v>
      </c>
      <c r="D35" s="15"/>
      <c r="E35" s="7"/>
      <c r="F35" s="10"/>
      <c r="G35" s="7"/>
      <c r="H35" s="7"/>
      <c r="I35" s="8"/>
      <c r="J35" s="7">
        <f t="shared" si="0"/>
        <v>0</v>
      </c>
      <c r="K35" s="9">
        <f t="shared" si="2"/>
        <v>-29</v>
      </c>
      <c r="L35" s="15" t="str">
        <f ca="1">IF(TODAY()&gt;Tabela2241011121314151617181920101136373839404142434445464748[[#This Row],[VENCIMENTO]],"Vencido‼","Válido✔")</f>
        <v>Vencido‼</v>
      </c>
    </row>
    <row r="36" spans="1:12" x14ac:dyDescent="0.25">
      <c r="A36" s="11" t="str">
        <f>Tabela224[[#This Row],[NOME]]</f>
        <v>LUIZ CARLOS CORRÊA</v>
      </c>
      <c r="B36" s="11" t="str">
        <f>Tabela224[[#This Row],[CATEGORIA]]</f>
        <v>EMPREGADO</v>
      </c>
      <c r="C36" s="15" t="str">
        <f>Tabela224[[#This Row],[SITUAÇÃO ]]</f>
        <v>ATIVO</v>
      </c>
      <c r="D36" s="15"/>
      <c r="E36" s="7"/>
      <c r="F36" s="10"/>
      <c r="G36" s="7"/>
      <c r="H36" s="7"/>
      <c r="I36" s="8"/>
      <c r="J36" s="7">
        <f t="shared" si="0"/>
        <v>0</v>
      </c>
      <c r="K36" s="9">
        <f t="shared" si="2"/>
        <v>-29</v>
      </c>
      <c r="L36" s="15" t="str">
        <f ca="1">IF(TODAY()&gt;Tabela2241011121314151617181920101136373839404142434445464748[[#This Row],[VENCIMENTO]],"Vencido‼","Válido✔")</f>
        <v>Vencido‼</v>
      </c>
    </row>
    <row r="37" spans="1:12" x14ac:dyDescent="0.25">
      <c r="A37" s="11" t="str">
        <f>Tabela224[[#This Row],[NOME]]</f>
        <v>MÁRCIO PEREIRA DO NASCIMENTO</v>
      </c>
      <c r="B37" s="11" t="str">
        <f>Tabela224[[#This Row],[CATEGORIA]]</f>
        <v>EMPREGADO</v>
      </c>
      <c r="C37" s="15" t="str">
        <f>Tabela224[[#This Row],[SITUAÇÃO ]]</f>
        <v>ATIVO</v>
      </c>
      <c r="D37" s="15"/>
      <c r="E37" s="7"/>
      <c r="F37" s="10"/>
      <c r="G37" s="7"/>
      <c r="H37" s="7"/>
      <c r="I37" s="8"/>
      <c r="J37" s="7">
        <f t="shared" si="0"/>
        <v>0</v>
      </c>
      <c r="K37" s="9">
        <f t="shared" si="2"/>
        <v>-29</v>
      </c>
      <c r="L37" s="15" t="str">
        <f ca="1">IF(TODAY()&gt;Tabela2241011121314151617181920101136373839404142434445464748[[#This Row],[VENCIMENTO]],"Vencido‼","Válido✔")</f>
        <v>Vencido‼</v>
      </c>
    </row>
    <row r="38" spans="1:12" x14ac:dyDescent="0.25">
      <c r="A38" s="11" t="str">
        <f>Tabela224[[#This Row],[NOME]]</f>
        <v>MATEUS DOS SANTOS DE BRITO</v>
      </c>
      <c r="B38" s="11" t="str">
        <f>Tabela224[[#This Row],[CATEGORIA]]</f>
        <v>INTERMITENTE (ELISVÂNIO)</v>
      </c>
      <c r="C38" s="15" t="str">
        <f>Tabela224[[#This Row],[SITUAÇÃO ]]</f>
        <v>ATIVO</v>
      </c>
      <c r="D38" s="15"/>
      <c r="E38" s="7"/>
      <c r="F38" s="10"/>
      <c r="G38" s="7"/>
      <c r="H38" s="7"/>
      <c r="I38" s="8"/>
      <c r="J38" s="7">
        <f t="shared" si="0"/>
        <v>0</v>
      </c>
      <c r="K38" s="9">
        <f t="shared" si="2"/>
        <v>-29</v>
      </c>
      <c r="L38" s="15" t="str">
        <f ca="1">IF(TODAY()&gt;Tabela2241011121314151617181920101136373839404142434445464748[[#This Row],[VENCIMENTO]],"Vencido‼","Válido✔")</f>
        <v>Vencido‼</v>
      </c>
    </row>
    <row r="39" spans="1:12" x14ac:dyDescent="0.25">
      <c r="A39" s="11" t="str">
        <f>Tabela224[[#This Row],[NOME]]</f>
        <v>MOACIR ROMÁRIO SIQUEIRA DOS REIS</v>
      </c>
      <c r="B39" s="11" t="str">
        <f>Tabela224[[#This Row],[CATEGORIA]]</f>
        <v>EMPREGADO</v>
      </c>
      <c r="C39" s="15" t="str">
        <f>Tabela224[[#This Row],[SITUAÇÃO ]]</f>
        <v>ATIVO</v>
      </c>
      <c r="D39" s="15"/>
      <c r="E39" s="7"/>
      <c r="F39" s="10"/>
      <c r="G39" s="7"/>
      <c r="H39" s="7"/>
      <c r="I39" s="8"/>
      <c r="J39" s="7">
        <f t="shared" si="0"/>
        <v>0</v>
      </c>
      <c r="K39" s="9">
        <f t="shared" si="2"/>
        <v>-29</v>
      </c>
      <c r="L39" s="15" t="str">
        <f ca="1">IF(TODAY()&gt;Tabela2241011121314151617181920101136373839404142434445464748[[#This Row],[VENCIMENTO]],"Vencido‼","Válido✔")</f>
        <v>Vencido‼</v>
      </c>
    </row>
    <row r="40" spans="1:12" x14ac:dyDescent="0.25">
      <c r="A40" s="11" t="str">
        <f>Tabela224[[#This Row],[NOME]]</f>
        <v>NATHÁLIA ROSY SOUZA OLIVEIRA</v>
      </c>
      <c r="B40" s="11" t="str">
        <f>Tabela224[[#This Row],[CATEGORIA]]</f>
        <v>EMPREGADO</v>
      </c>
      <c r="C40" s="15" t="str">
        <f>Tabela224[[#This Row],[SITUAÇÃO ]]</f>
        <v>ATIVO</v>
      </c>
      <c r="D40" s="15"/>
      <c r="E40" s="7"/>
      <c r="F40" s="10"/>
      <c r="G40" s="7"/>
      <c r="H40" s="7"/>
      <c r="I40" s="8"/>
      <c r="J40" s="7">
        <f t="shared" si="0"/>
        <v>0</v>
      </c>
      <c r="K40" s="9">
        <f t="shared" si="2"/>
        <v>-29</v>
      </c>
      <c r="L40" s="15" t="str">
        <f ca="1">IF(TODAY()&gt;Tabela2241011121314151617181920101136373839404142434445464748[[#This Row],[VENCIMENTO]],"Vencido‼","Válido✔")</f>
        <v>Vencido‼</v>
      </c>
    </row>
    <row r="41" spans="1:12" x14ac:dyDescent="0.25">
      <c r="A41" s="11" t="str">
        <f>Tabela224[[#This Row],[NOME]]</f>
        <v>NAYARA THAÍS LOURENÇO OLIVEIRA</v>
      </c>
      <c r="B41" s="11" t="str">
        <f>Tabela224[[#This Row],[CATEGORIA]]</f>
        <v>EMPREGADO</v>
      </c>
      <c r="C41" s="15" t="str">
        <f>Tabela224[[#This Row],[SITUAÇÃO ]]</f>
        <v>ATIVO</v>
      </c>
      <c r="D41" s="15"/>
      <c r="E41" s="7"/>
      <c r="F41" s="10"/>
      <c r="G41" s="7"/>
      <c r="H41" s="7"/>
      <c r="I41" s="8"/>
      <c r="J41" s="7">
        <f t="shared" si="0"/>
        <v>0</v>
      </c>
      <c r="K41" s="9">
        <f t="shared" si="2"/>
        <v>-29</v>
      </c>
      <c r="L41" s="15" t="str">
        <f ca="1">IF(TODAY()&gt;Tabela2241011121314151617181920101136373839404142434445464748[[#This Row],[VENCIMENTO]],"Vencido‼","Válido✔")</f>
        <v>Vencido‼</v>
      </c>
    </row>
    <row r="42" spans="1:12" x14ac:dyDescent="0.25">
      <c r="A42" s="11" t="str">
        <f>Tabela224[[#This Row],[NOME]]</f>
        <v>NIELTON OLIVEIRA DAMASCENO</v>
      </c>
      <c r="B42" s="11" t="str">
        <f>Tabela224[[#This Row],[CATEGORIA]]</f>
        <v>EMPREGADO</v>
      </c>
      <c r="C42" s="15" t="str">
        <f>Tabela224[[#This Row],[SITUAÇÃO ]]</f>
        <v>ATIVO</v>
      </c>
      <c r="D42" s="15"/>
      <c r="E42" s="7"/>
      <c r="F42" s="10"/>
      <c r="G42" s="7"/>
      <c r="H42" s="7"/>
      <c r="I42" s="8"/>
      <c r="J42" s="7">
        <f t="shared" si="0"/>
        <v>0</v>
      </c>
      <c r="K42" s="9">
        <f t="shared" si="2"/>
        <v>-29</v>
      </c>
      <c r="L42" s="15" t="str">
        <f ca="1">IF(TODAY()&gt;Tabela2241011121314151617181920101136373839404142434445464748[[#This Row],[VENCIMENTO]],"Vencido‼","Válido✔")</f>
        <v>Vencido‼</v>
      </c>
    </row>
    <row r="43" spans="1:12" x14ac:dyDescent="0.25">
      <c r="A43" s="11" t="str">
        <f>Tabela224[[#This Row],[NOME]]</f>
        <v>PAULO CÉLIO DA SILVA</v>
      </c>
      <c r="B43" s="11" t="str">
        <f>Tabela224[[#This Row],[CATEGORIA]]</f>
        <v>EMPREGADO</v>
      </c>
      <c r="C43" s="15" t="str">
        <f>Tabela224[[#This Row],[SITUAÇÃO ]]</f>
        <v>ATIVO</v>
      </c>
      <c r="D43" s="15"/>
      <c r="E43" s="7"/>
      <c r="F43" s="10"/>
      <c r="G43" s="7"/>
      <c r="H43" s="7"/>
      <c r="I43" s="8"/>
      <c r="J43" s="7">
        <f t="shared" si="0"/>
        <v>0</v>
      </c>
      <c r="K43" s="9">
        <f t="shared" si="2"/>
        <v>-29</v>
      </c>
      <c r="L43" s="15" t="str">
        <f ca="1">IF(TODAY()&gt;Tabela2241011121314151617181920101136373839404142434445464748[[#This Row],[VENCIMENTO]],"Vencido‼","Válido✔")</f>
        <v>Vencido‼</v>
      </c>
    </row>
    <row r="44" spans="1:12" x14ac:dyDescent="0.25">
      <c r="A44" s="11" t="str">
        <f>Tabela224[[#This Row],[NOME]]</f>
        <v>RAFAEL FAUSTINO MAPA COELHO</v>
      </c>
      <c r="B44" s="11" t="str">
        <f>Tabela224[[#This Row],[CATEGORIA]]</f>
        <v>EMPREGADO</v>
      </c>
      <c r="C44" s="15" t="str">
        <f>Tabela224[[#This Row],[SITUAÇÃO ]]</f>
        <v>INATIVO</v>
      </c>
      <c r="D44" s="15"/>
      <c r="E44" s="7"/>
      <c r="F44" s="10"/>
      <c r="G44" s="7"/>
      <c r="H44" s="7"/>
      <c r="I44" s="8"/>
      <c r="J44" s="7">
        <f t="shared" si="0"/>
        <v>0</v>
      </c>
      <c r="K44" s="9">
        <f t="shared" si="2"/>
        <v>-29</v>
      </c>
      <c r="L44" s="15" t="str">
        <f ca="1">IF(TODAY()&gt;Tabela2241011121314151617181920101136373839404142434445464748[[#This Row],[VENCIMENTO]],"Vencido‼","Válido✔")</f>
        <v>Vencido‼</v>
      </c>
    </row>
    <row r="45" spans="1:12" x14ac:dyDescent="0.25">
      <c r="A45" s="11" t="str">
        <f>Tabela224[[#This Row],[NOME]]</f>
        <v>RAFAEL ROBERTO CAMPIDELLI</v>
      </c>
      <c r="B45" s="11" t="str">
        <f>Tabela224[[#This Row],[CATEGORIA]]</f>
        <v>EMPREGADO</v>
      </c>
      <c r="C45" s="15" t="s">
        <v>120</v>
      </c>
      <c r="D45" s="15"/>
      <c r="E45" s="7"/>
      <c r="F45" s="10"/>
      <c r="G45" s="7"/>
      <c r="H45" s="7"/>
      <c r="I45" s="8"/>
      <c r="J45" s="7">
        <f>EDATE(E45,I45)</f>
        <v>0</v>
      </c>
      <c r="K45" s="9">
        <f>J45-29</f>
        <v>-29</v>
      </c>
      <c r="L45" s="15" t="str">
        <f ca="1">IF(TODAY()&gt;Tabela2241011121314151617181920101136373839404142434445464748[[#This Row],[VENCIMENTO]],"Vencido‼","Válido✔")</f>
        <v>Vencido‼</v>
      </c>
    </row>
    <row r="46" spans="1:12" x14ac:dyDescent="0.25">
      <c r="A46" s="11" t="str">
        <f>Tabela224[[#This Row],[NOME]]</f>
        <v>ROBERT AUGUSTO SANTOS SILVA</v>
      </c>
      <c r="B46" s="11" t="str">
        <f>Tabela224[[#This Row],[CATEGORIA]]</f>
        <v>EMPREGADO</v>
      </c>
      <c r="C46" s="15" t="str">
        <f>Tabela224[[#This Row],[SITUAÇÃO ]]</f>
        <v>ATIVO</v>
      </c>
      <c r="D46" s="15"/>
      <c r="E46" s="7"/>
      <c r="F46" s="10"/>
      <c r="G46" s="7"/>
      <c r="H46" s="7"/>
      <c r="I46" s="8"/>
      <c r="J46" s="7">
        <f t="shared" si="0"/>
        <v>0</v>
      </c>
      <c r="K46" s="9">
        <f t="shared" si="2"/>
        <v>-29</v>
      </c>
      <c r="L46" s="15" t="str">
        <f ca="1">IF(TODAY()&gt;Tabela2241011121314151617181920101136373839404142434445464748[[#This Row],[VENCIMENTO]],"Vencido‼","Válido✔")</f>
        <v>Vencido‼</v>
      </c>
    </row>
    <row r="47" spans="1:12" x14ac:dyDescent="0.25">
      <c r="A47" s="11" t="str">
        <f>Tabela224[[#This Row],[NOME]]</f>
        <v>TALISON TIAGO DIAS OLIVEIRA</v>
      </c>
      <c r="B47" s="11" t="str">
        <f>Tabela224[[#This Row],[CATEGORIA]]</f>
        <v>EMPREGADO</v>
      </c>
      <c r="C47" s="15" t="str">
        <f>Tabela224[[#This Row],[SITUAÇÃO ]]</f>
        <v>ATIVO</v>
      </c>
      <c r="D47" s="15"/>
      <c r="E47" s="7"/>
      <c r="F47" s="10"/>
      <c r="G47" s="7"/>
      <c r="H47" s="7"/>
      <c r="I47" s="8"/>
      <c r="J47" s="7">
        <f t="shared" si="0"/>
        <v>0</v>
      </c>
      <c r="K47" s="9">
        <f t="shared" si="2"/>
        <v>-29</v>
      </c>
      <c r="L47" s="15" t="str">
        <f ca="1">IF(TODAY()&gt;Tabela2241011121314151617181920101136373839404142434445464748[[#This Row],[VENCIMENTO]],"Vencido‼","Válido✔")</f>
        <v>Vencido‼</v>
      </c>
    </row>
    <row r="48" spans="1:12" x14ac:dyDescent="0.25">
      <c r="A48" s="11" t="str">
        <f>Tabela224[[#This Row],[NOME]]</f>
        <v>THAÍS LORRAINE DA SILVA SANTOS</v>
      </c>
      <c r="B48" s="11" t="str">
        <f>Tabela224[[#This Row],[CATEGORIA]]</f>
        <v>EMPREGADO</v>
      </c>
      <c r="C48" s="15" t="str">
        <f>Tabela224[[#This Row],[SITUAÇÃO ]]</f>
        <v>ATIVO</v>
      </c>
      <c r="D48" s="15"/>
      <c r="E48" s="7"/>
      <c r="F48" s="10"/>
      <c r="G48" s="7"/>
      <c r="H48" s="7"/>
      <c r="I48" s="8"/>
      <c r="J48" s="7">
        <f t="shared" si="0"/>
        <v>0</v>
      </c>
      <c r="K48" s="9">
        <f t="shared" si="2"/>
        <v>-29</v>
      </c>
      <c r="L48" s="15" t="str">
        <f ca="1">IF(TODAY()&gt;Tabela2241011121314151617181920101136373839404142434445464748[[#This Row],[VENCIMENTO]],"Vencido‼","Válido✔")</f>
        <v>Vencido‼</v>
      </c>
    </row>
    <row r="49" spans="1:12" x14ac:dyDescent="0.25">
      <c r="A49" s="11" t="str">
        <f>Tabela224[[#This Row],[NOME]]</f>
        <v>WAGNER APARECIDO DE SOUSA JÚNIOR</v>
      </c>
      <c r="B49" s="11" t="str">
        <f>Tabela224[[#This Row],[CATEGORIA]]</f>
        <v>EMPREGADO</v>
      </c>
      <c r="C49" s="15" t="str">
        <f>Tabela224[[#This Row],[SITUAÇÃO ]]</f>
        <v>INATIVO</v>
      </c>
      <c r="D49" s="15"/>
      <c r="E49" s="7"/>
      <c r="F49" s="10"/>
      <c r="G49" s="7"/>
      <c r="H49" s="7"/>
      <c r="I49" s="8"/>
      <c r="J49" s="7">
        <f t="shared" si="0"/>
        <v>0</v>
      </c>
      <c r="K49" s="9">
        <f t="shared" si="2"/>
        <v>-29</v>
      </c>
      <c r="L49" s="15" t="str">
        <f ca="1">IF(TODAY()&gt;Tabela2241011121314151617181920101136373839404142434445464748[[#This Row],[VENCIMENTO]],"Vencido‼","Válido✔")</f>
        <v>Vencido‼</v>
      </c>
    </row>
    <row r="50" spans="1:12" x14ac:dyDescent="0.25">
      <c r="A50" s="11" t="str">
        <f>Tabela224[[#This Row],[NOME]]</f>
        <v>WESLEY DE ALMEIDA E SOUZA</v>
      </c>
      <c r="B50" s="11" t="str">
        <f>Tabela224[[#This Row],[CATEGORIA]]</f>
        <v>EMPREGADO</v>
      </c>
      <c r="C50" s="15" t="str">
        <f>Tabela224[[#This Row],[SITUAÇÃO ]]</f>
        <v>ATIVO</v>
      </c>
      <c r="D50" s="15"/>
      <c r="E50" s="7"/>
      <c r="F50" s="10"/>
      <c r="G50" s="7"/>
      <c r="H50" s="7"/>
      <c r="I50" s="8"/>
      <c r="J50" s="19">
        <f t="shared" si="0"/>
        <v>0</v>
      </c>
      <c r="K50" s="20">
        <f t="shared" si="2"/>
        <v>-29</v>
      </c>
      <c r="L50" s="15" t="str">
        <f ca="1">IF(TODAY()&gt;Tabela2241011121314151617181920101136373839404142434445464748[[#This Row],[VENCIMENTO]],"Vencido‼","Válido✔")</f>
        <v>Vencido‼</v>
      </c>
    </row>
    <row r="51" spans="1:12" x14ac:dyDescent="0.25">
      <c r="A51" s="11" t="str">
        <f>Tabela224[[#This Row],[NOME]]</f>
        <v>MARCELO CHRISTIAN LELIS DE OLIVEIRA</v>
      </c>
      <c r="B51" s="11" t="str">
        <f>Tabela224[[#This Row],[CATEGORIA]]</f>
        <v>EMPREGADO</v>
      </c>
      <c r="C51" s="15" t="str">
        <f>Tabela224[[#This Row],[SITUAÇÃO ]]</f>
        <v>ATIVO</v>
      </c>
      <c r="D51" s="15"/>
      <c r="E51" s="7"/>
      <c r="F51" s="10"/>
      <c r="G51" s="7"/>
      <c r="H51" s="7"/>
      <c r="I51" s="8"/>
      <c r="J51" s="7">
        <f t="shared" si="0"/>
        <v>0</v>
      </c>
      <c r="K51" s="9">
        <f t="shared" si="2"/>
        <v>-29</v>
      </c>
      <c r="L51" s="27" t="str">
        <f ca="1">IF(TODAY()&gt;Tabela2241011121314151617181920101136373839404142434445464748[[#This Row],[VENCIMENTO]],"Vencido‼","Válido✔")</f>
        <v>Vencido‼</v>
      </c>
    </row>
    <row r="52" spans="1:12" x14ac:dyDescent="0.25">
      <c r="A52" s="11" t="str">
        <f>Tabela224[[#This Row],[NOME]]</f>
        <v>PABLO VINICIUS SEVERINO FERNANDES</v>
      </c>
      <c r="B52" s="11" t="str">
        <f>Tabela224[[#This Row],[CATEGORIA]]</f>
        <v xml:space="preserve">EMPREGADO </v>
      </c>
      <c r="C52" s="15" t="str">
        <f>Tabela224[[#This Row],[SITUAÇÃO ]]</f>
        <v>ATIVO</v>
      </c>
      <c r="D52" s="15"/>
      <c r="E52" s="7"/>
      <c r="F52" s="10"/>
      <c r="G52" s="7"/>
      <c r="H52" s="7"/>
      <c r="I52" s="8"/>
      <c r="J52" s="7">
        <f t="shared" si="0"/>
        <v>0</v>
      </c>
      <c r="K52" s="9">
        <f t="shared" si="2"/>
        <v>-29</v>
      </c>
      <c r="L52" s="27" t="str">
        <f ca="1">IF(TODAY()&gt;Tabela2241011121314151617181920101136373839404142434445464748[[#This Row],[VENCIMENTO]],"Vencido‼","Válido✔")</f>
        <v>Vencido‼</v>
      </c>
    </row>
    <row r="53" spans="1:12" x14ac:dyDescent="0.25">
      <c r="A53" s="11" t="str">
        <f>Tabela224[[#This Row],[NOME]]</f>
        <v>FRANCISCO PEDRO DE SOUZA SANTOS</v>
      </c>
      <c r="B53" s="11" t="str">
        <f>Tabela224[[#This Row],[CATEGORIA]]</f>
        <v>EMPREGADO</v>
      </c>
      <c r="C53" s="15" t="s">
        <v>120</v>
      </c>
      <c r="D53" s="15"/>
      <c r="E53" s="7"/>
      <c r="F53" s="10"/>
      <c r="G53" s="7"/>
      <c r="H53" s="7"/>
      <c r="I53" s="8"/>
      <c r="J53" s="7">
        <f t="shared" si="0"/>
        <v>0</v>
      </c>
      <c r="K53" s="9">
        <f t="shared" si="2"/>
        <v>-29</v>
      </c>
      <c r="L53" s="27" t="str">
        <f ca="1">IF(TODAY()&gt;Tabela2241011121314151617181920101136373839404142434445464748[[#This Row],[VENCIMENTO]],"Vencido‼","Válido✔")</f>
        <v>Vencido‼</v>
      </c>
    </row>
    <row r="54" spans="1:12" x14ac:dyDescent="0.25">
      <c r="A54" s="11" t="str">
        <f>Tabela224[[#This Row],[NOME]]</f>
        <v>ÍTALO GABRIEL DA SILVA RODRIGUES SANTOS</v>
      </c>
      <c r="B54" s="11" t="str">
        <f>Tabela224[[#This Row],[CATEGORIA]]</f>
        <v>EMPREGADO</v>
      </c>
      <c r="C54" s="15" t="str">
        <f>Tabela224[[#This Row],[SITUAÇÃO ]]</f>
        <v>ATIVO</v>
      </c>
      <c r="D54" s="15"/>
      <c r="E54" s="7"/>
      <c r="F54" s="10"/>
      <c r="G54" s="7"/>
      <c r="H54" s="7"/>
      <c r="I54" s="8"/>
      <c r="J54" s="7">
        <f t="shared" si="0"/>
        <v>0</v>
      </c>
      <c r="K54" s="9">
        <f t="shared" si="2"/>
        <v>-29</v>
      </c>
      <c r="L54" s="27" t="str">
        <f ca="1">IF(TODAY()&gt;Tabela2241011121314151617181920101136373839404142434445464748[[#This Row],[VENCIMENTO]],"Vencido‼","Válido✔")</f>
        <v>Vencido‼</v>
      </c>
    </row>
    <row r="55" spans="1:12" x14ac:dyDescent="0.25">
      <c r="A55" s="11" t="str">
        <f>Tabela224[[#This Row],[NOME]]</f>
        <v>IVANILDO AMARAL SANTOS</v>
      </c>
      <c r="B55" s="11" t="str">
        <f>Tabela224[[#This Row],[CATEGORIA]]</f>
        <v>EMPREGADO</v>
      </c>
      <c r="C55" s="15" t="str">
        <f>Tabela224[[#This Row],[SITUAÇÃO ]]</f>
        <v>ATIVO</v>
      </c>
      <c r="D55" s="15"/>
      <c r="E55" s="7"/>
      <c r="F55" s="10"/>
      <c r="G55" s="7"/>
      <c r="H55" s="7"/>
      <c r="I55" s="8"/>
      <c r="J55" s="7">
        <f t="shared" si="0"/>
        <v>0</v>
      </c>
      <c r="K55" s="9">
        <f t="shared" si="2"/>
        <v>-29</v>
      </c>
      <c r="L55" s="27" t="str">
        <f ca="1">IF(TODAY()&gt;Tabela2241011121314151617181920101136373839404142434445464748[[#This Row],[VENCIMENTO]],"Vencido‼","Válido✔")</f>
        <v>Vencido‼</v>
      </c>
    </row>
    <row r="56" spans="1:12" x14ac:dyDescent="0.25">
      <c r="A56" s="11" t="str">
        <f>Tabela224[[#This Row],[NOME]]</f>
        <v>JONATHAN FERNANDES PEREIRA</v>
      </c>
      <c r="B56" s="11" t="str">
        <f>Tabela224[[#This Row],[CATEGORIA]]</f>
        <v>EMPREGADO</v>
      </c>
      <c r="C56" s="15" t="str">
        <f>Tabela224[[#This Row],[SITUAÇÃO ]]</f>
        <v>ATIVO</v>
      </c>
      <c r="D56" s="15"/>
      <c r="E56" s="7"/>
      <c r="F56" s="10"/>
      <c r="G56" s="7"/>
      <c r="H56" s="7"/>
      <c r="I56" s="8"/>
      <c r="J56" s="7">
        <f t="shared" si="0"/>
        <v>0</v>
      </c>
      <c r="K56" s="9">
        <f t="shared" si="2"/>
        <v>-29</v>
      </c>
      <c r="L56" s="27" t="str">
        <f ca="1">IF(TODAY()&gt;Tabela2241011121314151617181920101136373839404142434445464748[[#This Row],[VENCIMENTO]],"Vencido‼","Válido✔")</f>
        <v>Vencido‼</v>
      </c>
    </row>
    <row r="57" spans="1:12" x14ac:dyDescent="0.25">
      <c r="A57" s="11" t="str">
        <f>Tabela224[[#This Row],[NOME]]</f>
        <v>FERNANDO AQUINO FERNANDES</v>
      </c>
      <c r="B57" s="11" t="str">
        <f>Tabela224[[#This Row],[CATEGORIA]]</f>
        <v>INTERMITENTE (FERNANDO)</v>
      </c>
      <c r="C57" s="15" t="str">
        <f>Tabela224[[#This Row],[SITUAÇÃO ]]</f>
        <v>ATIVO</v>
      </c>
      <c r="D57" s="15"/>
      <c r="E57" s="7"/>
      <c r="F57" s="10"/>
      <c r="G57" s="7"/>
      <c r="H57" s="7"/>
      <c r="I57" s="8"/>
      <c r="J57" s="7">
        <f t="shared" si="0"/>
        <v>0</v>
      </c>
      <c r="K57" s="9">
        <f t="shared" si="2"/>
        <v>-29</v>
      </c>
      <c r="L57" s="27" t="str">
        <f ca="1">IF(TODAY()&gt;Tabela2241011121314151617181920101136373839404142434445464748[[#This Row],[VENCIMENTO]],"Vencido‼","Válido✔")</f>
        <v>Vencido‼</v>
      </c>
    </row>
    <row r="58" spans="1:12" x14ac:dyDescent="0.25">
      <c r="A58" s="11" t="str">
        <f>Tabela224[[#This Row],[NOME]]</f>
        <v>WANDESON COSTA LIMA</v>
      </c>
      <c r="B58" s="11" t="str">
        <f>Tabela224[[#This Row],[CATEGORIA]]</f>
        <v>INTERMITENTE (FERNANDO)</v>
      </c>
      <c r="C58" s="15" t="str">
        <f>Tabela224[[#This Row],[SITUAÇÃO ]]</f>
        <v>ATIVO</v>
      </c>
      <c r="D58" s="15"/>
      <c r="E58" s="7"/>
      <c r="F58" s="10"/>
      <c r="G58" s="7"/>
      <c r="H58" s="7"/>
      <c r="I58" s="8"/>
      <c r="J58" s="7">
        <f t="shared" si="0"/>
        <v>0</v>
      </c>
      <c r="K58" s="9">
        <f t="shared" si="2"/>
        <v>-29</v>
      </c>
      <c r="L58" s="27" t="str">
        <f ca="1">IF(TODAY()&gt;Tabela2241011121314151617181920101136373839404142434445464748[[#This Row],[VENCIMENTO]],"Vencido‼","Válido✔")</f>
        <v>Vencido‼</v>
      </c>
    </row>
    <row r="59" spans="1:12" x14ac:dyDescent="0.25">
      <c r="A59" s="11" t="str">
        <f>Tabela224[[#This Row],[NOME]]</f>
        <v>WILLIAN JORGE CAETANO PINTO</v>
      </c>
      <c r="B59" s="11" t="str">
        <f>Tabela224[[#This Row],[CATEGORIA]]</f>
        <v>INTERMITENTE (FERNANDO)</v>
      </c>
      <c r="C59" s="15" t="str">
        <f>Tabela224[[#This Row],[SITUAÇÃO ]]</f>
        <v>ATIVO</v>
      </c>
      <c r="D59" s="15"/>
      <c r="E59" s="7"/>
      <c r="F59" s="10"/>
      <c r="G59" s="7"/>
      <c r="H59" s="7"/>
      <c r="I59" s="8"/>
      <c r="J59" s="7">
        <f t="shared" si="0"/>
        <v>0</v>
      </c>
      <c r="K59" s="9">
        <f t="shared" si="2"/>
        <v>-29</v>
      </c>
      <c r="L59" s="27" t="str">
        <f ca="1">IF(TODAY()&gt;Tabela2241011121314151617181920101136373839404142434445464748[[#This Row],[VENCIMENTO]],"Vencido‼","Válido✔")</f>
        <v>Vencido‼</v>
      </c>
    </row>
    <row r="60" spans="1:12" x14ac:dyDescent="0.25">
      <c r="A60" s="11" t="str">
        <f>Tabela224[[#This Row],[NOME]]</f>
        <v>GRASIANE DA COSTA SOBRINHO</v>
      </c>
      <c r="B60" s="11" t="str">
        <f>Tabela224[[#This Row],[CATEGORIA]]</f>
        <v>EMPREGADO</v>
      </c>
      <c r="C60" s="15" t="str">
        <f>Tabela224[[#This Row],[SITUAÇÃO ]]</f>
        <v>ATIVO</v>
      </c>
      <c r="D60" s="15"/>
      <c r="E60" s="7"/>
      <c r="F60" s="10"/>
      <c r="G60" s="7"/>
      <c r="H60" s="7"/>
      <c r="I60" s="8"/>
      <c r="J60" s="7">
        <f t="shared" si="0"/>
        <v>0</v>
      </c>
      <c r="K60" s="9">
        <f t="shared" si="2"/>
        <v>-29</v>
      </c>
      <c r="L60" s="27" t="str">
        <f ca="1">IF(TODAY()&gt;Tabela2241011121314151617181920101136373839404142434445464748[[#This Row],[VENCIMENTO]],"Vencido‼","Válido✔")</f>
        <v>Vencido‼</v>
      </c>
    </row>
    <row r="61" spans="1:12" x14ac:dyDescent="0.25">
      <c r="A61" s="11" t="str">
        <f>Tabela224[[#This Row],[NOME]]</f>
        <v>BRUNO GUIMARÃES MARTINS</v>
      </c>
      <c r="B61" s="11" t="str">
        <f>Tabela224[[#This Row],[CATEGORIA]]</f>
        <v>EMPREGADO</v>
      </c>
      <c r="C61" s="15" t="str">
        <f>Tabela224[[#This Row],[SITUAÇÃO ]]</f>
        <v>ATIVO</v>
      </c>
      <c r="D61" s="15"/>
      <c r="E61" s="7"/>
      <c r="F61" s="10"/>
      <c r="G61" s="7"/>
      <c r="H61" s="7"/>
      <c r="I61" s="8"/>
      <c r="J61" s="7">
        <f t="shared" si="0"/>
        <v>0</v>
      </c>
      <c r="K61" s="9">
        <f t="shared" si="2"/>
        <v>-29</v>
      </c>
      <c r="L61" s="27" t="str">
        <f ca="1">IF(TODAY()&gt;Tabela2241011121314151617181920101136373839404142434445464748[[#This Row],[VENCIMENTO]],"Vencido‼","Válido✔")</f>
        <v>Vencido‼</v>
      </c>
    </row>
    <row r="62" spans="1:12" x14ac:dyDescent="0.25">
      <c r="A62" s="11" t="str">
        <f>Tabela224[[#This Row],[NOME]]</f>
        <v>LEANDRO GUIMARÃES MARTINS</v>
      </c>
      <c r="B62" s="11" t="str">
        <f>Tabela224[[#This Row],[CATEGORIA]]</f>
        <v>EMPREGADO</v>
      </c>
      <c r="C62" s="15" t="str">
        <f>Tabela224[[#This Row],[SITUAÇÃO ]]</f>
        <v>ATIVO</v>
      </c>
      <c r="D62" s="15"/>
      <c r="E62" s="7"/>
      <c r="F62" s="10"/>
      <c r="G62" s="7"/>
      <c r="H62" s="7"/>
      <c r="I62" s="8"/>
      <c r="J62" s="7">
        <f t="shared" si="0"/>
        <v>0</v>
      </c>
      <c r="K62" s="9">
        <f t="shared" si="2"/>
        <v>-29</v>
      </c>
      <c r="L62" s="27" t="str">
        <f ca="1">IF(TODAY()&gt;Tabela2241011121314151617181920101136373839404142434445464748[[#This Row],[VENCIMENTO]],"Vencido‼","Válido✔")</f>
        <v>Vencido‼</v>
      </c>
    </row>
    <row r="63" spans="1:12" x14ac:dyDescent="0.25">
      <c r="A63" s="11" t="str">
        <f>Tabela224[[#This Row],[NOME]]</f>
        <v>ALESSANDRO IORANY DOS SANTOS</v>
      </c>
      <c r="B63" s="11" t="str">
        <f>Tabela224[[#This Row],[CATEGORIA]]</f>
        <v>EMPREGADO</v>
      </c>
      <c r="C63" s="15" t="str">
        <f>Tabela224[[#This Row],[SITUAÇÃO ]]</f>
        <v>INATIVO</v>
      </c>
      <c r="D63" s="15"/>
      <c r="E63" s="7"/>
      <c r="F63" s="10"/>
      <c r="G63" s="7"/>
      <c r="H63" s="7"/>
      <c r="I63" s="8"/>
      <c r="J63" s="7">
        <f t="shared" si="0"/>
        <v>0</v>
      </c>
      <c r="K63" s="9">
        <f t="shared" si="2"/>
        <v>-29</v>
      </c>
      <c r="L63" s="27" t="str">
        <f ca="1">IF(TODAY()&gt;Tabela2241011121314151617181920101136373839404142434445464748[[#This Row],[VENCIMENTO]],"Vencido‼","Válido✔")</f>
        <v>Vencido‼</v>
      </c>
    </row>
    <row r="64" spans="1:12" x14ac:dyDescent="0.25">
      <c r="A64" s="11" t="str">
        <f>Tabela224[[#This Row],[NOME]]</f>
        <v>MATHEUS BINI SEVERINO FERNANDES</v>
      </c>
      <c r="B64" s="11" t="str">
        <f>Tabela224[[#This Row],[CATEGORIA]]</f>
        <v>EMPREGADO</v>
      </c>
      <c r="C64" s="15" t="str">
        <f>Tabela224[[#This Row],[SITUAÇÃO ]]</f>
        <v>ATIVO</v>
      </c>
      <c r="D64" s="15"/>
      <c r="E64" s="7"/>
      <c r="F64" s="10"/>
      <c r="G64" s="7"/>
      <c r="H64" s="7"/>
      <c r="I64" s="8"/>
      <c r="J64" s="7">
        <f t="shared" si="0"/>
        <v>0</v>
      </c>
      <c r="K64" s="9">
        <f t="shared" si="2"/>
        <v>-29</v>
      </c>
      <c r="L64" s="27" t="str">
        <f ca="1">IF(TODAY()&gt;Tabela2241011121314151617181920101136373839404142434445464748[[#This Row],[VENCIMENTO]],"Vencido‼","Válido✔")</f>
        <v>Vencido‼</v>
      </c>
    </row>
    <row r="65" spans="1:12" x14ac:dyDescent="0.25">
      <c r="A65" s="11" t="str">
        <f>Tabela224[[#This Row],[NOME]]</f>
        <v>NILTON ALVES DA CUNHA FILHO</v>
      </c>
      <c r="B65" s="11" t="str">
        <f>Tabela224[[#This Row],[CATEGORIA]]</f>
        <v>EMPREGADO</v>
      </c>
      <c r="C65" s="15" t="str">
        <f>Tabela224[[#This Row],[SITUAÇÃO ]]</f>
        <v>ATIVO</v>
      </c>
      <c r="D65" s="15"/>
      <c r="E65" s="7"/>
      <c r="F65" s="10"/>
      <c r="G65" s="7"/>
      <c r="H65" s="7"/>
      <c r="I65" s="8"/>
      <c r="J65" s="7">
        <f t="shared" si="0"/>
        <v>0</v>
      </c>
      <c r="K65" s="9">
        <f t="shared" si="2"/>
        <v>-29</v>
      </c>
      <c r="L65" s="27" t="str">
        <f ca="1">IF(TODAY()&gt;Tabela2241011121314151617181920101136373839404142434445464748[[#This Row],[VENCIMENTO]],"Vencido‼","Válido✔")</f>
        <v>Vencido‼</v>
      </c>
    </row>
    <row r="66" spans="1:12" x14ac:dyDescent="0.25">
      <c r="A66" s="11" t="str">
        <f>Tabela224[[#This Row],[NOME]]</f>
        <v>FRANCISCO PEDRO DE SOUZA SANTOS</v>
      </c>
      <c r="B66" s="11" t="str">
        <f>Tabela224[[#This Row],[CATEGORIA]]</f>
        <v>EMPREGADO</v>
      </c>
      <c r="C66" s="15" t="str">
        <f>Tabela224[[#This Row],[SITUAÇÃO ]]</f>
        <v>ATIVO</v>
      </c>
      <c r="D66" s="8"/>
      <c r="E66" s="7"/>
      <c r="F66" s="7"/>
      <c r="G66" s="7"/>
      <c r="H66" s="7"/>
      <c r="I66" s="8"/>
      <c r="J66" s="7">
        <f t="shared" si="0"/>
        <v>0</v>
      </c>
      <c r="K66" s="9">
        <f t="shared" si="2"/>
        <v>-29</v>
      </c>
      <c r="L66" s="27" t="str">
        <f ca="1">IF(TODAY()&gt;Tabela2241011121314151617181920101136373839404142434445464748[[#This Row],[VENCIMENTO]],"Vencido‼","Válido✔")</f>
        <v>Vencido‼</v>
      </c>
    </row>
    <row r="67" spans="1:12" x14ac:dyDescent="0.25">
      <c r="A67" s="11" t="str">
        <f>Tabela224[[#This Row],[NOME]]</f>
        <v>CARLOS EDUARDO ALVES JULIÃO</v>
      </c>
      <c r="B67" s="11" t="str">
        <f>Tabela224[[#This Row],[CATEGORIA]]</f>
        <v>EMPREGADO</v>
      </c>
      <c r="C67" s="15" t="str">
        <f>Tabela224[[#This Row],[SITUAÇÃO ]]</f>
        <v>ATIVO</v>
      </c>
      <c r="D67" s="8"/>
      <c r="E67" s="7"/>
      <c r="F67" s="7"/>
      <c r="G67" s="7"/>
      <c r="H67" s="7"/>
      <c r="I67" s="8"/>
      <c r="J67" s="7">
        <f t="shared" si="0"/>
        <v>0</v>
      </c>
      <c r="K67" s="9">
        <f t="shared" si="2"/>
        <v>-29</v>
      </c>
      <c r="L67" s="27" t="str">
        <f ca="1">IF(TODAY()&gt;Tabela2241011121314151617181920101136373839404142434445464748[[#This Row],[VENCIMENTO]],"Vencido‼","Válido✔")</f>
        <v>Vencido‼</v>
      </c>
    </row>
    <row r="68" spans="1:12" x14ac:dyDescent="0.25">
      <c r="A68" s="11" t="str">
        <f>Tabela224[[#This Row],[NOME]]</f>
        <v>JHONATAS ALVES COSTA</v>
      </c>
      <c r="B68" s="11" t="str">
        <f>Tabela224[[#This Row],[CATEGORIA]]</f>
        <v>EMPREGADO</v>
      </c>
      <c r="C68" s="15" t="str">
        <f>Tabela224[[#This Row],[SITUAÇÃO ]]</f>
        <v>ATIVO</v>
      </c>
      <c r="D68" s="8"/>
      <c r="E68" s="7"/>
      <c r="F68" s="7"/>
      <c r="G68" s="7"/>
      <c r="H68" s="7"/>
      <c r="I68" s="8"/>
      <c r="J68" s="7">
        <f t="shared" si="0"/>
        <v>0</v>
      </c>
      <c r="K68" s="9">
        <f t="shared" si="2"/>
        <v>-29</v>
      </c>
      <c r="L68" s="27" t="str">
        <f ca="1">IF(TODAY()&gt;Tabela2241011121314151617181920101136373839404142434445464748[[#This Row],[VENCIMENTO]],"Vencido‼","Válido✔")</f>
        <v>Vencido‼</v>
      </c>
    </row>
    <row r="69" spans="1:12" x14ac:dyDescent="0.25">
      <c r="A69" s="11" t="str">
        <f>Tabela224[[#This Row],[NOME]]</f>
        <v>KELLEN CARLA PEREIRA SILVA</v>
      </c>
      <c r="B69" s="11" t="str">
        <f>Tabela224[[#This Row],[CATEGORIA]]</f>
        <v>EMPREGADO</v>
      </c>
      <c r="C69" s="15" t="str">
        <f>Tabela224[[#This Row],[SITUAÇÃO ]]</f>
        <v>ATIVO</v>
      </c>
      <c r="D69" s="8"/>
      <c r="E69" s="7"/>
      <c r="F69" s="7"/>
      <c r="G69" s="7"/>
      <c r="H69" s="7"/>
      <c r="I69" s="8"/>
      <c r="J69" s="7">
        <f t="shared" ref="J69:J100" si="3">EDATE(E69,I69)</f>
        <v>0</v>
      </c>
      <c r="K69" s="9">
        <f t="shared" si="2"/>
        <v>-29</v>
      </c>
      <c r="L69" s="27" t="str">
        <f ca="1">IF(TODAY()&gt;Tabela2241011121314151617181920101136373839404142434445464748[[#This Row],[VENCIMENTO]],"Vencido‼","Válido✔")</f>
        <v>Vencido‼</v>
      </c>
    </row>
    <row r="70" spans="1:12" x14ac:dyDescent="0.25">
      <c r="A70" s="11" t="str">
        <f>Tabela224[[#This Row],[NOME]]</f>
        <v>LEONARDO JOSÉ DA SILVA</v>
      </c>
      <c r="B70" s="11" t="str">
        <f>Tabela224[[#This Row],[CATEGORIA]]</f>
        <v>EMPREGADO</v>
      </c>
      <c r="C70" s="15" t="str">
        <f>Tabela224[[#This Row],[SITUAÇÃO ]]</f>
        <v>ATIVO</v>
      </c>
      <c r="D70" s="8"/>
      <c r="E70" s="7"/>
      <c r="F70" s="7"/>
      <c r="G70" s="7"/>
      <c r="H70" s="7"/>
      <c r="I70" s="8"/>
      <c r="J70" s="7">
        <f t="shared" si="3"/>
        <v>0</v>
      </c>
      <c r="K70" s="9">
        <f t="shared" si="2"/>
        <v>-29</v>
      </c>
      <c r="L70" s="27" t="str">
        <f ca="1">IF(TODAY()&gt;Tabela2241011121314151617181920101136373839404142434445464748[[#This Row],[VENCIMENTO]],"Vencido‼","Válido✔")</f>
        <v>Vencido‼</v>
      </c>
    </row>
    <row r="71" spans="1:12" x14ac:dyDescent="0.25">
      <c r="A71" s="11" t="str">
        <f>Tabela224[[#This Row],[NOME]]</f>
        <v>LUSIMAR DE SOUZA SANTOS</v>
      </c>
      <c r="B71" s="11" t="str">
        <f>Tabela224[[#This Row],[CATEGORIA]]</f>
        <v>EMPREGADO</v>
      </c>
      <c r="C71" s="15" t="str">
        <f>Tabela224[[#This Row],[SITUAÇÃO ]]</f>
        <v>ATIVO</v>
      </c>
      <c r="D71" s="8"/>
      <c r="E71" s="7"/>
      <c r="F71" s="7"/>
      <c r="G71" s="7"/>
      <c r="H71" s="7"/>
      <c r="I71" s="8"/>
      <c r="J71" s="7">
        <f t="shared" si="3"/>
        <v>0</v>
      </c>
      <c r="K71" s="9">
        <f t="shared" si="2"/>
        <v>-29</v>
      </c>
      <c r="L71" s="27" t="str">
        <f ca="1">IF(TODAY()&gt;Tabela2241011121314151617181920101136373839404142434445464748[[#This Row],[VENCIMENTO]],"Vencido‼","Válido✔")</f>
        <v>Vencido‼</v>
      </c>
    </row>
    <row r="72" spans="1:12" x14ac:dyDescent="0.25">
      <c r="A72" s="11" t="str">
        <f>Tabela224[[#This Row],[NOME]]</f>
        <v>SANDY CRISTINA VENCESLAU FERREIRA</v>
      </c>
      <c r="B72" s="11" t="str">
        <f>Tabela224[[#This Row],[CATEGORIA]]</f>
        <v>EMPREGADO</v>
      </c>
      <c r="C72" s="15" t="str">
        <f>Tabela224[[#This Row],[SITUAÇÃO ]]</f>
        <v>ATIVO</v>
      </c>
      <c r="D72" s="8"/>
      <c r="E72" s="7"/>
      <c r="F72" s="7"/>
      <c r="G72" s="7"/>
      <c r="H72" s="7"/>
      <c r="I72" s="8"/>
      <c r="J72" s="7">
        <f t="shared" si="3"/>
        <v>0</v>
      </c>
      <c r="K72" s="9">
        <f t="shared" si="2"/>
        <v>-29</v>
      </c>
      <c r="L72" s="27" t="str">
        <f ca="1">IF(TODAY()&gt;Tabela2241011121314151617181920101136373839404142434445464748[[#This Row],[VENCIMENTO]],"Vencido‼","Válido✔")</f>
        <v>Vencido‼</v>
      </c>
    </row>
    <row r="73" spans="1:12" x14ac:dyDescent="0.25">
      <c r="A73" s="11" t="e">
        <f>Tabela224[[#This Row],[NOME]]</f>
        <v>#VALUE!</v>
      </c>
      <c r="B73" s="11" t="e">
        <f>Tabela224[[#This Row],[CATEGORIA]]</f>
        <v>#VALUE!</v>
      </c>
      <c r="C73" s="15" t="e">
        <f>Tabela224[[#This Row],[SITUAÇÃO ]]</f>
        <v>#VALUE!</v>
      </c>
      <c r="D73" s="8"/>
      <c r="E73" s="7"/>
      <c r="F73" s="7"/>
      <c r="G73" s="7"/>
      <c r="H73" s="7"/>
      <c r="I73" s="8"/>
      <c r="J73" s="7">
        <f t="shared" si="3"/>
        <v>0</v>
      </c>
      <c r="K73" s="9">
        <f t="shared" si="2"/>
        <v>-29</v>
      </c>
      <c r="L73" s="27" t="str">
        <f ca="1">IF(TODAY()&gt;Tabela2241011121314151617181920101136373839404142434445464748[[#This Row],[VENCIMENTO]],"Vencido‼","Válido✔")</f>
        <v>Vencido‼</v>
      </c>
    </row>
    <row r="74" spans="1:12" x14ac:dyDescent="0.25">
      <c r="A74" s="11" t="e">
        <f>Tabela224[[#This Row],[NOME]]</f>
        <v>#VALUE!</v>
      </c>
      <c r="B74" s="11" t="e">
        <f>Tabela224[[#This Row],[CATEGORIA]]</f>
        <v>#VALUE!</v>
      </c>
      <c r="C74" s="15" t="e">
        <f>Tabela224[[#This Row],[SITUAÇÃO ]]</f>
        <v>#VALUE!</v>
      </c>
      <c r="D74" s="8"/>
      <c r="E74" s="7"/>
      <c r="F74" s="7"/>
      <c r="G74" s="7"/>
      <c r="H74" s="7"/>
      <c r="I74" s="8"/>
      <c r="J74" s="7">
        <f t="shared" si="3"/>
        <v>0</v>
      </c>
      <c r="K74" s="9">
        <f t="shared" si="2"/>
        <v>-29</v>
      </c>
      <c r="L74" s="27" t="str">
        <f ca="1">IF(TODAY()&gt;Tabela2241011121314151617181920101136373839404142434445464748[[#This Row],[VENCIMENTO]],"Vencido‼","Válido✔")</f>
        <v>Vencido‼</v>
      </c>
    </row>
    <row r="75" spans="1:12" x14ac:dyDescent="0.25">
      <c r="A75" s="11" t="e">
        <f>Tabela224[[#This Row],[NOME]]</f>
        <v>#VALUE!</v>
      </c>
      <c r="B75" s="11" t="e">
        <f>Tabela224[[#This Row],[CATEGORIA]]</f>
        <v>#VALUE!</v>
      </c>
      <c r="C75" s="15" t="e">
        <f>Tabela224[[#This Row],[SITUAÇÃO ]]</f>
        <v>#VALUE!</v>
      </c>
      <c r="D75" s="8"/>
      <c r="E75" s="7"/>
      <c r="F75" s="7"/>
      <c r="G75" s="7"/>
      <c r="H75" s="7"/>
      <c r="I75" s="8"/>
      <c r="J75" s="7">
        <f t="shared" si="3"/>
        <v>0</v>
      </c>
      <c r="K75" s="9">
        <f t="shared" si="2"/>
        <v>-29</v>
      </c>
      <c r="L75" s="27" t="str">
        <f ca="1">IF(TODAY()&gt;Tabela2241011121314151617181920101136373839404142434445464748[[#This Row],[VENCIMENTO]],"Vencido‼","Válido✔")</f>
        <v>Vencido‼</v>
      </c>
    </row>
    <row r="76" spans="1:12" x14ac:dyDescent="0.25">
      <c r="A76" s="11" t="e">
        <f>Tabela224[[#This Row],[NOME]]</f>
        <v>#VALUE!</v>
      </c>
      <c r="B76" s="11" t="e">
        <f>Tabela224[[#This Row],[CATEGORIA]]</f>
        <v>#VALUE!</v>
      </c>
      <c r="C76" s="15" t="e">
        <f>Tabela224[[#This Row],[SITUAÇÃO ]]</f>
        <v>#VALUE!</v>
      </c>
      <c r="D76" s="8"/>
      <c r="E76" s="7"/>
      <c r="F76" s="7"/>
      <c r="G76" s="7"/>
      <c r="H76" s="7"/>
      <c r="I76" s="8"/>
      <c r="J76" s="7">
        <f t="shared" si="3"/>
        <v>0</v>
      </c>
      <c r="K76" s="9">
        <f t="shared" si="2"/>
        <v>-29</v>
      </c>
      <c r="L76" s="27" t="str">
        <f ca="1">IF(TODAY()&gt;Tabela2241011121314151617181920101136373839404142434445464748[[#This Row],[VENCIMENTO]],"Vencido‼","Válido✔")</f>
        <v>Vencido‼</v>
      </c>
    </row>
    <row r="77" spans="1:12" x14ac:dyDescent="0.25">
      <c r="A77" s="11" t="e">
        <f>Tabela224[[#This Row],[NOME]]</f>
        <v>#VALUE!</v>
      </c>
      <c r="B77" s="11" t="e">
        <f>Tabela224[[#This Row],[CATEGORIA]]</f>
        <v>#VALUE!</v>
      </c>
      <c r="C77" s="15" t="e">
        <f>Tabela224[[#This Row],[SITUAÇÃO ]]</f>
        <v>#VALUE!</v>
      </c>
      <c r="D77" s="8"/>
      <c r="E77" s="7"/>
      <c r="F77" s="7"/>
      <c r="G77" s="7"/>
      <c r="H77" s="7"/>
      <c r="I77" s="8"/>
      <c r="J77" s="7">
        <f t="shared" si="3"/>
        <v>0</v>
      </c>
      <c r="K77" s="9">
        <f t="shared" si="2"/>
        <v>-29</v>
      </c>
      <c r="L77" s="27" t="str">
        <f ca="1">IF(TODAY()&gt;Tabela2241011121314151617181920101136373839404142434445464748[[#This Row],[VENCIMENTO]],"Vencido‼","Válido✔")</f>
        <v>Vencido‼</v>
      </c>
    </row>
    <row r="78" spans="1:12" x14ac:dyDescent="0.25">
      <c r="A78" s="11" t="e">
        <f>Tabela224[[#This Row],[NOME]]</f>
        <v>#VALUE!</v>
      </c>
      <c r="B78" s="11" t="e">
        <f>Tabela224[[#This Row],[CATEGORIA]]</f>
        <v>#VALUE!</v>
      </c>
      <c r="C78" s="15" t="e">
        <f>Tabela224[[#This Row],[SITUAÇÃO ]]</f>
        <v>#VALUE!</v>
      </c>
      <c r="D78" s="8"/>
      <c r="E78" s="7"/>
      <c r="F78" s="7"/>
      <c r="G78" s="7"/>
      <c r="H78" s="7"/>
      <c r="I78" s="8"/>
      <c r="J78" s="7">
        <f t="shared" si="3"/>
        <v>0</v>
      </c>
      <c r="K78" s="9">
        <f t="shared" si="2"/>
        <v>-29</v>
      </c>
      <c r="L78" s="27" t="str">
        <f ca="1">IF(TODAY()&gt;Tabela2241011121314151617181920101136373839404142434445464748[[#This Row],[VENCIMENTO]],"Vencido‼","Válido✔")</f>
        <v>Vencido‼</v>
      </c>
    </row>
    <row r="79" spans="1:12" x14ac:dyDescent="0.25">
      <c r="A79" s="11" t="e">
        <f>Tabela224[[#This Row],[NOME]]</f>
        <v>#VALUE!</v>
      </c>
      <c r="B79" s="11" t="e">
        <f>Tabela224[[#This Row],[CATEGORIA]]</f>
        <v>#VALUE!</v>
      </c>
      <c r="C79" s="15" t="e">
        <f>Tabela224[[#This Row],[SITUAÇÃO ]]</f>
        <v>#VALUE!</v>
      </c>
      <c r="D79" s="8"/>
      <c r="E79" s="7"/>
      <c r="F79" s="7"/>
      <c r="G79" s="7"/>
      <c r="H79" s="7"/>
      <c r="I79" s="8"/>
      <c r="J79" s="7">
        <f t="shared" si="3"/>
        <v>0</v>
      </c>
      <c r="K79" s="9">
        <f t="shared" ref="K79:K100" si="4">J79-29</f>
        <v>-29</v>
      </c>
      <c r="L79" s="27" t="str">
        <f ca="1">IF(TODAY()&gt;Tabela2241011121314151617181920101136373839404142434445464748[[#This Row],[VENCIMENTO]],"Vencido‼","Válido✔")</f>
        <v>Vencido‼</v>
      </c>
    </row>
    <row r="80" spans="1:12" x14ac:dyDescent="0.25">
      <c r="A80" s="11" t="e">
        <f>Tabela224[[#This Row],[NOME]]</f>
        <v>#VALUE!</v>
      </c>
      <c r="B80" s="11" t="e">
        <f>Tabela224[[#This Row],[CATEGORIA]]</f>
        <v>#VALUE!</v>
      </c>
      <c r="C80" s="15" t="e">
        <f>Tabela224[[#This Row],[SITUAÇÃO ]]</f>
        <v>#VALUE!</v>
      </c>
      <c r="D80" s="8"/>
      <c r="E80" s="7"/>
      <c r="F80" s="7"/>
      <c r="G80" s="7"/>
      <c r="H80" s="7"/>
      <c r="I80" s="8"/>
      <c r="J80" s="7">
        <f t="shared" si="3"/>
        <v>0</v>
      </c>
      <c r="K80" s="9">
        <f t="shared" si="4"/>
        <v>-29</v>
      </c>
      <c r="L80" s="27" t="str">
        <f ca="1">IF(TODAY()&gt;Tabela2241011121314151617181920101136373839404142434445464748[[#This Row],[VENCIMENTO]],"Vencido‼","Válido✔")</f>
        <v>Vencido‼</v>
      </c>
    </row>
    <row r="81" spans="1:12" x14ac:dyDescent="0.25">
      <c r="A81" s="11" t="e">
        <f>Tabela224[[#This Row],[NOME]]</f>
        <v>#VALUE!</v>
      </c>
      <c r="B81" s="11" t="e">
        <f>Tabela224[[#This Row],[CATEGORIA]]</f>
        <v>#VALUE!</v>
      </c>
      <c r="C81" s="15"/>
      <c r="D81" s="8"/>
      <c r="E81" s="7"/>
      <c r="F81" s="7"/>
      <c r="G81" s="7"/>
      <c r="H81" s="7"/>
      <c r="I81" s="8"/>
      <c r="J81" s="7">
        <f t="shared" si="3"/>
        <v>0</v>
      </c>
      <c r="K81" s="9">
        <f t="shared" si="4"/>
        <v>-29</v>
      </c>
      <c r="L81" s="27" t="str">
        <f ca="1">IF(TODAY()&gt;Tabela2241011121314151617181920101136373839404142434445464748[[#This Row],[VENCIMENTO]],"Vencido‼","Válido✔")</f>
        <v>Vencido‼</v>
      </c>
    </row>
    <row r="82" spans="1:12" x14ac:dyDescent="0.25">
      <c r="A82" s="11" t="e">
        <f>Tabela224[[#This Row],[NOME]]</f>
        <v>#VALUE!</v>
      </c>
      <c r="B82" s="11" t="e">
        <f>Tabela224[[#This Row],[CATEGORIA]]</f>
        <v>#VALUE!</v>
      </c>
      <c r="C82" s="15"/>
      <c r="D82" s="8"/>
      <c r="E82" s="7"/>
      <c r="F82" s="7"/>
      <c r="G82" s="7"/>
      <c r="H82" s="7"/>
      <c r="I82" s="8"/>
      <c r="J82" s="7">
        <f t="shared" si="3"/>
        <v>0</v>
      </c>
      <c r="K82" s="9">
        <f t="shared" si="4"/>
        <v>-29</v>
      </c>
      <c r="L82" s="27" t="str">
        <f ca="1">IF(TODAY()&gt;Tabela2241011121314151617181920101136373839404142434445464748[[#This Row],[VENCIMENTO]],"Vencido‼","Válido✔")</f>
        <v>Vencido‼</v>
      </c>
    </row>
    <row r="83" spans="1:12" x14ac:dyDescent="0.25">
      <c r="A83" s="11" t="e">
        <f>Tabela224[[#This Row],[NOME]]</f>
        <v>#VALUE!</v>
      </c>
      <c r="B83" s="11" t="e">
        <f>Tabela224[[#This Row],[CATEGORIA]]</f>
        <v>#VALUE!</v>
      </c>
      <c r="C83" s="15"/>
      <c r="D83" s="8"/>
      <c r="E83" s="7"/>
      <c r="F83" s="7"/>
      <c r="G83" s="7"/>
      <c r="H83" s="7"/>
      <c r="I83" s="8"/>
      <c r="J83" s="7">
        <f t="shared" si="3"/>
        <v>0</v>
      </c>
      <c r="K83" s="9">
        <f t="shared" si="4"/>
        <v>-29</v>
      </c>
      <c r="L83" s="27" t="str">
        <f ca="1">IF(TODAY()&gt;Tabela2241011121314151617181920101136373839404142434445464748[[#This Row],[VENCIMENTO]],"Vencido‼","Válido✔")</f>
        <v>Vencido‼</v>
      </c>
    </row>
    <row r="84" spans="1:12" x14ac:dyDescent="0.25">
      <c r="A84" s="11" t="e">
        <f>Tabela224[[#This Row],[NOME]]</f>
        <v>#VALUE!</v>
      </c>
      <c r="B84" s="11" t="e">
        <f>Tabela224[[#This Row],[CATEGORIA]]</f>
        <v>#VALUE!</v>
      </c>
      <c r="C84" s="15"/>
      <c r="D84" s="8"/>
      <c r="E84" s="7"/>
      <c r="F84" s="7"/>
      <c r="G84" s="7"/>
      <c r="H84" s="7"/>
      <c r="I84" s="8"/>
      <c r="J84" s="7">
        <f t="shared" si="3"/>
        <v>0</v>
      </c>
      <c r="K84" s="9">
        <f t="shared" si="4"/>
        <v>-29</v>
      </c>
      <c r="L84" s="27" t="str">
        <f ca="1">IF(TODAY()&gt;Tabela2241011121314151617181920101136373839404142434445464748[[#This Row],[VENCIMENTO]],"Vencido‼","Válido✔")</f>
        <v>Vencido‼</v>
      </c>
    </row>
    <row r="85" spans="1:12" x14ac:dyDescent="0.25">
      <c r="A85" s="11" t="e">
        <f>Tabela224[[#This Row],[NOME]]</f>
        <v>#VALUE!</v>
      </c>
      <c r="B85" s="11" t="e">
        <f>Tabela224[[#This Row],[CATEGORIA]]</f>
        <v>#VALUE!</v>
      </c>
      <c r="C85" s="15"/>
      <c r="D85" s="8"/>
      <c r="E85" s="7"/>
      <c r="F85" s="7"/>
      <c r="G85" s="7"/>
      <c r="H85" s="7"/>
      <c r="I85" s="8"/>
      <c r="J85" s="7">
        <f t="shared" si="3"/>
        <v>0</v>
      </c>
      <c r="K85" s="9">
        <f t="shared" si="4"/>
        <v>-29</v>
      </c>
      <c r="L85" s="27" t="str">
        <f ca="1">IF(TODAY()&gt;Tabela2241011121314151617181920101136373839404142434445464748[[#This Row],[VENCIMENTO]],"Vencido‼","Válido✔")</f>
        <v>Vencido‼</v>
      </c>
    </row>
    <row r="86" spans="1:12" x14ac:dyDescent="0.25">
      <c r="A86" s="11" t="e">
        <f>Tabela224[[#This Row],[NOME]]</f>
        <v>#VALUE!</v>
      </c>
      <c r="B86" s="11" t="e">
        <f>Tabela224[[#This Row],[CATEGORIA]]</f>
        <v>#VALUE!</v>
      </c>
      <c r="C86" s="15"/>
      <c r="D86" s="8"/>
      <c r="E86" s="7"/>
      <c r="F86" s="7"/>
      <c r="G86" s="7"/>
      <c r="H86" s="7"/>
      <c r="I86" s="8"/>
      <c r="J86" s="7">
        <f t="shared" si="3"/>
        <v>0</v>
      </c>
      <c r="K86" s="9">
        <f t="shared" si="4"/>
        <v>-29</v>
      </c>
      <c r="L86" s="27" t="str">
        <f ca="1">IF(TODAY()&gt;Tabela2241011121314151617181920101136373839404142434445464748[[#This Row],[VENCIMENTO]],"Vencido‼","Válido✔")</f>
        <v>Vencido‼</v>
      </c>
    </row>
    <row r="87" spans="1:12" x14ac:dyDescent="0.25">
      <c r="A87" s="11" t="e">
        <f>Tabela224[[#This Row],[NOME]]</f>
        <v>#VALUE!</v>
      </c>
      <c r="B87" s="11" t="e">
        <f>Tabela224[[#This Row],[CATEGORIA]]</f>
        <v>#VALUE!</v>
      </c>
      <c r="C87" s="15"/>
      <c r="D87" s="8"/>
      <c r="E87" s="7"/>
      <c r="F87" s="7"/>
      <c r="G87" s="7"/>
      <c r="H87" s="7"/>
      <c r="I87" s="8"/>
      <c r="J87" s="7">
        <f t="shared" si="3"/>
        <v>0</v>
      </c>
      <c r="K87" s="9">
        <f t="shared" si="4"/>
        <v>-29</v>
      </c>
      <c r="L87" s="27" t="str">
        <f ca="1">IF(TODAY()&gt;Tabela2241011121314151617181920101136373839404142434445464748[[#This Row],[VENCIMENTO]],"Vencido‼","Válido✔")</f>
        <v>Vencido‼</v>
      </c>
    </row>
    <row r="88" spans="1:12" x14ac:dyDescent="0.25">
      <c r="A88" s="11" t="e">
        <f>Tabela224[[#This Row],[NOME]]</f>
        <v>#VALUE!</v>
      </c>
      <c r="B88" s="11" t="e">
        <f>Tabela224[[#This Row],[CATEGORIA]]</f>
        <v>#VALUE!</v>
      </c>
      <c r="C88" s="15"/>
      <c r="D88" s="8"/>
      <c r="E88" s="7"/>
      <c r="F88" s="7"/>
      <c r="G88" s="7"/>
      <c r="H88" s="7"/>
      <c r="I88" s="8"/>
      <c r="J88" s="7">
        <f t="shared" si="3"/>
        <v>0</v>
      </c>
      <c r="K88" s="9">
        <f t="shared" si="4"/>
        <v>-29</v>
      </c>
      <c r="L88" s="27" t="str">
        <f ca="1">IF(TODAY()&gt;Tabela2241011121314151617181920101136373839404142434445464748[[#This Row],[VENCIMENTO]],"Vencido‼","Válido✔")</f>
        <v>Vencido‼</v>
      </c>
    </row>
    <row r="89" spans="1:12" x14ac:dyDescent="0.25">
      <c r="A89" s="11" t="e">
        <f>Tabela224[[#This Row],[NOME]]</f>
        <v>#VALUE!</v>
      </c>
      <c r="B89" s="11" t="e">
        <f>Tabela224[[#This Row],[CATEGORIA]]</f>
        <v>#VALUE!</v>
      </c>
      <c r="C89" s="15"/>
      <c r="D89" s="8"/>
      <c r="E89" s="7"/>
      <c r="F89" s="7"/>
      <c r="G89" s="7"/>
      <c r="H89" s="7"/>
      <c r="I89" s="8"/>
      <c r="J89" s="7">
        <f t="shared" si="3"/>
        <v>0</v>
      </c>
      <c r="K89" s="9">
        <f t="shared" si="4"/>
        <v>-29</v>
      </c>
      <c r="L89" s="27" t="str">
        <f ca="1">IF(TODAY()&gt;Tabela2241011121314151617181920101136373839404142434445464748[[#This Row],[VENCIMENTO]],"Vencido‼","Válido✔")</f>
        <v>Vencido‼</v>
      </c>
    </row>
    <row r="90" spans="1:12" x14ac:dyDescent="0.25">
      <c r="A90" s="11" t="e">
        <f>Tabela224[[#This Row],[NOME]]</f>
        <v>#VALUE!</v>
      </c>
      <c r="B90" s="11" t="e">
        <f>Tabela224[[#This Row],[CATEGORIA]]</f>
        <v>#VALUE!</v>
      </c>
      <c r="C90" s="15"/>
      <c r="D90" s="8"/>
      <c r="E90" s="7"/>
      <c r="F90" s="7"/>
      <c r="G90" s="7"/>
      <c r="H90" s="7"/>
      <c r="I90" s="8"/>
      <c r="J90" s="7">
        <f t="shared" si="3"/>
        <v>0</v>
      </c>
      <c r="K90" s="9">
        <f t="shared" si="4"/>
        <v>-29</v>
      </c>
      <c r="L90" s="27" t="str">
        <f ca="1">IF(TODAY()&gt;Tabela2241011121314151617181920101136373839404142434445464748[[#This Row],[VENCIMENTO]],"Vencido‼","Válido✔")</f>
        <v>Vencido‼</v>
      </c>
    </row>
    <row r="91" spans="1:12" x14ac:dyDescent="0.25">
      <c r="A91" s="11" t="e">
        <f>Tabela224[[#This Row],[NOME]]</f>
        <v>#VALUE!</v>
      </c>
      <c r="B91" s="11" t="e">
        <f>Tabela224[[#This Row],[CATEGORIA]]</f>
        <v>#VALUE!</v>
      </c>
      <c r="C91" s="15"/>
      <c r="D91" s="8"/>
      <c r="E91" s="7"/>
      <c r="F91" s="7"/>
      <c r="G91" s="7"/>
      <c r="H91" s="7"/>
      <c r="I91" s="8"/>
      <c r="J91" s="7">
        <f t="shared" si="3"/>
        <v>0</v>
      </c>
      <c r="K91" s="9">
        <f t="shared" si="4"/>
        <v>-29</v>
      </c>
      <c r="L91" s="27" t="str">
        <f ca="1">IF(TODAY()&gt;Tabela2241011121314151617181920101136373839404142434445464748[[#This Row],[VENCIMENTO]],"Vencido‼","Válido✔")</f>
        <v>Vencido‼</v>
      </c>
    </row>
    <row r="92" spans="1:12" x14ac:dyDescent="0.25">
      <c r="A92" s="11" t="e">
        <f>Tabela224[[#This Row],[NOME]]</f>
        <v>#VALUE!</v>
      </c>
      <c r="B92" s="11" t="e">
        <f>Tabela224[[#This Row],[CATEGORIA]]</f>
        <v>#VALUE!</v>
      </c>
      <c r="C92" s="15"/>
      <c r="D92" s="8"/>
      <c r="E92" s="7"/>
      <c r="F92" s="7"/>
      <c r="G92" s="7"/>
      <c r="H92" s="7"/>
      <c r="I92" s="8"/>
      <c r="J92" s="7">
        <f t="shared" si="3"/>
        <v>0</v>
      </c>
      <c r="K92" s="9">
        <f t="shared" si="4"/>
        <v>-29</v>
      </c>
      <c r="L92" s="27" t="str">
        <f ca="1">IF(TODAY()&gt;Tabela2241011121314151617181920101136373839404142434445464748[[#This Row],[VENCIMENTO]],"Vencido‼","Válido✔")</f>
        <v>Vencido‼</v>
      </c>
    </row>
    <row r="93" spans="1:12" x14ac:dyDescent="0.25">
      <c r="A93" s="11" t="e">
        <f>Tabela224[[#This Row],[NOME]]</f>
        <v>#VALUE!</v>
      </c>
      <c r="B93" s="11" t="e">
        <f>Tabela224[[#This Row],[CATEGORIA]]</f>
        <v>#VALUE!</v>
      </c>
      <c r="C93" s="15"/>
      <c r="D93" s="8"/>
      <c r="E93" s="7"/>
      <c r="F93" s="7"/>
      <c r="G93" s="7"/>
      <c r="H93" s="7"/>
      <c r="I93" s="8"/>
      <c r="J93" s="7">
        <f t="shared" si="3"/>
        <v>0</v>
      </c>
      <c r="K93" s="9">
        <f t="shared" si="4"/>
        <v>-29</v>
      </c>
      <c r="L93" s="27" t="str">
        <f ca="1">IF(TODAY()&gt;Tabela2241011121314151617181920101136373839404142434445464748[[#This Row],[VENCIMENTO]],"Vencido‼","Válido✔")</f>
        <v>Vencido‼</v>
      </c>
    </row>
    <row r="94" spans="1:12" x14ac:dyDescent="0.25">
      <c r="A94" s="11" t="e">
        <f>Tabela224[[#This Row],[NOME]]</f>
        <v>#VALUE!</v>
      </c>
      <c r="B94" s="11" t="e">
        <f>Tabela224[[#This Row],[CATEGORIA]]</f>
        <v>#VALUE!</v>
      </c>
      <c r="C94" s="15"/>
      <c r="D94" s="8"/>
      <c r="E94" s="7"/>
      <c r="F94" s="7"/>
      <c r="G94" s="7"/>
      <c r="H94" s="7"/>
      <c r="I94" s="8"/>
      <c r="J94" s="7">
        <f t="shared" si="3"/>
        <v>0</v>
      </c>
      <c r="K94" s="9">
        <f t="shared" si="4"/>
        <v>-29</v>
      </c>
      <c r="L94" s="27" t="str">
        <f ca="1">IF(TODAY()&gt;Tabela2241011121314151617181920101136373839404142434445464748[[#This Row],[VENCIMENTO]],"Vencido‼","Válido✔")</f>
        <v>Vencido‼</v>
      </c>
    </row>
    <row r="95" spans="1:12" x14ac:dyDescent="0.25">
      <c r="A95" s="11" t="e">
        <f>Tabela224[[#This Row],[NOME]]</f>
        <v>#VALUE!</v>
      </c>
      <c r="B95" s="11" t="e">
        <f>Tabela224[[#This Row],[CATEGORIA]]</f>
        <v>#VALUE!</v>
      </c>
      <c r="C95" s="15"/>
      <c r="D95" s="8"/>
      <c r="E95" s="7"/>
      <c r="F95" s="7"/>
      <c r="G95" s="7"/>
      <c r="H95" s="7"/>
      <c r="I95" s="8"/>
      <c r="J95" s="7">
        <f t="shared" si="3"/>
        <v>0</v>
      </c>
      <c r="K95" s="9">
        <f t="shared" si="4"/>
        <v>-29</v>
      </c>
      <c r="L95" s="27" t="str">
        <f ca="1">IF(TODAY()&gt;Tabela2241011121314151617181920101136373839404142434445464748[[#This Row],[VENCIMENTO]],"Vencido‼","Válido✔")</f>
        <v>Vencido‼</v>
      </c>
    </row>
    <row r="96" spans="1:12" x14ac:dyDescent="0.25">
      <c r="A96" s="11" t="e">
        <f>Tabela224[[#This Row],[NOME]]</f>
        <v>#VALUE!</v>
      </c>
      <c r="B96" s="11" t="e">
        <f>Tabela224[[#This Row],[CATEGORIA]]</f>
        <v>#VALUE!</v>
      </c>
      <c r="C96" s="15"/>
      <c r="D96" s="8"/>
      <c r="E96" s="7"/>
      <c r="F96" s="7"/>
      <c r="G96" s="7"/>
      <c r="H96" s="7"/>
      <c r="I96" s="8"/>
      <c r="J96" s="7">
        <f t="shared" si="3"/>
        <v>0</v>
      </c>
      <c r="K96" s="9">
        <f t="shared" si="4"/>
        <v>-29</v>
      </c>
      <c r="L96" s="27" t="str">
        <f ca="1">IF(TODAY()&gt;Tabela2241011121314151617181920101136373839404142434445464748[[#This Row],[VENCIMENTO]],"Vencido‼","Válido✔")</f>
        <v>Vencido‼</v>
      </c>
    </row>
    <row r="97" spans="1:12" x14ac:dyDescent="0.25">
      <c r="A97" s="11" t="e">
        <f>Tabela224[[#This Row],[NOME]]</f>
        <v>#VALUE!</v>
      </c>
      <c r="B97" s="11" t="e">
        <f>Tabela224[[#This Row],[CATEGORIA]]</f>
        <v>#VALUE!</v>
      </c>
      <c r="C97" s="15"/>
      <c r="D97" s="8"/>
      <c r="E97" s="7"/>
      <c r="F97" s="7"/>
      <c r="G97" s="7"/>
      <c r="H97" s="7"/>
      <c r="I97" s="8"/>
      <c r="J97" s="7">
        <f t="shared" si="3"/>
        <v>0</v>
      </c>
      <c r="K97" s="9">
        <f t="shared" si="4"/>
        <v>-29</v>
      </c>
      <c r="L97" s="27" t="str">
        <f ca="1">IF(TODAY()&gt;Tabela2241011121314151617181920101136373839404142434445464748[[#This Row],[VENCIMENTO]],"Vencido‼","Válido✔")</f>
        <v>Vencido‼</v>
      </c>
    </row>
    <row r="98" spans="1:12" x14ac:dyDescent="0.25">
      <c r="A98" s="11" t="e">
        <f>Tabela224[[#This Row],[NOME]]</f>
        <v>#VALUE!</v>
      </c>
      <c r="B98" s="11" t="e">
        <f>Tabela224[[#This Row],[CATEGORIA]]</f>
        <v>#VALUE!</v>
      </c>
      <c r="C98" s="15"/>
      <c r="D98" s="8"/>
      <c r="E98" s="7"/>
      <c r="F98" s="7"/>
      <c r="G98" s="7"/>
      <c r="H98" s="7"/>
      <c r="I98" s="8"/>
      <c r="J98" s="7">
        <f t="shared" si="3"/>
        <v>0</v>
      </c>
      <c r="K98" s="9">
        <f t="shared" si="4"/>
        <v>-29</v>
      </c>
      <c r="L98" s="27" t="str">
        <f ca="1">IF(TODAY()&gt;Tabela2241011121314151617181920101136373839404142434445464748[[#This Row],[VENCIMENTO]],"Vencido‼","Válido✔")</f>
        <v>Vencido‼</v>
      </c>
    </row>
    <row r="99" spans="1:12" x14ac:dyDescent="0.25">
      <c r="A99" s="11" t="e">
        <f>Tabela224[[#This Row],[NOME]]</f>
        <v>#VALUE!</v>
      </c>
      <c r="B99" s="11" t="e">
        <f>Tabela224[[#This Row],[CATEGORIA]]</f>
        <v>#VALUE!</v>
      </c>
      <c r="C99" s="15"/>
      <c r="D99" s="8"/>
      <c r="E99" s="7"/>
      <c r="F99" s="7"/>
      <c r="G99" s="7"/>
      <c r="H99" s="7"/>
      <c r="I99" s="8"/>
      <c r="J99" s="7">
        <f t="shared" si="3"/>
        <v>0</v>
      </c>
      <c r="K99" s="9">
        <f t="shared" si="4"/>
        <v>-29</v>
      </c>
      <c r="L99" s="27" t="str">
        <f ca="1">IF(TODAY()&gt;Tabela2241011121314151617181920101136373839404142434445464748[[#This Row],[VENCIMENTO]],"Vencido‼","Válido✔")</f>
        <v>Vencido‼</v>
      </c>
    </row>
    <row r="100" spans="1:12" x14ac:dyDescent="0.25">
      <c r="A100" s="11" t="e">
        <f>Tabela224[[#This Row],[NOME]]</f>
        <v>#VALUE!</v>
      </c>
      <c r="B100" s="11" t="e">
        <f>Tabela224[[#This Row],[CATEGORIA]]</f>
        <v>#VALUE!</v>
      </c>
      <c r="C100" s="15"/>
      <c r="D100" s="8"/>
      <c r="E100" s="7"/>
      <c r="F100" s="7"/>
      <c r="G100" s="7"/>
      <c r="H100" s="7"/>
      <c r="I100" s="8"/>
      <c r="J100" s="7">
        <f t="shared" si="3"/>
        <v>0</v>
      </c>
      <c r="K100" s="9">
        <f t="shared" si="4"/>
        <v>-29</v>
      </c>
      <c r="L100" s="27" t="str">
        <f ca="1">IF(TODAY()&gt;Tabela2241011121314151617181920101136373839404142434445464748[[#This Row],[VENCIMENTO]],"Vencido‼","Válido✔")</f>
        <v>Vencido‼</v>
      </c>
    </row>
  </sheetData>
  <mergeCells count="2">
    <mergeCell ref="A2:L2"/>
    <mergeCell ref="A3:J3"/>
  </mergeCells>
  <conditionalFormatting sqref="J1">
    <cfRule type="containsText" dxfId="613" priority="2" operator="containsText" text="VENCIMENTO PRÓXIMO">
      <formula>NOT(ISERROR(SEARCH("VENCIMENTO PRÓXIMO",J1)))</formula>
    </cfRule>
  </conditionalFormatting>
  <conditionalFormatting sqref="J4">
    <cfRule type="timePeriod" dxfId="612" priority="7" timePeriod="nextMonth">
      <formula>AND(MONTH(J4)=MONTH(EDATE(TODAY(),0+1)),YEAR(J4)=YEAR(EDATE(TODAY(),0+1)))</formula>
    </cfRule>
  </conditionalFormatting>
  <conditionalFormatting sqref="J5:J100">
    <cfRule type="cellIs" dxfId="611" priority="13" operator="equal">
      <formula>44848</formula>
    </cfRule>
    <cfRule type="cellIs" dxfId="610" priority="14" operator="lessThan">
      <formula>44848</formula>
    </cfRule>
  </conditionalFormatting>
  <conditionalFormatting sqref="J5:K1048576">
    <cfRule type="timePeriod" dxfId="609" priority="10" timePeriod="nextMonth">
      <formula>AND(MONTH(J5)=MONTH(EDATE(TODAY(),0+1)),YEAR(J5)=YEAR(EDATE(TODAY(),0+1)))</formula>
    </cfRule>
  </conditionalFormatting>
  <conditionalFormatting sqref="K1">
    <cfRule type="containsText" dxfId="608" priority="1" operator="containsText" text="VENCIMENTO PRÓXIMO">
      <formula>NOT(ISERROR(SEARCH("VENCIMENTO PRÓXIMO",K1)))</formula>
    </cfRule>
    <cfRule type="containsText" dxfId="607" priority="3" operator="containsText" text="PROGRAMAR RENOVAÇÃO">
      <formula>NOT(ISERROR(SEARCH("PROGRAMAR RENOVAÇÃO",K1)))</formula>
    </cfRule>
  </conditionalFormatting>
  <conditionalFormatting sqref="K3 K5:K1048576">
    <cfRule type="timePeriod" dxfId="606" priority="9" timePeriod="thisMonth">
      <formula>AND(MONTH(K3)=MONTH(TODAY()),YEAR(K3)=YEAR(TODAY()))</formula>
    </cfRule>
  </conditionalFormatting>
  <conditionalFormatting sqref="K3">
    <cfRule type="timePeriod" dxfId="605" priority="11" timePeriod="nextMonth">
      <formula>AND(MONTH(K3)=MONTH(EDATE(TODAY(),0+1)),YEAR(K3)=YEAR(EDATE(TODAY(),0+1)))</formula>
    </cfRule>
  </conditionalFormatting>
  <conditionalFormatting sqref="K4">
    <cfRule type="timePeriod" dxfId="604" priority="6" timePeriod="thisMonth">
      <formula>AND(MONTH(K4)=MONTH(TODAY()),YEAR(K4)=YEAR(TODAY()))</formula>
    </cfRule>
    <cfRule type="timePeriod" dxfId="603" priority="8" timePeriod="nextMonth">
      <formula>AND(MONTH(K4)=MONTH(EDATE(TODAY(),0+1)),YEAR(K4)=YEAR(EDATE(TODAY(),0+1)))</formula>
    </cfRule>
  </conditionalFormatting>
  <conditionalFormatting sqref="K5:K100">
    <cfRule type="cellIs" dxfId="602" priority="12" operator="equal">
      <formula>44809</formula>
    </cfRule>
  </conditionalFormatting>
  <conditionalFormatting sqref="L5:L44 L46:L100">
    <cfRule type="containsText" dxfId="601" priority="4" operator="containsText" text="Válido">
      <formula>NOT(ISERROR(SEARCH("Válido",L5)))</formula>
    </cfRule>
    <cfRule type="containsText" dxfId="600" priority="5" operator="containsText" text="Vencido">
      <formula>NOT(ISERROR(SEARCH("Vencido",L5)))</formula>
    </cfRule>
  </conditionalFormatting>
  <hyperlinks>
    <hyperlink ref="L3" r:id="rId1" xr:uid="{68E14A12-AA77-4D4D-9B49-8D9F3E7A140A}"/>
  </hyperlinks>
  <pageMargins left="0.511811024" right="0.511811024" top="0.78740157499999996" bottom="0.78740157499999996" header="0.31496062000000002" footer="0.31496062000000002"/>
  <pageSetup paperSize="9" scale="48" orientation="landscape" r:id="rId2"/>
  <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61687E0-DE64-4FA6-A6F5-80775A2A196F}">
          <x14:formula1>
            <xm:f>Planilha2!$A$18:$A$19</xm:f>
          </x14:formula1>
          <xm:sqref>C5:C100</xm:sqref>
        </x14:dataValidation>
        <x14:dataValidation type="list" allowBlank="1" showInputMessage="1" showErrorMessage="1" xr:uid="{557D3518-89B4-4936-AAB0-9EED4EABD657}">
          <x14:formula1>
            <xm:f>Planilha2!$A$4:$A$13</xm:f>
          </x14:formula1>
          <xm:sqref>D5:D100</xm:sqref>
        </x14:dataValidation>
        <x14:dataValidation type="list" allowBlank="1" showInputMessage="1" showErrorMessage="1" xr:uid="{1086A1F3-06FE-47C4-99AD-209D21C27653}">
          <x14:formula1>
            <xm:f>Planilha2!$A$1:$A$2</xm:f>
          </x14:formula1>
          <xm:sqref>H5:H100</xm:sqref>
        </x14:dataValidation>
        <x14:dataValidation type="list" allowBlank="1" showInputMessage="1" showErrorMessage="1" xr:uid="{A40ADC81-9B31-4DF3-991F-30B4711940B7}">
          <x14:formula1>
            <xm:f>Planilha2!$A$15:$A$16</xm:f>
          </x14:formula1>
          <xm:sqref>G5:G100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A4B74-40E0-490C-A5B5-7231C935F594}">
  <sheetPr>
    <pageSetUpPr fitToPage="1"/>
  </sheetPr>
  <dimension ref="A1:L80"/>
  <sheetViews>
    <sheetView topLeftCell="A6" zoomScale="70" zoomScaleNormal="70" zoomScaleSheetLayoutView="100" workbookViewId="0">
      <pane xSplit="1" topLeftCell="B1" activePane="topRight" state="frozen"/>
      <selection sqref="A1:J1"/>
      <selection pane="topRight" activeCell="A6" sqref="A6:A65"/>
    </sheetView>
  </sheetViews>
  <sheetFormatPr defaultRowHeight="15" x14ac:dyDescent="0.25"/>
  <cols>
    <col min="1" max="1" width="43.140625" bestFit="1" customWidth="1"/>
    <col min="2" max="2" width="28.85546875" style="11" bestFit="1" customWidth="1"/>
    <col min="3" max="3" width="16.140625" style="15" customWidth="1"/>
    <col min="4" max="4" width="41.5703125" style="8" bestFit="1" customWidth="1"/>
    <col min="5" max="5" width="20.7109375" style="7" bestFit="1" customWidth="1"/>
    <col min="6" max="7" width="20.7109375" style="7" customWidth="1"/>
    <col min="8" max="8" width="24.140625" style="7" bestFit="1" customWidth="1"/>
    <col min="9" max="9" width="16.140625" style="8" customWidth="1"/>
    <col min="10" max="10" width="18.140625" style="7" customWidth="1"/>
    <col min="11" max="11" width="18.140625" style="9" customWidth="1"/>
    <col min="12" max="12" width="13" style="29" bestFit="1" customWidth="1"/>
  </cols>
  <sheetData>
    <row r="1" spans="1:12" ht="77.25" customHeight="1" x14ac:dyDescent="0.25">
      <c r="B1" s="17"/>
      <c r="C1" s="12"/>
      <c r="D1" s="12"/>
      <c r="E1"/>
      <c r="F1"/>
      <c r="G1"/>
      <c r="H1"/>
      <c r="I1" s="22" t="s">
        <v>85</v>
      </c>
      <c r="J1" s="23" t="s">
        <v>86</v>
      </c>
      <c r="K1" s="24" t="s">
        <v>87</v>
      </c>
      <c r="L1"/>
    </row>
    <row r="2" spans="1:12" ht="47.1" customHeight="1" x14ac:dyDescent="0.4">
      <c r="A2" s="51" t="s">
        <v>21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3"/>
    </row>
    <row r="3" spans="1:12" ht="45" customHeight="1" x14ac:dyDescent="0.25">
      <c r="A3" s="56" t="s">
        <v>89</v>
      </c>
      <c r="B3" s="57"/>
      <c r="C3" s="57"/>
      <c r="D3" s="57"/>
      <c r="E3" s="57"/>
      <c r="F3" s="57"/>
      <c r="G3" s="57"/>
      <c r="H3" s="57"/>
      <c r="I3" s="57"/>
      <c r="J3" s="57"/>
      <c r="K3" s="13" t="s">
        <v>0</v>
      </c>
      <c r="L3" s="14" t="s">
        <v>121</v>
      </c>
    </row>
    <row r="4" spans="1:12" ht="24" x14ac:dyDescent="0.25">
      <c r="A4" s="3" t="s">
        <v>1</v>
      </c>
      <c r="B4" s="16" t="s">
        <v>67</v>
      </c>
      <c r="C4" s="3" t="s">
        <v>77</v>
      </c>
      <c r="D4" s="3" t="s">
        <v>2</v>
      </c>
      <c r="E4" s="4" t="s">
        <v>3</v>
      </c>
      <c r="F4" s="4" t="s">
        <v>8</v>
      </c>
      <c r="G4" s="4" t="s">
        <v>7</v>
      </c>
      <c r="H4" s="5" t="s">
        <v>4</v>
      </c>
      <c r="I4" s="21" t="s">
        <v>83</v>
      </c>
      <c r="J4" s="6" t="s">
        <v>5</v>
      </c>
      <c r="K4" s="6" t="s">
        <v>6</v>
      </c>
      <c r="L4" s="6" t="s">
        <v>78</v>
      </c>
    </row>
    <row r="5" spans="1:12" hidden="1" x14ac:dyDescent="0.25">
      <c r="A5" s="11" t="str">
        <f>Tabela224[[#This Row],[NOME]]</f>
        <v>ADENILSON ÂNGELO MACIEIRA</v>
      </c>
      <c r="B5" s="11" t="str">
        <f>Tabela224[[#This Row],[CATEGORIA]]</f>
        <v>EMPREGADO</v>
      </c>
      <c r="C5" s="15" t="str">
        <f>Tabela224[[#This Row],[SITUAÇÃO ]]</f>
        <v>ATIVO</v>
      </c>
      <c r="D5" s="15" t="s">
        <v>80</v>
      </c>
      <c r="E5" s="7">
        <v>44893</v>
      </c>
      <c r="F5" s="10">
        <v>0.33333333333333331</v>
      </c>
      <c r="G5" s="7" t="s">
        <v>22</v>
      </c>
      <c r="H5" s="7" t="s">
        <v>63</v>
      </c>
      <c r="I5" s="8">
        <v>36</v>
      </c>
      <c r="J5" s="7">
        <f t="shared" ref="J5:J47" si="0">EDATE(E5,I5)</f>
        <v>45989</v>
      </c>
      <c r="K5" s="9">
        <f t="shared" ref="K5:K13" si="1">J5-29</f>
        <v>45960</v>
      </c>
      <c r="L5" s="15" t="str">
        <f ca="1">IF(TODAY()&gt;Tabela2[[#This Row],[VENCIMENTO]],"Vencido‼","Válido✔")</f>
        <v>Válido✔</v>
      </c>
    </row>
    <row r="6" spans="1:12" x14ac:dyDescent="0.25">
      <c r="A6" s="11" t="str">
        <f>Tabela224[[#This Row],[NOME]]</f>
        <v>ADENILSON PEREIRA SOARES</v>
      </c>
      <c r="B6" s="11" t="str">
        <f>Tabela224[[#This Row],[CATEGORIA]]</f>
        <v>EMPREGADO</v>
      </c>
      <c r="C6" s="15" t="str">
        <f>Tabela224[[#This Row],[SITUAÇÃO ]]</f>
        <v>ATIVO</v>
      </c>
      <c r="D6" s="15"/>
      <c r="F6" s="10">
        <v>0.33333333333333331</v>
      </c>
      <c r="I6" s="8">
        <v>36</v>
      </c>
      <c r="J6" s="7">
        <f t="shared" si="0"/>
        <v>1096</v>
      </c>
      <c r="K6" s="9">
        <f t="shared" si="1"/>
        <v>1067</v>
      </c>
      <c r="L6" s="15" t="str">
        <f ca="1">IF(TODAY()&gt;Tabela2[[#This Row],[VENCIMENTO]],"Vencido‼","Válido✔")</f>
        <v>Vencido‼</v>
      </c>
    </row>
    <row r="7" spans="1:12" x14ac:dyDescent="0.25">
      <c r="A7" s="11" t="str">
        <f>Tabela224[[#This Row],[NOME]]</f>
        <v>AMANDA APARECIDA DOS SANTOS</v>
      </c>
      <c r="B7" s="11" t="str">
        <f>Tabela224[[#This Row],[CATEGORIA]]</f>
        <v>EMPREGADO</v>
      </c>
      <c r="C7" s="15" t="str">
        <f>Tabela224[[#This Row],[SITUAÇÃO ]]</f>
        <v>ATIVO</v>
      </c>
      <c r="D7" s="15"/>
      <c r="F7" s="10">
        <v>0.33333333333333331</v>
      </c>
      <c r="I7" s="8">
        <v>36</v>
      </c>
      <c r="J7" s="7">
        <f t="shared" ref="J7" si="2">EDATE(E7,I7)</f>
        <v>1096</v>
      </c>
      <c r="K7" s="9">
        <f t="shared" ref="K7" si="3">J7-29</f>
        <v>1067</v>
      </c>
      <c r="L7" s="15" t="str">
        <f ca="1">IF(TODAY()&gt;Tabela2[[#This Row],[VENCIMENTO]],"Vencido‼","Válido✔")</f>
        <v>Vencido‼</v>
      </c>
    </row>
    <row r="8" spans="1:12" hidden="1" x14ac:dyDescent="0.25">
      <c r="A8" s="11" t="str">
        <f>Tabela224[[#This Row],[NOME]]</f>
        <v>ANDERSON JOSÉ NUNES REIS</v>
      </c>
      <c r="B8" s="11" t="str">
        <f>Tabela224[[#This Row],[CATEGORIA]]</f>
        <v>EMPREGADO</v>
      </c>
      <c r="C8" s="15" t="str">
        <f>Tabela224[[#This Row],[SITUAÇÃO ]]</f>
        <v>INATIVO</v>
      </c>
      <c r="D8" s="15"/>
      <c r="F8" s="10"/>
      <c r="J8" s="7">
        <f t="shared" si="0"/>
        <v>0</v>
      </c>
      <c r="K8" s="9">
        <f t="shared" si="1"/>
        <v>-29</v>
      </c>
      <c r="L8" s="15" t="str">
        <f ca="1">IF(TODAY()&gt;Tabela2[[#This Row],[VENCIMENTO]],"Vencido‼","Válido✔")</f>
        <v>Vencido‼</v>
      </c>
    </row>
    <row r="9" spans="1:12" x14ac:dyDescent="0.25">
      <c r="A9" s="11" t="str">
        <f>Tabela224[[#This Row],[NOME]]</f>
        <v>ARNALDO RAIMUNDO FERREIRA</v>
      </c>
      <c r="B9" s="11" t="str">
        <f>Tabela224[[#This Row],[CATEGORIA]]</f>
        <v>EMPREGADO</v>
      </c>
      <c r="C9" s="15" t="str">
        <f>Tabela224[[#This Row],[SITUAÇÃO ]]</f>
        <v>ATIVO</v>
      </c>
      <c r="D9" s="15"/>
      <c r="F9" s="10">
        <v>0.33333333333333331</v>
      </c>
      <c r="I9" s="8">
        <v>36</v>
      </c>
      <c r="J9" s="7">
        <f t="shared" si="0"/>
        <v>1096</v>
      </c>
      <c r="K9" s="9">
        <f t="shared" si="1"/>
        <v>1067</v>
      </c>
      <c r="L9" s="15" t="str">
        <f ca="1">IF(TODAY()&gt;Tabela2[[#This Row],[VENCIMENTO]],"Vencido‼","Válido✔")</f>
        <v>Vencido‼</v>
      </c>
    </row>
    <row r="10" spans="1:12" hidden="1" x14ac:dyDescent="0.25">
      <c r="A10" s="11" t="str">
        <f>Tabela224[[#This Row],[NOME]]</f>
        <v>BRUNO DE SOUSA MARTINS</v>
      </c>
      <c r="B10" s="11" t="str">
        <f>Tabela224[[#This Row],[CATEGORIA]]</f>
        <v xml:space="preserve">EMPREGADO </v>
      </c>
      <c r="C10" s="15" t="str">
        <f>Tabela224[[#This Row],[SITUAÇÃO ]]</f>
        <v>INATIVO</v>
      </c>
      <c r="D10" s="15"/>
      <c r="F10" s="10"/>
      <c r="J10" s="7">
        <f t="shared" si="0"/>
        <v>0</v>
      </c>
      <c r="K10" s="9">
        <f t="shared" si="1"/>
        <v>-29</v>
      </c>
      <c r="L10" s="15" t="str">
        <f ca="1">IF(TODAY()&gt;Tabela2[[#This Row],[VENCIMENTO]],"Vencido‼","Válido✔")</f>
        <v>Vencido‼</v>
      </c>
    </row>
    <row r="11" spans="1:12" hidden="1" x14ac:dyDescent="0.25">
      <c r="A11" s="11" t="str">
        <f>Tabela224[[#This Row],[NOME]]</f>
        <v>CARLOS ANANIAS SOARES DOS ANJOS</v>
      </c>
      <c r="B11" s="11" t="str">
        <f>Tabela224[[#This Row],[CATEGORIA]]</f>
        <v>EMPREGADO</v>
      </c>
      <c r="C11" s="15" t="str">
        <f>Tabela224[[#This Row],[SITUAÇÃO ]]</f>
        <v>ATIVO</v>
      </c>
      <c r="D11" s="15" t="s">
        <v>80</v>
      </c>
      <c r="E11" s="7">
        <v>44890</v>
      </c>
      <c r="F11" s="10">
        <v>0.33333333333333331</v>
      </c>
      <c r="G11" s="7" t="s">
        <v>22</v>
      </c>
      <c r="H11" s="7" t="s">
        <v>63</v>
      </c>
      <c r="I11" s="8">
        <v>36</v>
      </c>
      <c r="J11" s="7">
        <f t="shared" si="0"/>
        <v>45986</v>
      </c>
      <c r="K11" s="9">
        <f t="shared" si="1"/>
        <v>45957</v>
      </c>
      <c r="L11" s="15" t="str">
        <f ca="1">IF(TODAY()&gt;Tabela2[[#This Row],[VENCIMENTO]],"Vencido‼","Válido✔")</f>
        <v>Válido✔</v>
      </c>
    </row>
    <row r="12" spans="1:12" hidden="1" x14ac:dyDescent="0.25">
      <c r="A12" s="11" t="str">
        <f>Tabela224[[#This Row],[NOME]]</f>
        <v>CARLOS ANTÔNIO DE LISBOA</v>
      </c>
      <c r="B12" s="11" t="str">
        <f>Tabela224[[#This Row],[CATEGORIA]]</f>
        <v>EMPREGADO</v>
      </c>
      <c r="C12" s="15" t="str">
        <f>Tabela224[[#This Row],[SITUAÇÃO ]]</f>
        <v>INATIVO</v>
      </c>
      <c r="D12" s="15"/>
      <c r="F12" s="10"/>
      <c r="J12" s="7">
        <f t="shared" si="0"/>
        <v>0</v>
      </c>
      <c r="K12" s="9">
        <f t="shared" si="1"/>
        <v>-29</v>
      </c>
      <c r="L12" s="15" t="str">
        <f ca="1">IF(TODAY()&gt;Tabela2[[#This Row],[VENCIMENTO]],"Vencido‼","Válido✔")</f>
        <v>Vencido‼</v>
      </c>
    </row>
    <row r="13" spans="1:12" x14ac:dyDescent="0.25">
      <c r="A13" s="11" t="str">
        <f>Tabela224[[#This Row],[NOME]]</f>
        <v>CLESIANO ANTÔNIO DIAS PINHEIRO</v>
      </c>
      <c r="B13" s="11" t="str">
        <f>Tabela224[[#This Row],[CATEGORIA]]</f>
        <v xml:space="preserve">EMPREGADO </v>
      </c>
      <c r="C13" s="15" t="str">
        <f>Tabela224[[#This Row],[SITUAÇÃO ]]</f>
        <v>ATIVO</v>
      </c>
      <c r="D13" s="15"/>
      <c r="F13" s="10">
        <v>0.33333333333333331</v>
      </c>
      <c r="I13" s="8">
        <v>36</v>
      </c>
      <c r="J13" s="7">
        <f t="shared" si="0"/>
        <v>1096</v>
      </c>
      <c r="K13" s="9">
        <f t="shared" si="1"/>
        <v>1067</v>
      </c>
      <c r="L13" s="15" t="str">
        <f ca="1">IF(TODAY()&gt;Tabela2[[#This Row],[VENCIMENTO]],"Vencido‼","Válido✔")</f>
        <v>Vencido‼</v>
      </c>
    </row>
    <row r="14" spans="1:12" x14ac:dyDescent="0.25">
      <c r="A14" s="11" t="str">
        <f>Tabela224[[#This Row],[NOME]]</f>
        <v>DAMIÃO VICENTE SARAIVA</v>
      </c>
      <c r="B14" s="11" t="str">
        <f>Tabela224[[#This Row],[CATEGORIA]]</f>
        <v>EMPREGADO</v>
      </c>
      <c r="C14" s="15" t="str">
        <f>Tabela224[[#This Row],[SITUAÇÃO ]]</f>
        <v>ATIVO</v>
      </c>
      <c r="D14" s="15"/>
      <c r="F14" s="10">
        <v>0.33333333333333331</v>
      </c>
      <c r="I14" s="8">
        <v>36</v>
      </c>
      <c r="J14" s="7">
        <f t="shared" si="0"/>
        <v>1096</v>
      </c>
      <c r="K14" s="9">
        <f>J14-29</f>
        <v>1067</v>
      </c>
      <c r="L14" s="15" t="str">
        <f ca="1">IF(TODAY()&gt;Tabela2[[#This Row],[VENCIMENTO]],"Vencido‼","Válido✔")</f>
        <v>Vencido‼</v>
      </c>
    </row>
    <row r="15" spans="1:12" x14ac:dyDescent="0.25">
      <c r="A15" s="11" t="str">
        <f>Tabela224[[#This Row],[NOME]]</f>
        <v>DANIEL ALVES DA CUNHA</v>
      </c>
      <c r="B15" s="11" t="str">
        <f>Tabela224[[#This Row],[CATEGORIA]]</f>
        <v>EMPREGADO</v>
      </c>
      <c r="C15" s="15" t="str">
        <f>Tabela224[[#This Row],[SITUAÇÃO ]]</f>
        <v>ATIVO</v>
      </c>
      <c r="D15" s="15"/>
      <c r="F15" s="10">
        <v>0.33333333333333331</v>
      </c>
      <c r="I15" s="8">
        <v>36</v>
      </c>
      <c r="J15" s="7">
        <f t="shared" si="0"/>
        <v>1096</v>
      </c>
      <c r="K15" s="9">
        <f t="shared" ref="K15:K47" si="4">J15-29</f>
        <v>1067</v>
      </c>
      <c r="L15" s="15" t="str">
        <f ca="1">IF(TODAY()&gt;Tabela2[[#This Row],[VENCIMENTO]],"Vencido‼","Válido✔")</f>
        <v>Vencido‼</v>
      </c>
    </row>
    <row r="16" spans="1:12" hidden="1" x14ac:dyDescent="0.25">
      <c r="A16" s="11" t="str">
        <f>Tabela224[[#This Row],[NOME]]</f>
        <v>DIEGO GALDINO REZENDE</v>
      </c>
      <c r="B16" s="11" t="str">
        <f>Tabela224[[#This Row],[CATEGORIA]]</f>
        <v>INTERMITENTE (GEOSCAN)</v>
      </c>
      <c r="C16" s="15" t="str">
        <f>Tabela224[[#This Row],[SITUAÇÃO ]]</f>
        <v>ATIVO</v>
      </c>
      <c r="D16" s="15"/>
      <c r="F16" s="10">
        <v>0.33333333333333331</v>
      </c>
      <c r="I16" s="8">
        <v>36</v>
      </c>
      <c r="J16" s="7">
        <f t="shared" si="0"/>
        <v>1096</v>
      </c>
      <c r="K16" s="9">
        <f t="shared" si="4"/>
        <v>1067</v>
      </c>
      <c r="L16" s="15" t="str">
        <f ca="1">IF(TODAY()&gt;Tabela2[[#This Row],[VENCIMENTO]],"Vencido‼","Válido✔")</f>
        <v>Vencido‼</v>
      </c>
    </row>
    <row r="17" spans="1:12" hidden="1" x14ac:dyDescent="0.25">
      <c r="A17" s="11" t="str">
        <f>Tabela224[[#This Row],[NOME]]</f>
        <v>DOGIVAL GONÇALVES DOS SANTOS</v>
      </c>
      <c r="B17" s="11" t="str">
        <f>Tabela224[[#This Row],[CATEGORIA]]</f>
        <v>INTERMITENTE (ELISVÂNIO)</v>
      </c>
      <c r="C17" s="15" t="str">
        <f>Tabela224[[#This Row],[SITUAÇÃO ]]</f>
        <v>ATIVO</v>
      </c>
      <c r="D17" s="15"/>
      <c r="F17" s="10">
        <v>0.33333333333333331</v>
      </c>
      <c r="I17" s="8">
        <v>36</v>
      </c>
      <c r="J17" s="7">
        <f t="shared" si="0"/>
        <v>1096</v>
      </c>
      <c r="K17" s="9">
        <f t="shared" si="4"/>
        <v>1067</v>
      </c>
      <c r="L17" s="15" t="str">
        <f ca="1">IF(TODAY()&gt;Tabela2[[#This Row],[VENCIMENTO]],"Vencido‼","Válido✔")</f>
        <v>Vencido‼</v>
      </c>
    </row>
    <row r="18" spans="1:12" hidden="1" x14ac:dyDescent="0.25">
      <c r="A18" s="11" t="str">
        <f>Tabela224[[#This Row],[NOME]]</f>
        <v>ELISVÂNIO DE SOUZA OLIVEIRA</v>
      </c>
      <c r="B18" s="11" t="str">
        <f>Tabela224[[#This Row],[CATEGORIA]]</f>
        <v>INTERMITENTE (ELISVÂNIO)</v>
      </c>
      <c r="C18" s="15" t="str">
        <f>Tabela224[[#This Row],[SITUAÇÃO ]]</f>
        <v>ATIVO</v>
      </c>
      <c r="D18" s="15"/>
      <c r="F18" s="10">
        <v>0.33333333333333331</v>
      </c>
      <c r="I18" s="8">
        <v>36</v>
      </c>
      <c r="J18" s="7">
        <f t="shared" si="0"/>
        <v>1096</v>
      </c>
      <c r="K18" s="9">
        <f t="shared" si="4"/>
        <v>1067</v>
      </c>
      <c r="L18" s="15" t="str">
        <f ca="1">IF(TODAY()&gt;Tabela2[[#This Row],[VENCIMENTO]],"Vencido‼","Válido✔")</f>
        <v>Vencido‼</v>
      </c>
    </row>
    <row r="19" spans="1:12" x14ac:dyDescent="0.25">
      <c r="A19" s="11" t="str">
        <f>Tabela224[[#This Row],[NOME]]</f>
        <v>EVARISTO CHAVES DA SILVA</v>
      </c>
      <c r="B19" s="11" t="str">
        <f>Tabela224[[#This Row],[CATEGORIA]]</f>
        <v>EMPREGADO</v>
      </c>
      <c r="C19" s="15" t="str">
        <f>Tabela224[[#This Row],[SITUAÇÃO ]]</f>
        <v>ATIVO</v>
      </c>
      <c r="D19" s="15"/>
      <c r="F19" s="10">
        <v>0.33333333333333331</v>
      </c>
      <c r="I19" s="8">
        <v>36</v>
      </c>
      <c r="J19" s="7">
        <f t="shared" si="0"/>
        <v>1096</v>
      </c>
      <c r="K19" s="9">
        <f t="shared" si="4"/>
        <v>1067</v>
      </c>
      <c r="L19" s="15" t="str">
        <f ca="1">IF(TODAY()&gt;Tabela2[[#This Row],[VENCIMENTO]],"Vencido‼","Válido✔")</f>
        <v>Vencido‼</v>
      </c>
    </row>
    <row r="20" spans="1:12" x14ac:dyDescent="0.25">
      <c r="A20" s="11" t="str">
        <f>Tabela224[[#This Row],[NOME]]</f>
        <v>FELIPE OLIVEIRA BARBOSA</v>
      </c>
      <c r="B20" s="11" t="str">
        <f>Tabela224[[#This Row],[CATEGORIA]]</f>
        <v>EMPREGADO</v>
      </c>
      <c r="C20" s="15" t="str">
        <f>Tabela224[[#This Row],[SITUAÇÃO ]]</f>
        <v>ATIVO</v>
      </c>
      <c r="D20" s="15"/>
      <c r="F20" s="10">
        <v>0.33333333333333331</v>
      </c>
      <c r="I20" s="8">
        <v>36</v>
      </c>
      <c r="J20" s="7">
        <f t="shared" si="0"/>
        <v>1096</v>
      </c>
      <c r="K20" s="9">
        <f t="shared" si="4"/>
        <v>1067</v>
      </c>
      <c r="L20" s="15" t="str">
        <f ca="1">IF(TODAY()&gt;Tabela2[[#This Row],[VENCIMENTO]],"Vencido‼","Válido✔")</f>
        <v>Vencido‼</v>
      </c>
    </row>
    <row r="21" spans="1:12" x14ac:dyDescent="0.25">
      <c r="A21" s="11" t="str">
        <f>Tabela224[[#This Row],[NOME]]</f>
        <v>FERNANDO OLIVEIRA DOS SANTOS</v>
      </c>
      <c r="B21" s="11" t="str">
        <f>Tabela224[[#This Row],[CATEGORIA]]</f>
        <v>EMPREGADO</v>
      </c>
      <c r="C21" s="15" t="str">
        <f>Tabela224[[#This Row],[SITUAÇÃO ]]</f>
        <v>ATIVO</v>
      </c>
      <c r="D21" s="15"/>
      <c r="F21" s="10">
        <v>0.33333333333333331</v>
      </c>
      <c r="I21" s="8">
        <v>36</v>
      </c>
      <c r="J21" s="7">
        <f t="shared" si="0"/>
        <v>1096</v>
      </c>
      <c r="K21" s="9">
        <f t="shared" si="4"/>
        <v>1067</v>
      </c>
      <c r="L21" s="15" t="str">
        <f ca="1">IF(TODAY()&gt;Tabela2[[#This Row],[VENCIMENTO]],"Vencido‼","Válido✔")</f>
        <v>Vencido‼</v>
      </c>
    </row>
    <row r="22" spans="1:12" hidden="1" x14ac:dyDescent="0.25">
      <c r="A22" s="11" t="str">
        <f>Tabela224[[#This Row],[NOME]]</f>
        <v>FILIPI GODINHO VEIGA</v>
      </c>
      <c r="B22" s="11" t="str">
        <f>Tabela224[[#This Row],[CATEGORIA]]</f>
        <v>INTERMITENTE (GEOSCAN)</v>
      </c>
      <c r="C22" s="15" t="str">
        <f>Tabela224[[#This Row],[SITUAÇÃO ]]</f>
        <v>ATIVO</v>
      </c>
      <c r="D22" s="15"/>
      <c r="F22" s="10">
        <v>0.33333333333333331</v>
      </c>
      <c r="I22" s="8">
        <v>36</v>
      </c>
      <c r="J22" s="7">
        <f t="shared" si="0"/>
        <v>1096</v>
      </c>
      <c r="K22" s="9">
        <f t="shared" si="4"/>
        <v>1067</v>
      </c>
      <c r="L22" s="15" t="str">
        <f ca="1">IF(TODAY()&gt;Tabela2[[#This Row],[VENCIMENTO]],"Vencido‼","Válido✔")</f>
        <v>Vencido‼</v>
      </c>
    </row>
    <row r="23" spans="1:12" x14ac:dyDescent="0.25">
      <c r="A23" s="11" t="str">
        <f>Tabela224[[#This Row],[NOME]]</f>
        <v>GERSON DAMIÃO DA SILVA PRADO</v>
      </c>
      <c r="B23" s="11" t="str">
        <f>Tabela224[[#This Row],[CATEGORIA]]</f>
        <v>EMPREGADO</v>
      </c>
      <c r="C23" s="15" t="str">
        <f>Tabela224[[#This Row],[SITUAÇÃO ]]</f>
        <v>ATIVO</v>
      </c>
      <c r="D23" s="15"/>
      <c r="F23" s="10">
        <v>0.33333333333333331</v>
      </c>
      <c r="I23" s="8">
        <v>36</v>
      </c>
      <c r="J23" s="7">
        <f t="shared" si="0"/>
        <v>1096</v>
      </c>
      <c r="K23" s="9">
        <f t="shared" si="4"/>
        <v>1067</v>
      </c>
      <c r="L23" s="15" t="str">
        <f ca="1">IF(TODAY()&gt;Tabela2[[#This Row],[VENCIMENTO]],"Vencido‼","Válido✔")</f>
        <v>Vencido‼</v>
      </c>
    </row>
    <row r="24" spans="1:12" hidden="1" x14ac:dyDescent="0.25">
      <c r="A24" s="11" t="str">
        <f>Tabela224[[#This Row],[NOME]]</f>
        <v>GIVALDO JOSE DOS SANTOS</v>
      </c>
      <c r="B24" s="11" t="str">
        <f>Tabela224[[#This Row],[CATEGORIA]]</f>
        <v>INTERMITENTE (ELISVÂNIO)</v>
      </c>
      <c r="C24" s="15" t="str">
        <f>Tabela224[[#This Row],[SITUAÇÃO ]]</f>
        <v>ATIVO</v>
      </c>
      <c r="D24" s="15"/>
      <c r="F24" s="10">
        <v>0.33333333333333331</v>
      </c>
      <c r="I24" s="8">
        <v>36</v>
      </c>
      <c r="J24" s="7">
        <f t="shared" si="0"/>
        <v>1096</v>
      </c>
      <c r="K24" s="9">
        <f t="shared" si="4"/>
        <v>1067</v>
      </c>
      <c r="L24" s="15" t="str">
        <f ca="1">IF(TODAY()&gt;Tabela2[[#This Row],[VENCIMENTO]],"Vencido‼","Válido✔")</f>
        <v>Vencido‼</v>
      </c>
    </row>
    <row r="25" spans="1:12" x14ac:dyDescent="0.25">
      <c r="A25" s="11" t="str">
        <f>Tabela224[[#This Row],[NOME]]</f>
        <v>GUSTAVO HENRIQUE ABREU ROCHA</v>
      </c>
      <c r="B25" s="11" t="str">
        <f>Tabela224[[#This Row],[CATEGORIA]]</f>
        <v>EMPREGADO</v>
      </c>
      <c r="C25" s="15" t="str">
        <f>Tabela224[[#This Row],[SITUAÇÃO ]]</f>
        <v>ATIVO</v>
      </c>
      <c r="D25" s="15"/>
      <c r="F25" s="10">
        <v>0.33333333333333331</v>
      </c>
      <c r="I25" s="8">
        <v>36</v>
      </c>
      <c r="J25" s="7">
        <f t="shared" si="0"/>
        <v>1096</v>
      </c>
      <c r="K25" s="9">
        <f t="shared" si="4"/>
        <v>1067</v>
      </c>
      <c r="L25" s="15" t="str">
        <f ca="1">IF(TODAY()&gt;Tabela2[[#This Row],[VENCIMENTO]],"Vencido‼","Válido✔")</f>
        <v>Vencido‼</v>
      </c>
    </row>
    <row r="26" spans="1:12" hidden="1" x14ac:dyDescent="0.25">
      <c r="A26" s="11" t="str">
        <f>Tabela224[[#This Row],[NOME]]</f>
        <v>HIGOR PAULO DIAS OLIVEIRA</v>
      </c>
      <c r="B26" s="11" t="str">
        <f>Tabela224[[#This Row],[CATEGORIA]]</f>
        <v>EMPREGADO</v>
      </c>
      <c r="C26" s="15" t="str">
        <f>Tabela224[[#This Row],[SITUAÇÃO ]]</f>
        <v>ATIVO</v>
      </c>
      <c r="D26" s="15" t="s">
        <v>80</v>
      </c>
      <c r="E26" s="7">
        <v>44893</v>
      </c>
      <c r="F26" s="10">
        <v>0.33333333333333331</v>
      </c>
      <c r="G26" s="7" t="s">
        <v>22</v>
      </c>
      <c r="H26" s="7" t="s">
        <v>63</v>
      </c>
      <c r="I26" s="8">
        <v>36</v>
      </c>
      <c r="J26" s="7">
        <f t="shared" si="0"/>
        <v>45989</v>
      </c>
      <c r="K26" s="9">
        <f t="shared" si="4"/>
        <v>45960</v>
      </c>
      <c r="L26" s="15" t="str">
        <f ca="1">IF(TODAY()&gt;Tabela2[[#This Row],[VENCIMENTO]],"Vencido‼","Válido✔")</f>
        <v>Válido✔</v>
      </c>
    </row>
    <row r="27" spans="1:12" hidden="1" x14ac:dyDescent="0.25">
      <c r="A27" s="11" t="str">
        <f>Tabela224[[#This Row],[NOME]]</f>
        <v>JANDILSON VIRGENS COSTA</v>
      </c>
      <c r="B27" s="11" t="str">
        <f>Tabela224[[#This Row],[CATEGORIA]]</f>
        <v>INTERMITENTE (ELISVÂNIO)</v>
      </c>
      <c r="C27" s="15" t="str">
        <f>Tabela224[[#This Row],[SITUAÇÃO ]]</f>
        <v>ATIVO</v>
      </c>
      <c r="D27" s="15"/>
      <c r="F27" s="10">
        <v>0.33333333333333331</v>
      </c>
      <c r="I27" s="8">
        <v>36</v>
      </c>
      <c r="J27" s="7">
        <f t="shared" si="0"/>
        <v>1096</v>
      </c>
      <c r="K27" s="9">
        <f t="shared" si="4"/>
        <v>1067</v>
      </c>
      <c r="L27" s="15" t="str">
        <f ca="1">IF(TODAY()&gt;Tabela2[[#This Row],[VENCIMENTO]],"Vencido‼","Válido✔")</f>
        <v>Vencido‼</v>
      </c>
    </row>
    <row r="28" spans="1:12" x14ac:dyDescent="0.25">
      <c r="A28" s="11" t="str">
        <f>Tabela224[[#This Row],[NOME]]</f>
        <v>JHONATA HENRIQUE AMORIM ALVES</v>
      </c>
      <c r="B28" s="11" t="str">
        <f>Tabela224[[#This Row],[CATEGORIA]]</f>
        <v>EMPREGADO</v>
      </c>
      <c r="C28" s="15" t="str">
        <f>Tabela224[[#This Row],[SITUAÇÃO ]]</f>
        <v>ATIVO</v>
      </c>
      <c r="D28" s="15"/>
      <c r="F28" s="10">
        <v>0.33333333333333331</v>
      </c>
      <c r="I28" s="8">
        <v>36</v>
      </c>
      <c r="J28" s="7">
        <f t="shared" si="0"/>
        <v>1096</v>
      </c>
      <c r="K28" s="9">
        <f t="shared" si="4"/>
        <v>1067</v>
      </c>
      <c r="L28" s="15" t="str">
        <f ca="1">IF(TODAY()&gt;Tabela2[[#This Row],[VENCIMENTO]],"Vencido‼","Válido✔")</f>
        <v>Vencido‼</v>
      </c>
    </row>
    <row r="29" spans="1:12" x14ac:dyDescent="0.25">
      <c r="A29" s="11" t="str">
        <f>Tabela224[[#This Row],[NOME]]</f>
        <v>JOÃO PAULO GUIMARÃES</v>
      </c>
      <c r="B29" s="11" t="str">
        <f>Tabela224[[#This Row],[CATEGORIA]]</f>
        <v>EMPREGADO</v>
      </c>
      <c r="C29" s="15" t="str">
        <f>Tabela224[[#This Row],[SITUAÇÃO ]]</f>
        <v>INATIVO</v>
      </c>
      <c r="D29" s="15"/>
      <c r="F29" s="10">
        <v>0.33333333333333331</v>
      </c>
      <c r="I29" s="8">
        <v>36</v>
      </c>
      <c r="J29" s="7">
        <f t="shared" si="0"/>
        <v>1096</v>
      </c>
      <c r="K29" s="9">
        <f t="shared" si="4"/>
        <v>1067</v>
      </c>
      <c r="L29" s="15" t="str">
        <f ca="1">IF(TODAY()&gt;Tabela2[[#This Row],[VENCIMENTO]],"Vencido‼","Válido✔")</f>
        <v>Vencido‼</v>
      </c>
    </row>
    <row r="30" spans="1:12" hidden="1" x14ac:dyDescent="0.25">
      <c r="A30" s="11" t="str">
        <f>Tabela224[[#This Row],[NOME]]</f>
        <v>JONATHAS KELLYSON MARTINS DE OLIVEIRA</v>
      </c>
      <c r="B30" s="11" t="str">
        <f>Tabela224[[#This Row],[CATEGORIA]]</f>
        <v>INTERMITENTE</v>
      </c>
      <c r="C30" s="15" t="str">
        <f>Tabela224[[#This Row],[SITUAÇÃO ]]</f>
        <v>INATIVO</v>
      </c>
      <c r="D30" s="15"/>
      <c r="J30" s="7">
        <f t="shared" si="0"/>
        <v>0</v>
      </c>
      <c r="K30" s="9">
        <f t="shared" si="4"/>
        <v>-29</v>
      </c>
      <c r="L30" s="15" t="str">
        <f ca="1">IF(TODAY()&gt;Tabela2[[#This Row],[VENCIMENTO]],"Vencido‼","Válido✔")</f>
        <v>Vencido‼</v>
      </c>
    </row>
    <row r="31" spans="1:12" x14ac:dyDescent="0.25">
      <c r="A31" s="11" t="str">
        <f>Tabela224[[#This Row],[NOME]]</f>
        <v>JOSÉ ANTÔNIO DIAS</v>
      </c>
      <c r="B31" s="11" t="str">
        <f>Tabela224[[#This Row],[CATEGORIA]]</f>
        <v xml:space="preserve">EMPREGADO </v>
      </c>
      <c r="C31" s="15" t="str">
        <f>Tabela224[[#This Row],[SITUAÇÃO ]]</f>
        <v>ATIVO</v>
      </c>
      <c r="D31" s="15"/>
      <c r="F31" s="10">
        <v>0.33333333333333331</v>
      </c>
      <c r="I31" s="8">
        <v>36</v>
      </c>
      <c r="J31" s="7">
        <f t="shared" si="0"/>
        <v>1096</v>
      </c>
      <c r="K31" s="9">
        <f t="shared" si="4"/>
        <v>1067</v>
      </c>
      <c r="L31" s="15" t="str">
        <f ca="1">IF(TODAY()&gt;Tabela2[[#This Row],[VENCIMENTO]],"Vencido‼","Válido✔")</f>
        <v>Vencido‼</v>
      </c>
    </row>
    <row r="32" spans="1:12" x14ac:dyDescent="0.25">
      <c r="A32" s="11" t="str">
        <f>Tabela224[[#This Row],[NOME]]</f>
        <v>KENNEDY ALMEIDA MOTA</v>
      </c>
      <c r="B32" s="11" t="str">
        <f>Tabela224[[#This Row],[CATEGORIA]]</f>
        <v>EMPREGADO</v>
      </c>
      <c r="C32" s="15" t="str">
        <f>Tabela224[[#This Row],[SITUAÇÃO ]]</f>
        <v>ATIVO</v>
      </c>
      <c r="D32" s="15"/>
      <c r="F32" s="10">
        <v>0.33333333333333331</v>
      </c>
      <c r="I32" s="8">
        <v>36</v>
      </c>
      <c r="J32" s="7">
        <f t="shared" si="0"/>
        <v>1096</v>
      </c>
      <c r="K32" s="9">
        <f t="shared" si="4"/>
        <v>1067</v>
      </c>
      <c r="L32" s="15" t="str">
        <f ca="1">IF(TODAY()&gt;Tabela2[[#This Row],[VENCIMENTO]],"Vencido‼","Válido✔")</f>
        <v>Vencido‼</v>
      </c>
    </row>
    <row r="33" spans="1:12" x14ac:dyDescent="0.25">
      <c r="A33" s="11" t="str">
        <f>Tabela224[[#This Row],[NOME]]</f>
        <v>KEVIN AQUINO ARNEZ</v>
      </c>
      <c r="B33" s="11" t="str">
        <f>Tabela224[[#This Row],[CATEGORIA]]</f>
        <v>EMPREGADO</v>
      </c>
      <c r="C33" s="15" t="str">
        <f>Tabela224[[#This Row],[SITUAÇÃO ]]</f>
        <v>ATIVO</v>
      </c>
      <c r="D33" s="15"/>
      <c r="F33" s="10">
        <v>0.33333333333333331</v>
      </c>
      <c r="I33" s="8">
        <v>36</v>
      </c>
      <c r="J33" s="7">
        <f t="shared" si="0"/>
        <v>1096</v>
      </c>
      <c r="K33" s="9">
        <f t="shared" si="4"/>
        <v>1067</v>
      </c>
      <c r="L33" s="15" t="str">
        <f ca="1">IF(TODAY()&gt;Tabela2[[#This Row],[VENCIMENTO]],"Vencido‼","Válido✔")</f>
        <v>Vencido‼</v>
      </c>
    </row>
    <row r="34" spans="1:12" hidden="1" x14ac:dyDescent="0.25">
      <c r="A34" s="11" t="str">
        <f>Tabela224[[#This Row],[NOME]]</f>
        <v>LEANDRO ARCANJO DOS SANTOS</v>
      </c>
      <c r="B34" s="11" t="str">
        <f>Tabela224[[#This Row],[CATEGORIA]]</f>
        <v>EMPREGADO</v>
      </c>
      <c r="C34" s="15" t="str">
        <f>Tabela224[[#This Row],[SITUAÇÃO ]]</f>
        <v>ATIVO</v>
      </c>
      <c r="D34" s="15" t="s">
        <v>80</v>
      </c>
      <c r="E34" s="7">
        <v>44893</v>
      </c>
      <c r="F34" s="10">
        <v>0.33333333333333331</v>
      </c>
      <c r="G34" s="7" t="s">
        <v>22</v>
      </c>
      <c r="H34" s="7" t="s">
        <v>63</v>
      </c>
      <c r="I34" s="8">
        <v>36</v>
      </c>
      <c r="J34" s="7">
        <f t="shared" si="0"/>
        <v>45989</v>
      </c>
      <c r="K34" s="9">
        <f t="shared" si="4"/>
        <v>45960</v>
      </c>
      <c r="L34" s="15" t="str">
        <f ca="1">IF(TODAY()&gt;Tabela2[[#This Row],[VENCIMENTO]],"Vencido‼","Válido✔")</f>
        <v>Válido✔</v>
      </c>
    </row>
    <row r="35" spans="1:12" hidden="1" x14ac:dyDescent="0.25">
      <c r="A35" s="11" t="str">
        <f>Tabela224[[#This Row],[NOME]]</f>
        <v>LUCIANO ALVES DE PAIVA</v>
      </c>
      <c r="B35" s="11" t="str">
        <f>Tabela224[[#This Row],[CATEGORIA]]</f>
        <v>EMPREGADO</v>
      </c>
      <c r="C35" s="15" t="str">
        <f>Tabela224[[#This Row],[SITUAÇÃO ]]</f>
        <v>INATIVO</v>
      </c>
      <c r="D35" s="15" t="s">
        <v>80</v>
      </c>
      <c r="E35" s="7">
        <v>44893</v>
      </c>
      <c r="F35" s="10">
        <v>0.33333333333333331</v>
      </c>
      <c r="G35" s="7" t="s">
        <v>22</v>
      </c>
      <c r="H35" s="7" t="s">
        <v>63</v>
      </c>
      <c r="I35" s="8">
        <v>36</v>
      </c>
      <c r="J35" s="7">
        <f t="shared" si="0"/>
        <v>45989</v>
      </c>
      <c r="K35" s="9">
        <f t="shared" si="4"/>
        <v>45960</v>
      </c>
      <c r="L35" s="15" t="str">
        <f ca="1">IF(TODAY()&gt;Tabela2[[#This Row],[VENCIMENTO]],"Vencido‼","Válido✔")</f>
        <v>Válido✔</v>
      </c>
    </row>
    <row r="36" spans="1:12" hidden="1" x14ac:dyDescent="0.25">
      <c r="A36" s="11" t="str">
        <f>Tabela224[[#This Row],[NOME]]</f>
        <v>LUIZ CARLOS CORRÊA</v>
      </c>
      <c r="B36" s="11" t="str">
        <f>Tabela224[[#This Row],[CATEGORIA]]</f>
        <v>EMPREGADO</v>
      </c>
      <c r="C36" s="15" t="str">
        <f>Tabela224[[#This Row],[SITUAÇÃO ]]</f>
        <v>ATIVO</v>
      </c>
      <c r="D36" s="15" t="s">
        <v>80</v>
      </c>
      <c r="E36" s="7">
        <v>44893</v>
      </c>
      <c r="F36" s="10">
        <v>0.33333333333333331</v>
      </c>
      <c r="G36" s="7" t="s">
        <v>22</v>
      </c>
      <c r="H36" s="7" t="s">
        <v>63</v>
      </c>
      <c r="I36" s="8">
        <v>36</v>
      </c>
      <c r="J36" s="7">
        <f t="shared" si="0"/>
        <v>45989</v>
      </c>
      <c r="K36" s="9">
        <f t="shared" si="4"/>
        <v>45960</v>
      </c>
      <c r="L36" s="15" t="str">
        <f ca="1">IF(TODAY()&gt;Tabela2[[#This Row],[VENCIMENTO]],"Vencido‼","Válido✔")</f>
        <v>Válido✔</v>
      </c>
    </row>
    <row r="37" spans="1:12" x14ac:dyDescent="0.25">
      <c r="A37" s="11" t="str">
        <f>Tabela224[[#This Row],[NOME]]</f>
        <v>MÁRCIO PEREIRA DO NASCIMENTO</v>
      </c>
      <c r="B37" s="11" t="str">
        <f>Tabela224[[#This Row],[CATEGORIA]]</f>
        <v>EMPREGADO</v>
      </c>
      <c r="C37" s="15" t="str">
        <f>Tabela224[[#This Row],[SITUAÇÃO ]]</f>
        <v>ATIVO</v>
      </c>
      <c r="D37" s="15"/>
      <c r="F37" s="10">
        <v>0.33333333333333331</v>
      </c>
      <c r="I37" s="8">
        <v>36</v>
      </c>
      <c r="J37" s="7">
        <f t="shared" si="0"/>
        <v>1096</v>
      </c>
      <c r="K37" s="9">
        <f t="shared" si="4"/>
        <v>1067</v>
      </c>
      <c r="L37" s="15" t="str">
        <f ca="1">IF(TODAY()&gt;Tabela2[[#This Row],[VENCIMENTO]],"Vencido‼","Válido✔")</f>
        <v>Vencido‼</v>
      </c>
    </row>
    <row r="38" spans="1:12" hidden="1" x14ac:dyDescent="0.25">
      <c r="A38" s="11" t="str">
        <f>Tabela224[[#This Row],[NOME]]</f>
        <v>MATEUS DOS SANTOS DE BRITO</v>
      </c>
      <c r="B38" s="11" t="str">
        <f>Tabela224[[#This Row],[CATEGORIA]]</f>
        <v>INTERMITENTE (ELISVÂNIO)</v>
      </c>
      <c r="C38" s="15" t="str">
        <f>Tabela224[[#This Row],[SITUAÇÃO ]]</f>
        <v>ATIVO</v>
      </c>
      <c r="D38" s="15"/>
      <c r="F38" s="10">
        <v>0.33333333333333331</v>
      </c>
      <c r="I38" s="8">
        <v>36</v>
      </c>
      <c r="J38" s="7">
        <f t="shared" si="0"/>
        <v>1096</v>
      </c>
      <c r="K38" s="9">
        <f t="shared" si="4"/>
        <v>1067</v>
      </c>
      <c r="L38" s="15" t="str">
        <f ca="1">IF(TODAY()&gt;Tabela2[[#This Row],[VENCIMENTO]],"Vencido‼","Válido✔")</f>
        <v>Vencido‼</v>
      </c>
    </row>
    <row r="39" spans="1:12" hidden="1" x14ac:dyDescent="0.25">
      <c r="A39" s="11" t="str">
        <f>Tabela224[[#This Row],[NOME]]</f>
        <v>MOACIR ROMÁRIO SIQUEIRA DOS REIS</v>
      </c>
      <c r="B39" s="11" t="str">
        <f>Tabela224[[#This Row],[CATEGORIA]]</f>
        <v>EMPREGADO</v>
      </c>
      <c r="C39" s="15" t="str">
        <f>Tabela224[[#This Row],[SITUAÇÃO ]]</f>
        <v>ATIVO</v>
      </c>
      <c r="D39" s="15" t="s">
        <v>80</v>
      </c>
      <c r="E39" s="7">
        <v>44893</v>
      </c>
      <c r="F39" s="10">
        <v>0.33333333333333331</v>
      </c>
      <c r="G39" s="7" t="s">
        <v>22</v>
      </c>
      <c r="H39" s="7" t="s">
        <v>63</v>
      </c>
      <c r="I39" s="8">
        <v>36</v>
      </c>
      <c r="J39" s="7">
        <f t="shared" si="0"/>
        <v>45989</v>
      </c>
      <c r="K39" s="9">
        <f t="shared" si="4"/>
        <v>45960</v>
      </c>
      <c r="L39" s="15" t="str">
        <f ca="1">IF(TODAY()&gt;Tabela2[[#This Row],[VENCIMENTO]],"Vencido‼","Válido✔")</f>
        <v>Válido✔</v>
      </c>
    </row>
    <row r="40" spans="1:12" x14ac:dyDescent="0.25">
      <c r="A40" s="11" t="str">
        <f>Tabela224[[#This Row],[NOME]]</f>
        <v>NATHÁLIA ROSY SOUZA OLIVEIRA</v>
      </c>
      <c r="B40" s="11" t="str">
        <f>Tabela224[[#This Row],[CATEGORIA]]</f>
        <v>EMPREGADO</v>
      </c>
      <c r="C40" s="15" t="str">
        <f>Tabela224[[#This Row],[SITUAÇÃO ]]</f>
        <v>ATIVO</v>
      </c>
      <c r="D40" s="15"/>
      <c r="F40" s="10">
        <v>0.33333333333333331</v>
      </c>
      <c r="I40" s="8">
        <v>36</v>
      </c>
      <c r="J40" s="7">
        <f t="shared" si="0"/>
        <v>1096</v>
      </c>
      <c r="K40" s="9">
        <f t="shared" si="4"/>
        <v>1067</v>
      </c>
      <c r="L40" s="15" t="str">
        <f ca="1">IF(TODAY()&gt;Tabela2[[#This Row],[VENCIMENTO]],"Vencido‼","Válido✔")</f>
        <v>Vencido‼</v>
      </c>
    </row>
    <row r="41" spans="1:12" x14ac:dyDescent="0.25">
      <c r="A41" s="11" t="str">
        <f>Tabela224[[#This Row],[NOME]]</f>
        <v>NAYARA THAÍS LOURENÇO OLIVEIRA</v>
      </c>
      <c r="B41" s="11" t="str">
        <f>Tabela224[[#This Row],[CATEGORIA]]</f>
        <v>EMPREGADO</v>
      </c>
      <c r="C41" s="15" t="str">
        <f>Tabela224[[#This Row],[SITUAÇÃO ]]</f>
        <v>ATIVO</v>
      </c>
      <c r="D41" s="15"/>
      <c r="F41" s="10">
        <v>0.33333333333333331</v>
      </c>
      <c r="I41" s="8">
        <v>36</v>
      </c>
      <c r="J41" s="7">
        <f t="shared" si="0"/>
        <v>1096</v>
      </c>
      <c r="K41" s="9">
        <f t="shared" si="4"/>
        <v>1067</v>
      </c>
      <c r="L41" s="15" t="str">
        <f ca="1">IF(TODAY()&gt;Tabela2[[#This Row],[VENCIMENTO]],"Vencido‼","Válido✔")</f>
        <v>Vencido‼</v>
      </c>
    </row>
    <row r="42" spans="1:12" hidden="1" x14ac:dyDescent="0.25">
      <c r="A42" s="11" t="str">
        <f>Tabela224[[#This Row],[NOME]]</f>
        <v>NIELTON OLIVEIRA DAMASCENO</v>
      </c>
      <c r="B42" s="11" t="str">
        <f>Tabela224[[#This Row],[CATEGORIA]]</f>
        <v>EMPREGADO</v>
      </c>
      <c r="C42" s="15" t="str">
        <f>Tabela224[[#This Row],[SITUAÇÃO ]]</f>
        <v>ATIVO</v>
      </c>
      <c r="D42" s="15" t="s">
        <v>80</v>
      </c>
      <c r="E42" s="7">
        <v>44893</v>
      </c>
      <c r="F42" s="10">
        <v>0.33333333333333331</v>
      </c>
      <c r="G42" s="7" t="s">
        <v>22</v>
      </c>
      <c r="H42" s="7" t="s">
        <v>63</v>
      </c>
      <c r="I42" s="8">
        <v>36</v>
      </c>
      <c r="J42" s="7">
        <f t="shared" si="0"/>
        <v>45989</v>
      </c>
      <c r="K42" s="9">
        <f t="shared" si="4"/>
        <v>45960</v>
      </c>
      <c r="L42" s="15" t="str">
        <f ca="1">IF(TODAY()&gt;Tabela2[[#This Row],[VENCIMENTO]],"Vencido‼","Válido✔")</f>
        <v>Válido✔</v>
      </c>
    </row>
    <row r="43" spans="1:12" hidden="1" x14ac:dyDescent="0.25">
      <c r="A43" s="11" t="str">
        <f>Tabela224[[#This Row],[NOME]]</f>
        <v>PAULO CÉLIO DA SILVA</v>
      </c>
      <c r="B43" s="11" t="str">
        <f>Tabela224[[#This Row],[CATEGORIA]]</f>
        <v>EMPREGADO</v>
      </c>
      <c r="C43" s="15" t="str">
        <f>Tabela224[[#This Row],[SITUAÇÃO ]]</f>
        <v>ATIVO</v>
      </c>
      <c r="D43" s="15" t="s">
        <v>80</v>
      </c>
      <c r="E43" s="7">
        <v>44893</v>
      </c>
      <c r="F43" s="10">
        <v>0.33333333333333331</v>
      </c>
      <c r="G43" s="7" t="s">
        <v>22</v>
      </c>
      <c r="H43" s="7" t="s">
        <v>63</v>
      </c>
      <c r="I43" s="8">
        <v>36</v>
      </c>
      <c r="J43" s="7">
        <f t="shared" si="0"/>
        <v>45989</v>
      </c>
      <c r="K43" s="9">
        <f t="shared" si="4"/>
        <v>45960</v>
      </c>
      <c r="L43" s="15" t="str">
        <f ca="1">IF(TODAY()&gt;Tabela2[[#This Row],[VENCIMENTO]],"Vencido‼","Válido✔")</f>
        <v>Válido✔</v>
      </c>
    </row>
    <row r="44" spans="1:12" hidden="1" x14ac:dyDescent="0.25">
      <c r="A44" s="11" t="str">
        <f>Tabela224[[#This Row],[NOME]]</f>
        <v>RAFAEL FAUSTINO MAPA COELHO</v>
      </c>
      <c r="B44" s="11" t="str">
        <f>Tabela224[[#This Row],[CATEGORIA]]</f>
        <v>EMPREGADO</v>
      </c>
      <c r="C44" s="15" t="str">
        <f>Tabela224[[#This Row],[SITUAÇÃO ]]</f>
        <v>INATIVO</v>
      </c>
      <c r="D44" s="15"/>
      <c r="J44" s="7">
        <f t="shared" si="0"/>
        <v>0</v>
      </c>
      <c r="K44" s="9">
        <f t="shared" si="4"/>
        <v>-29</v>
      </c>
      <c r="L44" s="15" t="str">
        <f ca="1">IF(TODAY()&gt;Tabela2[[#This Row],[VENCIMENTO]],"Vencido‼","Válido✔")</f>
        <v>Vencido‼</v>
      </c>
    </row>
    <row r="45" spans="1:12" hidden="1" x14ac:dyDescent="0.25">
      <c r="A45" s="11" t="str">
        <f>Tabela224[[#This Row],[NOME]]</f>
        <v>RAFAEL ROBERTO CAMPIDELLI</v>
      </c>
      <c r="B45" s="11" t="str">
        <f>Tabela224[[#This Row],[CATEGORIA]]</f>
        <v>EMPREGADO</v>
      </c>
      <c r="C45" s="15" t="s">
        <v>120</v>
      </c>
      <c r="D45" s="15"/>
      <c r="J45" s="7">
        <f>EDATE(E45,I45)</f>
        <v>0</v>
      </c>
      <c r="K45" s="9">
        <f>J45-29</f>
        <v>-29</v>
      </c>
      <c r="L45" s="15" t="str">
        <f ca="1">IF(TODAY()&gt;Tabela2[[#This Row],[VENCIMENTO]],"Vencido‼","Válido✔")</f>
        <v>Vencido‼</v>
      </c>
    </row>
    <row r="46" spans="1:12" x14ac:dyDescent="0.25">
      <c r="A46" s="11" t="str">
        <f>Tabela224[[#This Row],[NOME]]</f>
        <v>ROBERT AUGUSTO SANTOS SILVA</v>
      </c>
      <c r="B46" s="11" t="str">
        <f>Tabela224[[#This Row],[CATEGORIA]]</f>
        <v>EMPREGADO</v>
      </c>
      <c r="C46" s="15" t="str">
        <f>Tabela224[[#This Row],[SITUAÇÃO ]]</f>
        <v>ATIVO</v>
      </c>
      <c r="D46" s="15"/>
      <c r="F46" s="10">
        <v>0.33333333333333331</v>
      </c>
      <c r="I46" s="8">
        <v>36</v>
      </c>
      <c r="J46" s="7">
        <f t="shared" si="0"/>
        <v>1096</v>
      </c>
      <c r="K46" s="9">
        <f t="shared" si="4"/>
        <v>1067</v>
      </c>
      <c r="L46" s="15" t="str">
        <f ca="1">IF(TODAY()&gt;Tabela2[[#This Row],[VENCIMENTO]],"Vencido‼","Válido✔")</f>
        <v>Vencido‼</v>
      </c>
    </row>
    <row r="47" spans="1:12" hidden="1" x14ac:dyDescent="0.25">
      <c r="A47" s="11" t="str">
        <f>Tabela224[[#This Row],[NOME]]</f>
        <v>TALISON TIAGO DIAS OLIVEIRA</v>
      </c>
      <c r="B47" s="11" t="str">
        <f>Tabela224[[#This Row],[CATEGORIA]]</f>
        <v>EMPREGADO</v>
      </c>
      <c r="C47" s="15" t="str">
        <f>Tabela224[[#This Row],[SITUAÇÃO ]]</f>
        <v>ATIVO</v>
      </c>
      <c r="D47" s="15" t="s">
        <v>80</v>
      </c>
      <c r="E47" s="7">
        <v>44893</v>
      </c>
      <c r="F47" s="10">
        <v>0.33333333333333331</v>
      </c>
      <c r="G47" s="7" t="s">
        <v>22</v>
      </c>
      <c r="H47" s="7" t="s">
        <v>63</v>
      </c>
      <c r="I47" s="8">
        <v>36</v>
      </c>
      <c r="J47" s="7">
        <f t="shared" si="0"/>
        <v>45989</v>
      </c>
      <c r="K47" s="9">
        <f t="shared" si="4"/>
        <v>45960</v>
      </c>
      <c r="L47" s="15" t="str">
        <f ca="1">IF(TODAY()&gt;Tabela2[[#This Row],[VENCIMENTO]],"Vencido‼","Válido✔")</f>
        <v>Válido✔</v>
      </c>
    </row>
    <row r="48" spans="1:12" x14ac:dyDescent="0.25">
      <c r="A48" s="11" t="str">
        <f>Tabela224[[#This Row],[NOME]]</f>
        <v>THAÍS LORRAINE DA SILVA SANTOS</v>
      </c>
      <c r="B48" s="11" t="str">
        <f>Tabela224[[#This Row],[CATEGORIA]]</f>
        <v>EMPREGADO</v>
      </c>
      <c r="C48" s="15" t="str">
        <f>Tabela224[[#This Row],[SITUAÇÃO ]]</f>
        <v>ATIVO</v>
      </c>
      <c r="D48" s="15"/>
      <c r="F48" s="10">
        <v>0.33333333333333331</v>
      </c>
      <c r="I48" s="8">
        <v>36</v>
      </c>
      <c r="J48" s="7">
        <f t="shared" ref="J48:J50" si="5">EDATE(E48,I48)</f>
        <v>1096</v>
      </c>
      <c r="K48" s="9">
        <f t="shared" ref="K48:K50" si="6">J48-29</f>
        <v>1067</v>
      </c>
      <c r="L48" s="15" t="str">
        <f ca="1">IF(TODAY()&gt;Tabela2[[#This Row],[VENCIMENTO]],"Vencido‼","Válido✔")</f>
        <v>Vencido‼</v>
      </c>
    </row>
    <row r="49" spans="1:12" x14ac:dyDescent="0.25">
      <c r="A49" s="11" t="str">
        <f>Tabela224[[#This Row],[NOME]]</f>
        <v>WAGNER APARECIDO DE SOUSA JÚNIOR</v>
      </c>
      <c r="B49" s="11" t="str">
        <f>Tabela224[[#This Row],[CATEGORIA]]</f>
        <v>EMPREGADO</v>
      </c>
      <c r="C49" s="15" t="str">
        <f>Tabela224[[#This Row],[SITUAÇÃO ]]</f>
        <v>INATIVO</v>
      </c>
      <c r="D49" s="15"/>
      <c r="F49" s="10">
        <v>0.33333333333333331</v>
      </c>
      <c r="I49" s="8">
        <v>36</v>
      </c>
      <c r="J49" s="7">
        <f t="shared" si="5"/>
        <v>1096</v>
      </c>
      <c r="K49" s="9">
        <f t="shared" si="6"/>
        <v>1067</v>
      </c>
      <c r="L49" s="15" t="str">
        <f ca="1">IF(TODAY()&gt;Tabela2[[#This Row],[VENCIMENTO]],"Vencido‼","Válido✔")</f>
        <v>Vencido‼</v>
      </c>
    </row>
    <row r="50" spans="1:12" hidden="1" x14ac:dyDescent="0.25">
      <c r="A50" s="11" t="str">
        <f>Tabela224[[#This Row],[NOME]]</f>
        <v>WESLEY DE ALMEIDA E SOUZA</v>
      </c>
      <c r="B50" s="11" t="str">
        <f>Tabela224[[#This Row],[CATEGORIA]]</f>
        <v>EMPREGADO</v>
      </c>
      <c r="C50" s="15" t="str">
        <f>Tabela224[[#This Row],[SITUAÇÃO ]]</f>
        <v>ATIVO</v>
      </c>
      <c r="D50" s="15" t="s">
        <v>80</v>
      </c>
      <c r="E50" s="7">
        <v>44893</v>
      </c>
      <c r="F50" s="10">
        <v>0.33333333333333331</v>
      </c>
      <c r="G50" s="7" t="s">
        <v>22</v>
      </c>
      <c r="H50" s="7" t="s">
        <v>63</v>
      </c>
      <c r="I50" s="8">
        <v>36</v>
      </c>
      <c r="J50" s="19">
        <f t="shared" si="5"/>
        <v>45989</v>
      </c>
      <c r="K50" s="20">
        <f t="shared" si="6"/>
        <v>45960</v>
      </c>
      <c r="L50" s="15" t="str">
        <f ca="1">IF(TODAY()&gt;Tabela2[[#This Row],[VENCIMENTO]],"Vencido‼","Válido✔")</f>
        <v>Válido✔</v>
      </c>
    </row>
    <row r="51" spans="1:12" ht="15" customHeight="1" x14ac:dyDescent="0.25">
      <c r="A51" s="11" t="str">
        <f>Tabela224[[#This Row],[NOME]]</f>
        <v>MARCELO CHRISTIAN LELIS DE OLIVEIRA</v>
      </c>
      <c r="B51" s="11" t="str">
        <f>Tabela224[[#This Row],[CATEGORIA]]</f>
        <v>EMPREGADO</v>
      </c>
      <c r="C51" s="15" t="str">
        <f>Tabela224[[#This Row],[SITUAÇÃO ]]</f>
        <v>ATIVO</v>
      </c>
      <c r="F51" s="10">
        <v>0.33333333333333331</v>
      </c>
      <c r="I51" s="8">
        <v>36</v>
      </c>
      <c r="J51" s="7">
        <f t="shared" ref="J51:J79" si="7">EDATE(E51,I51)</f>
        <v>1096</v>
      </c>
      <c r="K51" s="9">
        <f t="shared" ref="K51:K79" si="8">J51-29</f>
        <v>1067</v>
      </c>
      <c r="L51" s="27" t="str">
        <f ca="1">IF(TODAY()&gt;Tabela2[[#This Row],[VENCIMENTO]],"Vencido‼","Válido✔")</f>
        <v>Vencido‼</v>
      </c>
    </row>
    <row r="52" spans="1:12" ht="15" customHeight="1" x14ac:dyDescent="0.25">
      <c r="A52" s="11" t="str">
        <f>Tabela224[[#This Row],[NOME]]</f>
        <v>PABLO VINICIUS SEVERINO FERNANDES</v>
      </c>
      <c r="B52" s="11" t="str">
        <f>Tabela224[[#This Row],[CATEGORIA]]</f>
        <v xml:space="preserve">EMPREGADO </v>
      </c>
      <c r="C52" s="15" t="str">
        <f>Tabela224[[#This Row],[SITUAÇÃO ]]</f>
        <v>ATIVO</v>
      </c>
      <c r="F52" s="10">
        <v>0.33333333333333331</v>
      </c>
      <c r="I52" s="8">
        <v>36</v>
      </c>
      <c r="J52" s="7">
        <f t="shared" si="7"/>
        <v>1096</v>
      </c>
      <c r="K52" s="9">
        <f t="shared" si="8"/>
        <v>1067</v>
      </c>
      <c r="L52" s="27" t="str">
        <f ca="1">IF(TODAY()&gt;Tabela2[[#This Row],[VENCIMENTO]],"Vencido‼","Válido✔")</f>
        <v>Vencido‼</v>
      </c>
    </row>
    <row r="53" spans="1:12" ht="15" customHeight="1" x14ac:dyDescent="0.25">
      <c r="A53" s="11" t="str">
        <f>Tabela224[[#This Row],[NOME]]</f>
        <v>FRANCISCO PEDRO DE SOUZA SANTOS</v>
      </c>
      <c r="B53" s="11" t="str">
        <f>Tabela224[[#This Row],[CATEGORIA]]</f>
        <v>EMPREGADO</v>
      </c>
      <c r="C53" s="15" t="s">
        <v>120</v>
      </c>
      <c r="F53" s="10">
        <v>0.33333333333333331</v>
      </c>
      <c r="I53" s="8">
        <v>36</v>
      </c>
      <c r="J53" s="7">
        <f t="shared" si="7"/>
        <v>1096</v>
      </c>
      <c r="K53" s="9">
        <f t="shared" si="8"/>
        <v>1067</v>
      </c>
      <c r="L53" s="27" t="str">
        <f ca="1">IF(TODAY()&gt;Tabela2[[#This Row],[VENCIMENTO]],"Vencido‼","Válido✔")</f>
        <v>Vencido‼</v>
      </c>
    </row>
    <row r="54" spans="1:12" ht="15" customHeight="1" x14ac:dyDescent="0.25">
      <c r="A54" s="11" t="str">
        <f>Tabela224[[#This Row],[NOME]]</f>
        <v>ÍTALO GABRIEL DA SILVA RODRIGUES SANTOS</v>
      </c>
      <c r="B54" s="11" t="str">
        <f>Tabela224[[#This Row],[CATEGORIA]]</f>
        <v>EMPREGADO</v>
      </c>
      <c r="C54" s="15" t="str">
        <f>Tabela224[[#This Row],[SITUAÇÃO ]]</f>
        <v>ATIVO</v>
      </c>
      <c r="F54" s="10">
        <v>0.33333333333333331</v>
      </c>
      <c r="I54" s="8">
        <v>36</v>
      </c>
      <c r="J54" s="7">
        <f t="shared" si="7"/>
        <v>1096</v>
      </c>
      <c r="K54" s="9">
        <f t="shared" si="8"/>
        <v>1067</v>
      </c>
      <c r="L54" s="27" t="str">
        <f ca="1">IF(TODAY()&gt;Tabela2[[#This Row],[VENCIMENTO]],"Vencido‼","Válido✔")</f>
        <v>Vencido‼</v>
      </c>
    </row>
    <row r="55" spans="1:12" ht="15" customHeight="1" x14ac:dyDescent="0.25">
      <c r="A55" s="11" t="str">
        <f>Tabela224[[#This Row],[NOME]]</f>
        <v>IVANILDO AMARAL SANTOS</v>
      </c>
      <c r="B55" s="11" t="str">
        <f>Tabela224[[#This Row],[CATEGORIA]]</f>
        <v>EMPREGADO</v>
      </c>
      <c r="C55" s="15" t="str">
        <f>Tabela224[[#This Row],[SITUAÇÃO ]]</f>
        <v>ATIVO</v>
      </c>
      <c r="F55" s="10">
        <v>0.33333333333333331</v>
      </c>
      <c r="I55" s="8">
        <v>36</v>
      </c>
      <c r="J55" s="7">
        <f t="shared" si="7"/>
        <v>1096</v>
      </c>
      <c r="K55" s="9">
        <f t="shared" si="8"/>
        <v>1067</v>
      </c>
      <c r="L55" s="27" t="str">
        <f ca="1">IF(TODAY()&gt;Tabela2[[#This Row],[VENCIMENTO]],"Vencido‼","Válido✔")</f>
        <v>Vencido‼</v>
      </c>
    </row>
    <row r="56" spans="1:12" ht="15" customHeight="1" x14ac:dyDescent="0.25">
      <c r="A56" s="11" t="str">
        <f>Tabela224[[#This Row],[NOME]]</f>
        <v>JONATHAN FERNANDES PEREIRA</v>
      </c>
      <c r="B56" s="11" t="str">
        <f>Tabela224[[#This Row],[CATEGORIA]]</f>
        <v>EMPREGADO</v>
      </c>
      <c r="C56" s="15" t="str">
        <f>Tabela224[[#This Row],[SITUAÇÃO ]]</f>
        <v>ATIVO</v>
      </c>
      <c r="F56" s="10">
        <v>0.33333333333333331</v>
      </c>
      <c r="I56" s="8">
        <v>36</v>
      </c>
      <c r="J56" s="7">
        <f t="shared" si="7"/>
        <v>1096</v>
      </c>
      <c r="K56" s="9">
        <f t="shared" si="8"/>
        <v>1067</v>
      </c>
      <c r="L56" s="27" t="str">
        <f ca="1">IF(TODAY()&gt;Tabela2[[#This Row],[VENCIMENTO]],"Vencido‼","Válido✔")</f>
        <v>Vencido‼</v>
      </c>
    </row>
    <row r="57" spans="1:12" ht="15" hidden="1" customHeight="1" x14ac:dyDescent="0.25">
      <c r="A57" s="11" t="str">
        <f>Tabela224[[#This Row],[NOME]]</f>
        <v>FERNANDO AQUINO FERNANDES</v>
      </c>
      <c r="B57" s="11" t="str">
        <f>Tabela224[[#This Row],[CATEGORIA]]</f>
        <v>INTERMITENTE (FERNANDO)</v>
      </c>
      <c r="C57" s="15" t="str">
        <f>Tabela224[[#This Row],[SITUAÇÃO ]]</f>
        <v>ATIVO</v>
      </c>
      <c r="F57" s="10">
        <v>0.33333333333333331</v>
      </c>
      <c r="I57" s="8">
        <v>36</v>
      </c>
      <c r="J57" s="7">
        <f t="shared" si="7"/>
        <v>1096</v>
      </c>
      <c r="K57" s="9">
        <f t="shared" si="8"/>
        <v>1067</v>
      </c>
      <c r="L57" s="27" t="str">
        <f ca="1">IF(TODAY()&gt;Tabela2[[#This Row],[VENCIMENTO]],"Vencido‼","Válido✔")</f>
        <v>Vencido‼</v>
      </c>
    </row>
    <row r="58" spans="1:12" ht="15" hidden="1" customHeight="1" x14ac:dyDescent="0.25">
      <c r="A58" s="11" t="str">
        <f>Tabela224[[#This Row],[NOME]]</f>
        <v>WANDESON COSTA LIMA</v>
      </c>
      <c r="B58" s="11" t="str">
        <f>Tabela224[[#This Row],[CATEGORIA]]</f>
        <v>INTERMITENTE (FERNANDO)</v>
      </c>
      <c r="C58" s="15" t="str">
        <f>Tabela224[[#This Row],[SITUAÇÃO ]]</f>
        <v>ATIVO</v>
      </c>
      <c r="F58" s="10">
        <v>0.33333333333333331</v>
      </c>
      <c r="I58" s="8">
        <v>36</v>
      </c>
      <c r="J58" s="7">
        <f t="shared" si="7"/>
        <v>1096</v>
      </c>
      <c r="K58" s="9">
        <f t="shared" si="8"/>
        <v>1067</v>
      </c>
      <c r="L58" s="27" t="str">
        <f ca="1">IF(TODAY()&gt;Tabela2[[#This Row],[VENCIMENTO]],"Vencido‼","Válido✔")</f>
        <v>Vencido‼</v>
      </c>
    </row>
    <row r="59" spans="1:12" ht="15" hidden="1" customHeight="1" x14ac:dyDescent="0.25">
      <c r="A59" s="11" t="str">
        <f>Tabela224[[#This Row],[NOME]]</f>
        <v>WILLIAN JORGE CAETANO PINTO</v>
      </c>
      <c r="B59" s="11" t="str">
        <f>Tabela224[[#This Row],[CATEGORIA]]</f>
        <v>INTERMITENTE (FERNANDO)</v>
      </c>
      <c r="C59" s="15" t="str">
        <f>Tabela224[[#This Row],[SITUAÇÃO ]]</f>
        <v>ATIVO</v>
      </c>
      <c r="F59" s="10">
        <v>0.33333333333333331</v>
      </c>
      <c r="I59" s="8">
        <v>36</v>
      </c>
      <c r="J59" s="7">
        <f t="shared" si="7"/>
        <v>1096</v>
      </c>
      <c r="K59" s="9">
        <f t="shared" si="8"/>
        <v>1067</v>
      </c>
      <c r="L59" s="27" t="str">
        <f ca="1">IF(TODAY()&gt;Tabela2[[#This Row],[VENCIMENTO]],"Vencido‼","Válido✔")</f>
        <v>Vencido‼</v>
      </c>
    </row>
    <row r="60" spans="1:12" ht="15" customHeight="1" x14ac:dyDescent="0.25">
      <c r="A60" s="11" t="str">
        <f>Tabela224[[#This Row],[NOME]]</f>
        <v>GRASIANE DA COSTA SOBRINHO</v>
      </c>
      <c r="B60" s="11" t="str">
        <f>Tabela224[[#This Row],[CATEGORIA]]</f>
        <v>EMPREGADO</v>
      </c>
      <c r="C60" s="15" t="str">
        <f>Tabela224[[#This Row],[SITUAÇÃO ]]</f>
        <v>ATIVO</v>
      </c>
      <c r="F60" s="10">
        <v>0.33333333333333331</v>
      </c>
      <c r="I60" s="8">
        <v>36</v>
      </c>
      <c r="J60" s="7">
        <f t="shared" si="7"/>
        <v>1096</v>
      </c>
      <c r="K60" s="9">
        <f t="shared" si="8"/>
        <v>1067</v>
      </c>
      <c r="L60" s="27" t="str">
        <f ca="1">IF(TODAY()&gt;Tabela2[[#This Row],[VENCIMENTO]],"Vencido‼","Válido✔")</f>
        <v>Vencido‼</v>
      </c>
    </row>
    <row r="61" spans="1:12" ht="15" customHeight="1" x14ac:dyDescent="0.25">
      <c r="A61" s="11" t="str">
        <f>Tabela224[[#This Row],[NOME]]</f>
        <v>BRUNO GUIMARÃES MARTINS</v>
      </c>
      <c r="B61" s="11" t="str">
        <f>Tabela224[[#This Row],[CATEGORIA]]</f>
        <v>EMPREGADO</v>
      </c>
      <c r="C61" s="15" t="str">
        <f>Tabela224[[#This Row],[SITUAÇÃO ]]</f>
        <v>ATIVO</v>
      </c>
      <c r="F61" s="10">
        <v>0.33333333333333331</v>
      </c>
      <c r="I61" s="8">
        <v>36</v>
      </c>
      <c r="J61" s="7">
        <f t="shared" si="7"/>
        <v>1096</v>
      </c>
      <c r="K61" s="9">
        <f t="shared" si="8"/>
        <v>1067</v>
      </c>
      <c r="L61" s="27" t="str">
        <f ca="1">IF(TODAY()&gt;Tabela2[[#This Row],[VENCIMENTO]],"Vencido‼","Válido✔")</f>
        <v>Vencido‼</v>
      </c>
    </row>
    <row r="62" spans="1:12" ht="15" customHeight="1" x14ac:dyDescent="0.25">
      <c r="A62" s="11" t="str">
        <f>Tabela224[[#This Row],[NOME]]</f>
        <v>LEANDRO GUIMARÃES MARTINS</v>
      </c>
      <c r="B62" s="11" t="str">
        <f>Tabela224[[#This Row],[CATEGORIA]]</f>
        <v>EMPREGADO</v>
      </c>
      <c r="C62" s="15" t="str">
        <f>Tabela224[[#This Row],[SITUAÇÃO ]]</f>
        <v>ATIVO</v>
      </c>
      <c r="F62" s="10">
        <v>0.33333333333333331</v>
      </c>
      <c r="I62" s="8">
        <v>36</v>
      </c>
      <c r="J62" s="7">
        <f t="shared" si="7"/>
        <v>1096</v>
      </c>
      <c r="K62" s="9">
        <f t="shared" si="8"/>
        <v>1067</v>
      </c>
      <c r="L62" s="27" t="str">
        <f ca="1">IF(TODAY()&gt;Tabela2[[#This Row],[VENCIMENTO]],"Vencido‼","Válido✔")</f>
        <v>Vencido‼</v>
      </c>
    </row>
    <row r="63" spans="1:12" ht="15" customHeight="1" x14ac:dyDescent="0.25">
      <c r="A63" s="11" t="str">
        <f>Tabela224[[#This Row],[NOME]]</f>
        <v>ALESSANDRO IORANY DOS SANTOS</v>
      </c>
      <c r="B63" s="11" t="str">
        <f>Tabela224[[#This Row],[CATEGORIA]]</f>
        <v>EMPREGADO</v>
      </c>
      <c r="C63" s="15" t="str">
        <f>Tabela224[[#This Row],[SITUAÇÃO ]]</f>
        <v>INATIVO</v>
      </c>
      <c r="F63" s="10">
        <v>0.33333333333333331</v>
      </c>
      <c r="I63" s="8">
        <v>36</v>
      </c>
      <c r="J63" s="7">
        <f t="shared" si="7"/>
        <v>1096</v>
      </c>
      <c r="K63" s="9">
        <f t="shared" si="8"/>
        <v>1067</v>
      </c>
      <c r="L63" s="27" t="str">
        <f ca="1">IF(TODAY()&gt;Tabela2[[#This Row],[VENCIMENTO]],"Vencido‼","Válido✔")</f>
        <v>Vencido‼</v>
      </c>
    </row>
    <row r="64" spans="1:12" ht="15" customHeight="1" x14ac:dyDescent="0.25">
      <c r="A64" s="11" t="str">
        <f>Tabela224[[#This Row],[NOME]]</f>
        <v>MATHEUS BINI SEVERINO FERNANDES</v>
      </c>
      <c r="B64" s="11" t="str">
        <f>Tabela224[[#This Row],[CATEGORIA]]</f>
        <v>EMPREGADO</v>
      </c>
      <c r="C64" s="15" t="str">
        <f>Tabela224[[#This Row],[SITUAÇÃO ]]</f>
        <v>ATIVO</v>
      </c>
      <c r="F64" s="10">
        <v>0.33333333333333331</v>
      </c>
      <c r="I64" s="8">
        <v>36</v>
      </c>
      <c r="J64" s="7">
        <f t="shared" si="7"/>
        <v>1096</v>
      </c>
      <c r="K64" s="9">
        <f t="shared" si="8"/>
        <v>1067</v>
      </c>
      <c r="L64" s="27" t="str">
        <f ca="1">IF(TODAY()&gt;Tabela2[[#This Row],[VENCIMENTO]],"Vencido‼","Válido✔")</f>
        <v>Vencido‼</v>
      </c>
    </row>
    <row r="65" spans="1:12" ht="15" customHeight="1" x14ac:dyDescent="0.25">
      <c r="A65" s="11" t="str">
        <f>Tabela224[[#This Row],[NOME]]</f>
        <v>NILTON ALVES DA CUNHA FILHO</v>
      </c>
      <c r="B65" s="11" t="str">
        <f>Tabela224[[#This Row],[CATEGORIA]]</f>
        <v>EMPREGADO</v>
      </c>
      <c r="C65" s="15" t="str">
        <f>Tabela224[[#This Row],[SITUAÇÃO ]]</f>
        <v>ATIVO</v>
      </c>
      <c r="F65" s="10">
        <v>0.33333333333333331</v>
      </c>
      <c r="I65" s="8">
        <v>36</v>
      </c>
      <c r="J65" s="7">
        <f t="shared" si="7"/>
        <v>1096</v>
      </c>
      <c r="K65" s="9">
        <f t="shared" si="8"/>
        <v>1067</v>
      </c>
      <c r="L65" s="27" t="str">
        <f ca="1">IF(TODAY()&gt;Tabela2[[#This Row],[VENCIMENTO]],"Vencido‼","Válido✔")</f>
        <v>Vencido‼</v>
      </c>
    </row>
    <row r="66" spans="1:12" ht="15" hidden="1" customHeight="1" x14ac:dyDescent="0.25">
      <c r="A66" s="11" t="str">
        <f>Tabela224[[#This Row],[NOME]]</f>
        <v>FRANCISCO PEDRO DE SOUZA SANTOS</v>
      </c>
      <c r="B66" s="11" t="str">
        <f>Tabela224[[#This Row],[CATEGORIA]]</f>
        <v>EMPREGADO</v>
      </c>
      <c r="C66" s="15" t="str">
        <f>Tabela224[[#This Row],[SITUAÇÃO ]]</f>
        <v>ATIVO</v>
      </c>
      <c r="F66" s="10">
        <v>0.33333333333333331</v>
      </c>
      <c r="I66" s="8">
        <v>36</v>
      </c>
      <c r="J66" s="7">
        <f t="shared" si="7"/>
        <v>1096</v>
      </c>
      <c r="K66" s="9">
        <f t="shared" si="8"/>
        <v>1067</v>
      </c>
      <c r="L66" s="27" t="str">
        <f ca="1">IF(TODAY()&gt;Tabela2[[#This Row],[VENCIMENTO]],"Vencido‼","Válido✔")</f>
        <v>Vencido‼</v>
      </c>
    </row>
    <row r="67" spans="1:12" ht="15" hidden="1" customHeight="1" x14ac:dyDescent="0.25">
      <c r="A67" s="11" t="str">
        <f>Tabela224[[#This Row],[NOME]]</f>
        <v>CARLOS EDUARDO ALVES JULIÃO</v>
      </c>
      <c r="B67" s="11" t="str">
        <f>Tabela224[[#This Row],[CATEGORIA]]</f>
        <v>EMPREGADO</v>
      </c>
      <c r="C67" s="15" t="str">
        <f>Tabela224[[#This Row],[SITUAÇÃO ]]</f>
        <v>ATIVO</v>
      </c>
      <c r="F67" s="10">
        <v>0.33333333333333331</v>
      </c>
      <c r="I67" s="8">
        <v>36</v>
      </c>
      <c r="J67" s="7">
        <f t="shared" si="7"/>
        <v>1096</v>
      </c>
      <c r="K67" s="9">
        <f t="shared" si="8"/>
        <v>1067</v>
      </c>
      <c r="L67" s="27" t="str">
        <f ca="1">IF(TODAY()&gt;Tabela2[[#This Row],[VENCIMENTO]],"Vencido‼","Válido✔")</f>
        <v>Vencido‼</v>
      </c>
    </row>
    <row r="68" spans="1:12" ht="15" hidden="1" customHeight="1" x14ac:dyDescent="0.25">
      <c r="A68" s="11" t="str">
        <f>Tabela224[[#This Row],[NOME]]</f>
        <v>JHONATAS ALVES COSTA</v>
      </c>
      <c r="B68" s="11" t="str">
        <f>Tabela224[[#This Row],[CATEGORIA]]</f>
        <v>EMPREGADO</v>
      </c>
      <c r="C68" s="15" t="str">
        <f>Tabela224[[#This Row],[SITUAÇÃO ]]</f>
        <v>ATIVO</v>
      </c>
      <c r="F68" s="10">
        <v>0.33333333333333331</v>
      </c>
      <c r="I68" s="8">
        <v>36</v>
      </c>
      <c r="J68" s="7">
        <f t="shared" si="7"/>
        <v>1096</v>
      </c>
      <c r="K68" s="9">
        <f t="shared" si="8"/>
        <v>1067</v>
      </c>
      <c r="L68" s="27" t="str">
        <f ca="1">IF(TODAY()&gt;Tabela2[[#This Row],[VENCIMENTO]],"Vencido‼","Válido✔")</f>
        <v>Vencido‼</v>
      </c>
    </row>
    <row r="69" spans="1:12" ht="15" hidden="1" customHeight="1" x14ac:dyDescent="0.25">
      <c r="A69" s="11" t="str">
        <f>Tabela224[[#This Row],[NOME]]</f>
        <v>KELLEN CARLA PEREIRA SILVA</v>
      </c>
      <c r="B69" s="11" t="str">
        <f>Tabela224[[#This Row],[CATEGORIA]]</f>
        <v>EMPREGADO</v>
      </c>
      <c r="C69" s="15" t="str">
        <f>Tabela224[[#This Row],[SITUAÇÃO ]]</f>
        <v>ATIVO</v>
      </c>
      <c r="F69" s="10">
        <v>0.33333333333333331</v>
      </c>
      <c r="I69" s="8">
        <v>36</v>
      </c>
      <c r="J69" s="7">
        <f t="shared" si="7"/>
        <v>1096</v>
      </c>
      <c r="K69" s="9">
        <f t="shared" si="8"/>
        <v>1067</v>
      </c>
      <c r="L69" s="27" t="str">
        <f ca="1">IF(TODAY()&gt;Tabela2[[#This Row],[VENCIMENTO]],"Vencido‼","Válido✔")</f>
        <v>Vencido‼</v>
      </c>
    </row>
    <row r="70" spans="1:12" ht="15" hidden="1" customHeight="1" x14ac:dyDescent="0.25">
      <c r="A70" s="11" t="str">
        <f>Tabela224[[#This Row],[NOME]]</f>
        <v>LEONARDO JOSÉ DA SILVA</v>
      </c>
      <c r="B70" s="11" t="str">
        <f>Tabela224[[#This Row],[CATEGORIA]]</f>
        <v>EMPREGADO</v>
      </c>
      <c r="C70" s="15" t="str">
        <f>Tabela224[[#This Row],[SITUAÇÃO ]]</f>
        <v>ATIVO</v>
      </c>
      <c r="F70" s="10">
        <v>0.33333333333333331</v>
      </c>
      <c r="I70" s="8">
        <v>36</v>
      </c>
      <c r="J70" s="7">
        <f t="shared" si="7"/>
        <v>1096</v>
      </c>
      <c r="K70" s="9">
        <f t="shared" si="8"/>
        <v>1067</v>
      </c>
      <c r="L70" s="27" t="str">
        <f ca="1">IF(TODAY()&gt;Tabela2[[#This Row],[VENCIMENTO]],"Vencido‼","Válido✔")</f>
        <v>Vencido‼</v>
      </c>
    </row>
    <row r="71" spans="1:12" ht="15" hidden="1" customHeight="1" x14ac:dyDescent="0.25">
      <c r="A71" s="11" t="str">
        <f>Tabela224[[#This Row],[NOME]]</f>
        <v>LUSIMAR DE SOUZA SANTOS</v>
      </c>
      <c r="B71" s="11" t="str">
        <f>Tabela224[[#This Row],[CATEGORIA]]</f>
        <v>EMPREGADO</v>
      </c>
      <c r="C71" s="15" t="str">
        <f>Tabela224[[#This Row],[SITUAÇÃO ]]</f>
        <v>ATIVO</v>
      </c>
      <c r="F71" s="10">
        <v>0.33333333333333331</v>
      </c>
      <c r="I71" s="8">
        <v>36</v>
      </c>
      <c r="J71" s="7">
        <f t="shared" si="7"/>
        <v>1096</v>
      </c>
      <c r="K71" s="9">
        <f t="shared" si="8"/>
        <v>1067</v>
      </c>
      <c r="L71" s="27" t="str">
        <f ca="1">IF(TODAY()&gt;Tabela2[[#This Row],[VENCIMENTO]],"Vencido‼","Válido✔")</f>
        <v>Vencido‼</v>
      </c>
    </row>
    <row r="72" spans="1:12" ht="15" hidden="1" customHeight="1" x14ac:dyDescent="0.25">
      <c r="A72" s="11" t="str">
        <f>Tabela224[[#This Row],[NOME]]</f>
        <v>SANDY CRISTINA VENCESLAU FERREIRA</v>
      </c>
      <c r="B72" s="11" t="str">
        <f>Tabela224[[#This Row],[CATEGORIA]]</f>
        <v>EMPREGADO</v>
      </c>
      <c r="C72" s="15" t="str">
        <f>Tabela224[[#This Row],[SITUAÇÃO ]]</f>
        <v>ATIVO</v>
      </c>
      <c r="F72" s="10">
        <v>0.33333333333333331</v>
      </c>
      <c r="I72" s="8">
        <v>36</v>
      </c>
      <c r="J72" s="7">
        <f t="shared" si="7"/>
        <v>1096</v>
      </c>
      <c r="K72" s="9">
        <f t="shared" si="8"/>
        <v>1067</v>
      </c>
      <c r="L72" s="27" t="str">
        <f ca="1">IF(TODAY()&gt;Tabela2[[#This Row],[VENCIMENTO]],"Vencido‼","Válido✔")</f>
        <v>Vencido‼</v>
      </c>
    </row>
    <row r="73" spans="1:12" ht="15" hidden="1" customHeight="1" x14ac:dyDescent="0.25">
      <c r="A73" s="11" t="e">
        <f>Tabela224[[#This Row],[NOME]]</f>
        <v>#VALUE!</v>
      </c>
      <c r="B73" s="11" t="e">
        <f>Tabela224[[#This Row],[CATEGORIA]]</f>
        <v>#VALUE!</v>
      </c>
      <c r="C73" s="15" t="e">
        <f>Tabela224[[#This Row],[SITUAÇÃO ]]</f>
        <v>#VALUE!</v>
      </c>
      <c r="F73" s="10">
        <v>0.33333333333333331</v>
      </c>
      <c r="I73" s="8">
        <v>36</v>
      </c>
      <c r="J73" s="7">
        <f t="shared" si="7"/>
        <v>1096</v>
      </c>
      <c r="K73" s="9">
        <f t="shared" si="8"/>
        <v>1067</v>
      </c>
      <c r="L73" s="27" t="str">
        <f ca="1">IF(TODAY()&gt;Tabela2[[#This Row],[VENCIMENTO]],"Vencido‼","Válido✔")</f>
        <v>Vencido‼</v>
      </c>
    </row>
    <row r="74" spans="1:12" ht="15" hidden="1" customHeight="1" x14ac:dyDescent="0.25">
      <c r="A74" s="11" t="e">
        <f>Tabela224[[#This Row],[NOME]]</f>
        <v>#VALUE!</v>
      </c>
      <c r="B74" s="11" t="e">
        <f>Tabela224[[#This Row],[CATEGORIA]]</f>
        <v>#VALUE!</v>
      </c>
      <c r="C74" s="15" t="e">
        <f>Tabela224[[#This Row],[SITUAÇÃO ]]</f>
        <v>#VALUE!</v>
      </c>
      <c r="F74" s="10">
        <v>0.33333333333333331</v>
      </c>
      <c r="I74" s="8">
        <v>36</v>
      </c>
      <c r="J74" s="7">
        <f t="shared" si="7"/>
        <v>1096</v>
      </c>
      <c r="K74" s="9">
        <f t="shared" si="8"/>
        <v>1067</v>
      </c>
      <c r="L74" s="27" t="str">
        <f ca="1">IF(TODAY()&gt;Tabela2[[#This Row],[VENCIMENTO]],"Vencido‼","Válido✔")</f>
        <v>Vencido‼</v>
      </c>
    </row>
    <row r="75" spans="1:12" ht="15" hidden="1" customHeight="1" x14ac:dyDescent="0.25">
      <c r="A75" s="11" t="e">
        <f>Tabela224[[#This Row],[NOME]]</f>
        <v>#VALUE!</v>
      </c>
      <c r="B75" s="11" t="e">
        <f>Tabela224[[#This Row],[CATEGORIA]]</f>
        <v>#VALUE!</v>
      </c>
      <c r="C75" s="15" t="e">
        <f>Tabela224[[#This Row],[SITUAÇÃO ]]</f>
        <v>#VALUE!</v>
      </c>
      <c r="F75" s="10">
        <v>0.33333333333333331</v>
      </c>
      <c r="I75" s="8">
        <v>36</v>
      </c>
      <c r="J75" s="7">
        <f t="shared" si="7"/>
        <v>1096</v>
      </c>
      <c r="K75" s="9">
        <f t="shared" si="8"/>
        <v>1067</v>
      </c>
      <c r="L75" s="27" t="str">
        <f ca="1">IF(TODAY()&gt;Tabela2[[#This Row],[VENCIMENTO]],"Vencido‼","Válido✔")</f>
        <v>Vencido‼</v>
      </c>
    </row>
    <row r="76" spans="1:12" ht="15" hidden="1" customHeight="1" x14ac:dyDescent="0.25">
      <c r="A76" s="11" t="e">
        <f>Tabela224[[#This Row],[NOME]]</f>
        <v>#VALUE!</v>
      </c>
      <c r="B76" s="11" t="e">
        <f>Tabela224[[#This Row],[CATEGORIA]]</f>
        <v>#VALUE!</v>
      </c>
      <c r="C76" s="15" t="e">
        <f>Tabela224[[#This Row],[SITUAÇÃO ]]</f>
        <v>#VALUE!</v>
      </c>
      <c r="F76" s="10">
        <v>0.33333333333333331</v>
      </c>
      <c r="I76" s="8">
        <v>36</v>
      </c>
      <c r="J76" s="7">
        <f t="shared" si="7"/>
        <v>1096</v>
      </c>
      <c r="K76" s="9">
        <f t="shared" si="8"/>
        <v>1067</v>
      </c>
      <c r="L76" s="27" t="str">
        <f ca="1">IF(TODAY()&gt;Tabela2[[#This Row],[VENCIMENTO]],"Vencido‼","Válido✔")</f>
        <v>Vencido‼</v>
      </c>
    </row>
    <row r="77" spans="1:12" ht="15" hidden="1" customHeight="1" x14ac:dyDescent="0.25">
      <c r="A77" s="11" t="e">
        <f>Tabela224[[#This Row],[NOME]]</f>
        <v>#VALUE!</v>
      </c>
      <c r="B77" s="11" t="e">
        <f>Tabela224[[#This Row],[CATEGORIA]]</f>
        <v>#VALUE!</v>
      </c>
      <c r="C77" s="15" t="e">
        <f>Tabela224[[#This Row],[SITUAÇÃO ]]</f>
        <v>#VALUE!</v>
      </c>
      <c r="F77" s="10">
        <v>0.33333333333333331</v>
      </c>
      <c r="I77" s="8">
        <v>36</v>
      </c>
      <c r="J77" s="7">
        <f t="shared" si="7"/>
        <v>1096</v>
      </c>
      <c r="K77" s="9">
        <f t="shared" si="8"/>
        <v>1067</v>
      </c>
      <c r="L77" s="27" t="str">
        <f ca="1">IF(TODAY()&gt;Tabela2[[#This Row],[VENCIMENTO]],"Vencido‼","Válido✔")</f>
        <v>Vencido‼</v>
      </c>
    </row>
    <row r="78" spans="1:12" ht="15" hidden="1" customHeight="1" x14ac:dyDescent="0.25">
      <c r="A78" s="11" t="e">
        <f>Tabela224[[#This Row],[NOME]]</f>
        <v>#VALUE!</v>
      </c>
      <c r="B78" s="11" t="e">
        <f>Tabela224[[#This Row],[CATEGORIA]]</f>
        <v>#VALUE!</v>
      </c>
      <c r="C78" s="15" t="e">
        <f>Tabela224[[#This Row],[SITUAÇÃO ]]</f>
        <v>#VALUE!</v>
      </c>
      <c r="F78" s="10">
        <v>0.33333333333333331</v>
      </c>
      <c r="I78" s="8">
        <v>36</v>
      </c>
      <c r="J78" s="7">
        <f t="shared" si="7"/>
        <v>1096</v>
      </c>
      <c r="K78" s="9">
        <f t="shared" si="8"/>
        <v>1067</v>
      </c>
      <c r="L78" s="27" t="str">
        <f ca="1">IF(TODAY()&gt;Tabela2[[#This Row],[VENCIMENTO]],"Vencido‼","Válido✔")</f>
        <v>Vencido‼</v>
      </c>
    </row>
    <row r="79" spans="1:12" ht="15" hidden="1" customHeight="1" x14ac:dyDescent="0.25">
      <c r="A79" s="11" t="e">
        <f>Tabela224[[#This Row],[NOME]]</f>
        <v>#VALUE!</v>
      </c>
      <c r="B79" s="11" t="e">
        <f>Tabela224[[#This Row],[CATEGORIA]]</f>
        <v>#VALUE!</v>
      </c>
      <c r="C79" s="15" t="e">
        <f>Tabela224[[#This Row],[SITUAÇÃO ]]</f>
        <v>#VALUE!</v>
      </c>
      <c r="F79" s="10">
        <v>0.33333333333333331</v>
      </c>
      <c r="I79" s="8">
        <v>36</v>
      </c>
      <c r="J79" s="7">
        <f t="shared" si="7"/>
        <v>1096</v>
      </c>
      <c r="K79" s="9">
        <f t="shared" si="8"/>
        <v>1067</v>
      </c>
      <c r="L79" s="27" t="str">
        <f ca="1">IF(TODAY()&gt;Tabela2[[#This Row],[VENCIMENTO]],"Vencido‼","Válido✔")</f>
        <v>Vencido‼</v>
      </c>
    </row>
    <row r="80" spans="1:12" ht="15" hidden="1" customHeight="1" x14ac:dyDescent="0.25">
      <c r="A80" s="11" t="e">
        <f>Tabela224[[#This Row],[NOME]]</f>
        <v>#VALUE!</v>
      </c>
      <c r="B80" s="11" t="e">
        <f>Tabela224[[#This Row],[CATEGORIA]]</f>
        <v>#VALUE!</v>
      </c>
      <c r="C80" s="15" t="e">
        <f>Tabela224[[#This Row],[SITUAÇÃO ]]</f>
        <v>#VALUE!</v>
      </c>
      <c r="F80" s="10">
        <v>0.33333333333333331</v>
      </c>
      <c r="I80" s="8">
        <v>36</v>
      </c>
      <c r="J80" s="7">
        <f t="shared" ref="J80" si="9">EDATE(E80,I80)</f>
        <v>1096</v>
      </c>
      <c r="K80" s="9">
        <f t="shared" ref="K80" si="10">J80-29</f>
        <v>1067</v>
      </c>
      <c r="L80" s="27" t="str">
        <f ca="1">IF(TODAY()&gt;Tabela2[[#This Row],[VENCIMENTO]],"Vencido‼","Válido✔")</f>
        <v>Vencido‼</v>
      </c>
    </row>
  </sheetData>
  <mergeCells count="2">
    <mergeCell ref="A2:L2"/>
    <mergeCell ref="A3:J3"/>
  </mergeCells>
  <conditionalFormatting sqref="J1">
    <cfRule type="containsText" dxfId="599" priority="4" operator="containsText" text="VENCIMENTO PRÓXIMO">
      <formula>NOT(ISERROR(SEARCH("VENCIMENTO PRÓXIMO",J1)))</formula>
    </cfRule>
  </conditionalFormatting>
  <conditionalFormatting sqref="J4:J80">
    <cfRule type="timePeriod" dxfId="598" priority="8" timePeriod="nextMonth">
      <formula>AND(MONTH(J4)=MONTH(EDATE(TODAY(),0+1)),YEAR(J4)=YEAR(EDATE(TODAY(),0+1)))</formula>
    </cfRule>
  </conditionalFormatting>
  <conditionalFormatting sqref="J5:J80">
    <cfRule type="cellIs" dxfId="597" priority="26" operator="equal">
      <formula>44848</formula>
    </cfRule>
    <cfRule type="cellIs" dxfId="596" priority="27" operator="lessThan">
      <formula>44848</formula>
    </cfRule>
  </conditionalFormatting>
  <conditionalFormatting sqref="K1">
    <cfRule type="containsText" dxfId="595" priority="1" operator="containsText" text="VENCIMENTO PRÓXIMO">
      <formula>NOT(ISERROR(SEARCH("VENCIMENTO PRÓXIMO",K1)))</formula>
    </cfRule>
    <cfRule type="containsText" dxfId="594" priority="5" operator="containsText" text="PROGRAMAR RENOVAÇÃO">
      <formula>NOT(ISERROR(SEARCH("PROGRAMAR RENOVAÇÃO",K1)))</formula>
    </cfRule>
  </conditionalFormatting>
  <conditionalFormatting sqref="K3">
    <cfRule type="timePeriod" dxfId="593" priority="16" timePeriod="thisMonth">
      <formula>AND(MONTH(K3)=MONTH(TODAY()),YEAR(K3)=YEAR(TODAY()))</formula>
    </cfRule>
    <cfRule type="timePeriod" dxfId="592" priority="22" timePeriod="nextMonth">
      <formula>AND(MONTH(K3)=MONTH(EDATE(TODAY(),0+1)),YEAR(K3)=YEAR(EDATE(TODAY(),0+1)))</formula>
    </cfRule>
  </conditionalFormatting>
  <conditionalFormatting sqref="K4:K80">
    <cfRule type="timePeriod" dxfId="591" priority="6" timePeriod="thisMonth">
      <formula>AND(MONTH(K4)=MONTH(TODAY()),YEAR(K4)=YEAR(TODAY()))</formula>
    </cfRule>
    <cfRule type="timePeriod" dxfId="590" priority="9" timePeriod="nextMonth">
      <formula>AND(MONTH(K4)=MONTH(EDATE(TODAY(),0+1)),YEAR(K4)=YEAR(EDATE(TODAY(),0+1)))</formula>
    </cfRule>
  </conditionalFormatting>
  <conditionalFormatting sqref="K5:K80">
    <cfRule type="cellIs" dxfId="589" priority="25" operator="equal">
      <formula>44809</formula>
    </cfRule>
  </conditionalFormatting>
  <conditionalFormatting sqref="L5:L44 L46:L1048576">
    <cfRule type="containsText" dxfId="588" priority="2" operator="containsText" text="Vencido">
      <formula>NOT(ISERROR(SEARCH("Vencido",L5)))</formula>
    </cfRule>
    <cfRule type="containsText" dxfId="587" priority="3" operator="containsText" text="Válido">
      <formula>NOT(ISERROR(SEARCH("Válido",L5)))</formula>
    </cfRule>
  </conditionalFormatting>
  <hyperlinks>
    <hyperlink ref="L3" r:id="rId1" xr:uid="{84C19216-D291-458F-A956-BC4C0640F58A}"/>
  </hyperlinks>
  <pageMargins left="0.511811024" right="0.511811024" top="0.78740157499999996" bottom="0.78740157499999996" header="0.31496062000000002" footer="0.31496062000000002"/>
  <pageSetup paperSize="9" scale="48" orientation="landscape" r:id="rId2"/>
  <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83C748E-2DCF-4F85-91F2-83D98A7086D2}">
          <x14:formula1>
            <xm:f>Planilha2!$A$15:$A$16</xm:f>
          </x14:formula1>
          <xm:sqref>G5:G44 G46:G1048576</xm:sqref>
        </x14:dataValidation>
        <x14:dataValidation type="list" allowBlank="1" showInputMessage="1" showErrorMessage="1" xr:uid="{950BCDFF-85B7-4940-9438-1E8189E4C3D2}">
          <x14:formula1>
            <xm:f>Planilha2!$A$18:$A$19</xm:f>
          </x14:formula1>
          <xm:sqref>C5:C1048576</xm:sqref>
        </x14:dataValidation>
        <x14:dataValidation type="list" allowBlank="1" showInputMessage="1" showErrorMessage="1" xr:uid="{C136D49A-3E7F-4FFC-8C62-4E0CC6E0E8AE}">
          <x14:formula1>
            <xm:f>Planilha2!$A$1:$A$2</xm:f>
          </x14:formula1>
          <xm:sqref>H5:H1048576</xm:sqref>
        </x14:dataValidation>
        <x14:dataValidation type="list" allowBlank="1" showInputMessage="1" showErrorMessage="1" xr:uid="{6221F221-B5D7-4A8C-A94E-25FEBC478DE1}">
          <x14:formula1>
            <xm:f>Planilha2!$A$4:$A$13</xm:f>
          </x14:formula1>
          <xm:sqref>D5:D1048576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ACAD1-11DD-4C11-878D-59438EAB13D4}">
  <sheetPr>
    <pageSetUpPr fitToPage="1"/>
  </sheetPr>
  <dimension ref="A1:L100"/>
  <sheetViews>
    <sheetView zoomScale="82" zoomScaleNormal="82" zoomScaleSheetLayoutView="100" workbookViewId="0">
      <pane xSplit="1" topLeftCell="B1" activePane="topRight" state="frozen"/>
      <selection activeCell="C12" sqref="C12"/>
      <selection pane="topRight" activeCell="A66" sqref="A66"/>
    </sheetView>
  </sheetViews>
  <sheetFormatPr defaultRowHeight="15" x14ac:dyDescent="0.25"/>
  <cols>
    <col min="1" max="1" width="43.140625" bestFit="1" customWidth="1"/>
    <col min="2" max="2" width="26.140625" style="17" bestFit="1" customWidth="1"/>
    <col min="3" max="3" width="16.140625" style="12" customWidth="1"/>
    <col min="4" max="4" width="41.5703125" style="12" bestFit="1" customWidth="1"/>
    <col min="5" max="5" width="20.7109375" bestFit="1" customWidth="1"/>
    <col min="6" max="7" width="20.7109375" customWidth="1"/>
    <col min="8" max="8" width="24.140625" bestFit="1" customWidth="1"/>
    <col min="9" max="9" width="16.140625" customWidth="1"/>
    <col min="10" max="11" width="18.140625" customWidth="1"/>
    <col min="12" max="12" width="13" bestFit="1" customWidth="1"/>
  </cols>
  <sheetData>
    <row r="1" spans="1:12" ht="77.25" customHeight="1" x14ac:dyDescent="0.25">
      <c r="I1" s="22" t="s">
        <v>85</v>
      </c>
      <c r="J1" s="23" t="s">
        <v>86</v>
      </c>
      <c r="K1" s="24" t="s">
        <v>87</v>
      </c>
    </row>
    <row r="2" spans="1:12" ht="47.1" customHeight="1" x14ac:dyDescent="0.25">
      <c r="A2" s="58" t="s">
        <v>84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60"/>
    </row>
    <row r="3" spans="1:12" ht="45" customHeight="1" x14ac:dyDescent="0.25">
      <c r="A3" s="54" t="s">
        <v>88</v>
      </c>
      <c r="B3" s="55"/>
      <c r="C3" s="55"/>
      <c r="D3" s="55"/>
      <c r="E3" s="55"/>
      <c r="F3" s="55"/>
      <c r="G3" s="55"/>
      <c r="H3" s="55"/>
      <c r="I3" s="55"/>
      <c r="J3" s="55"/>
      <c r="K3" s="13" t="s">
        <v>0</v>
      </c>
      <c r="L3" s="14" t="s">
        <v>122</v>
      </c>
    </row>
    <row r="4" spans="1:12" ht="24" x14ac:dyDescent="0.25">
      <c r="A4" s="3" t="s">
        <v>1</v>
      </c>
      <c r="B4" s="16" t="s">
        <v>67</v>
      </c>
      <c r="C4" s="3" t="s">
        <v>77</v>
      </c>
      <c r="D4" s="3" t="s">
        <v>2</v>
      </c>
      <c r="E4" s="4" t="s">
        <v>3</v>
      </c>
      <c r="F4" s="4" t="s">
        <v>8</v>
      </c>
      <c r="G4" s="4" t="s">
        <v>7</v>
      </c>
      <c r="H4" s="5" t="s">
        <v>4</v>
      </c>
      <c r="I4" s="21" t="s">
        <v>83</v>
      </c>
      <c r="J4" s="6" t="s">
        <v>5</v>
      </c>
      <c r="K4" s="6" t="s">
        <v>6</v>
      </c>
      <c r="L4" s="6" t="s">
        <v>78</v>
      </c>
    </row>
    <row r="5" spans="1:12" x14ac:dyDescent="0.25">
      <c r="A5" s="11" t="str">
        <f>Tabela224[[#This Row],[NOME]]</f>
        <v>ADENILSON ÂNGELO MACIEIRA</v>
      </c>
      <c r="B5" s="11" t="str">
        <f>Tabela224[[#This Row],[CATEGORIA]]</f>
        <v>EMPREGADO</v>
      </c>
      <c r="C5" s="15" t="str">
        <f>Tabela224[[#This Row],[SITUAÇÃO ]]</f>
        <v>ATIVO</v>
      </c>
      <c r="D5" s="15"/>
      <c r="E5" s="7"/>
      <c r="F5" s="10"/>
      <c r="G5" s="7"/>
      <c r="H5" s="7"/>
      <c r="I5" s="8"/>
      <c r="J5" s="7">
        <f t="shared" ref="J5:J50" si="0">EDATE(E5,I5)</f>
        <v>0</v>
      </c>
      <c r="K5" s="9">
        <f t="shared" ref="K5:K13" si="1">J5-29</f>
        <v>-29</v>
      </c>
      <c r="L5" s="15" t="str">
        <f ca="1">IF(TODAY()&gt;Tabela22[[#This Row],[VENCIMENTO]],"Vencido‼","Válido✔")</f>
        <v>Vencido‼</v>
      </c>
    </row>
    <row r="6" spans="1:12" x14ac:dyDescent="0.25">
      <c r="A6" s="11" t="str">
        <f>Tabela224[[#This Row],[NOME]]</f>
        <v>ADENILSON PEREIRA SOARES</v>
      </c>
      <c r="B6" s="11" t="str">
        <f>Tabela224[[#This Row],[CATEGORIA]]</f>
        <v>EMPREGADO</v>
      </c>
      <c r="C6" s="15" t="str">
        <f>Tabela224[[#This Row],[SITUAÇÃO ]]</f>
        <v>ATIVO</v>
      </c>
      <c r="D6" s="15"/>
      <c r="E6" s="7"/>
      <c r="F6" s="10"/>
      <c r="G6" s="7"/>
      <c r="H6" s="7"/>
      <c r="I6" s="8"/>
      <c r="J6" s="7">
        <f t="shared" si="0"/>
        <v>0</v>
      </c>
      <c r="K6" s="9">
        <f t="shared" si="1"/>
        <v>-29</v>
      </c>
      <c r="L6" s="15" t="str">
        <f ca="1">IF(TODAY()&gt;Tabela22[[#This Row],[VENCIMENTO]],"Vencido‼","Válido✔")</f>
        <v>Vencido‼</v>
      </c>
    </row>
    <row r="7" spans="1:12" x14ac:dyDescent="0.25">
      <c r="A7" s="11" t="str">
        <f>Tabela224[[#This Row],[NOME]]</f>
        <v>AMANDA APARECIDA DOS SANTOS</v>
      </c>
      <c r="B7" s="11" t="str">
        <f>Tabela224[[#This Row],[CATEGORIA]]</f>
        <v>EMPREGADO</v>
      </c>
      <c r="C7" s="15" t="str">
        <f>Tabela224[[#This Row],[SITUAÇÃO ]]</f>
        <v>ATIVO</v>
      </c>
      <c r="D7" s="15" t="s">
        <v>80</v>
      </c>
      <c r="E7" s="7">
        <v>45077</v>
      </c>
      <c r="F7" s="10">
        <v>0.83333333333333337</v>
      </c>
      <c r="G7" s="7" t="s">
        <v>22</v>
      </c>
      <c r="H7" s="7" t="s">
        <v>63</v>
      </c>
      <c r="I7" s="8">
        <v>24</v>
      </c>
      <c r="J7" s="7">
        <f t="shared" si="0"/>
        <v>45808</v>
      </c>
      <c r="K7" s="9">
        <f t="shared" si="1"/>
        <v>45779</v>
      </c>
      <c r="L7" s="15" t="str">
        <f ca="1">IF(TODAY()&gt;Tabela22[[#This Row],[VENCIMENTO]],"Vencido‼","Válido✔")</f>
        <v>Válido✔</v>
      </c>
    </row>
    <row r="8" spans="1:12" x14ac:dyDescent="0.25">
      <c r="A8" s="11" t="str">
        <f>Tabela224[[#This Row],[NOME]]</f>
        <v>ANDERSON JOSÉ NUNES REIS</v>
      </c>
      <c r="B8" s="11" t="str">
        <f>Tabela224[[#This Row],[CATEGORIA]]</f>
        <v>EMPREGADO</v>
      </c>
      <c r="C8" s="15" t="str">
        <f>Tabela224[[#This Row],[SITUAÇÃO ]]</f>
        <v>INATIVO</v>
      </c>
      <c r="D8" s="15"/>
      <c r="E8" s="7"/>
      <c r="F8" s="10"/>
      <c r="G8" s="7"/>
      <c r="H8" s="7"/>
      <c r="I8" s="8"/>
      <c r="J8" s="7">
        <f t="shared" si="0"/>
        <v>0</v>
      </c>
      <c r="K8" s="9">
        <f t="shared" si="1"/>
        <v>-29</v>
      </c>
      <c r="L8" s="15" t="str">
        <f ca="1">IF(TODAY()&gt;Tabela22[[#This Row],[VENCIMENTO]],"Vencido‼","Válido✔")</f>
        <v>Vencido‼</v>
      </c>
    </row>
    <row r="9" spans="1:12" x14ac:dyDescent="0.25">
      <c r="A9" s="11" t="str">
        <f>Tabela224[[#This Row],[NOME]]</f>
        <v>ARNALDO RAIMUNDO FERREIRA</v>
      </c>
      <c r="B9" s="11" t="str">
        <f>Tabela224[[#This Row],[CATEGORIA]]</f>
        <v>EMPREGADO</v>
      </c>
      <c r="C9" s="15" t="str">
        <f>Tabela224[[#This Row],[SITUAÇÃO ]]</f>
        <v>ATIVO</v>
      </c>
      <c r="D9" s="15"/>
      <c r="E9" s="7"/>
      <c r="F9" s="10"/>
      <c r="G9" s="7"/>
      <c r="H9" s="7"/>
      <c r="I9" s="8"/>
      <c r="J9" s="7">
        <f t="shared" si="0"/>
        <v>0</v>
      </c>
      <c r="K9" s="9">
        <f t="shared" si="1"/>
        <v>-29</v>
      </c>
      <c r="L9" s="15" t="str">
        <f ca="1">IF(TODAY()&gt;Tabela22[[#This Row],[VENCIMENTO]],"Vencido‼","Válido✔")</f>
        <v>Vencido‼</v>
      </c>
    </row>
    <row r="10" spans="1:12" x14ac:dyDescent="0.25">
      <c r="A10" s="11" t="str">
        <f>Tabela224[[#This Row],[NOME]]</f>
        <v>BRUNO DE SOUSA MARTINS</v>
      </c>
      <c r="B10" s="11" t="str">
        <f>Tabela224[[#This Row],[CATEGORIA]]</f>
        <v xml:space="preserve">EMPREGADO </v>
      </c>
      <c r="C10" s="15" t="str">
        <f>Tabela224[[#This Row],[SITUAÇÃO ]]</f>
        <v>INATIVO</v>
      </c>
      <c r="D10" s="15"/>
      <c r="E10" s="7"/>
      <c r="F10" s="10"/>
      <c r="G10" s="7"/>
      <c r="H10" s="7"/>
      <c r="I10" s="8"/>
      <c r="J10" s="7">
        <f t="shared" si="0"/>
        <v>0</v>
      </c>
      <c r="K10" s="9">
        <f t="shared" si="1"/>
        <v>-29</v>
      </c>
      <c r="L10" s="15" t="str">
        <f ca="1">IF(TODAY()&gt;Tabela22[[#This Row],[VENCIMENTO]],"Vencido‼","Válido✔")</f>
        <v>Vencido‼</v>
      </c>
    </row>
    <row r="11" spans="1:12" x14ac:dyDescent="0.25">
      <c r="A11" s="11" t="str">
        <f>Tabela224[[#This Row],[NOME]]</f>
        <v>CARLOS ANANIAS SOARES DOS ANJOS</v>
      </c>
      <c r="B11" s="11" t="str">
        <f>Tabela224[[#This Row],[CATEGORIA]]</f>
        <v>EMPREGADO</v>
      </c>
      <c r="C11" s="15" t="str">
        <f>Tabela224[[#This Row],[SITUAÇÃO ]]</f>
        <v>ATIVO</v>
      </c>
      <c r="D11" s="15"/>
      <c r="E11" s="7"/>
      <c r="F11" s="10"/>
      <c r="G11" s="7"/>
      <c r="H11" s="7"/>
      <c r="I11" s="8"/>
      <c r="J11" s="7">
        <f t="shared" si="0"/>
        <v>0</v>
      </c>
      <c r="K11" s="9">
        <f t="shared" si="1"/>
        <v>-29</v>
      </c>
      <c r="L11" s="15" t="str">
        <f ca="1">IF(TODAY()&gt;Tabela22[[#This Row],[VENCIMENTO]],"Vencido‼","Válido✔")</f>
        <v>Vencido‼</v>
      </c>
    </row>
    <row r="12" spans="1:12" x14ac:dyDescent="0.25">
      <c r="A12" s="11" t="str">
        <f>Tabela224[[#This Row],[NOME]]</f>
        <v>CARLOS ANTÔNIO DE LISBOA</v>
      </c>
      <c r="B12" s="11" t="str">
        <f>Tabela224[[#This Row],[CATEGORIA]]</f>
        <v>EMPREGADO</v>
      </c>
      <c r="C12" s="15" t="str">
        <f>Tabela224[[#This Row],[SITUAÇÃO ]]</f>
        <v>INATIVO</v>
      </c>
      <c r="D12" s="15"/>
      <c r="E12" s="7"/>
      <c r="F12" s="10"/>
      <c r="G12" s="7"/>
      <c r="H12" s="7"/>
      <c r="I12" s="8"/>
      <c r="J12" s="7">
        <f t="shared" si="0"/>
        <v>0</v>
      </c>
      <c r="K12" s="9">
        <f t="shared" si="1"/>
        <v>-29</v>
      </c>
      <c r="L12" s="15" t="str">
        <f ca="1">IF(TODAY()&gt;Tabela22[[#This Row],[VENCIMENTO]],"Vencido‼","Válido✔")</f>
        <v>Vencido‼</v>
      </c>
    </row>
    <row r="13" spans="1:12" x14ac:dyDescent="0.25">
      <c r="A13" s="11" t="str">
        <f>Tabela224[[#This Row],[NOME]]</f>
        <v>CLESIANO ANTÔNIO DIAS PINHEIRO</v>
      </c>
      <c r="B13" s="11" t="str">
        <f>Tabela224[[#This Row],[CATEGORIA]]</f>
        <v xml:space="preserve">EMPREGADO </v>
      </c>
      <c r="C13" s="15" t="str">
        <f>Tabela224[[#This Row],[SITUAÇÃO ]]</f>
        <v>ATIVO</v>
      </c>
      <c r="D13" s="15"/>
      <c r="E13" s="7"/>
      <c r="F13" s="10"/>
      <c r="G13" s="7"/>
      <c r="H13" s="7"/>
      <c r="I13" s="8"/>
      <c r="J13" s="7">
        <f t="shared" si="0"/>
        <v>0</v>
      </c>
      <c r="K13" s="9">
        <f t="shared" si="1"/>
        <v>-29</v>
      </c>
      <c r="L13" s="15" t="str">
        <f ca="1">IF(TODAY()&gt;Tabela22[[#This Row],[VENCIMENTO]],"Vencido‼","Válido✔")</f>
        <v>Vencido‼</v>
      </c>
    </row>
    <row r="14" spans="1:12" x14ac:dyDescent="0.25">
      <c r="A14" s="11" t="str">
        <f>Tabela224[[#This Row],[NOME]]</f>
        <v>DAMIÃO VICENTE SARAIVA</v>
      </c>
      <c r="B14" s="11" t="str">
        <f>Tabela224[[#This Row],[CATEGORIA]]</f>
        <v>EMPREGADO</v>
      </c>
      <c r="C14" s="15" t="str">
        <f>Tabela224[[#This Row],[SITUAÇÃO ]]</f>
        <v>ATIVO</v>
      </c>
      <c r="D14" s="15"/>
      <c r="E14" s="7"/>
      <c r="F14" s="10"/>
      <c r="G14" s="7"/>
      <c r="H14" s="7"/>
      <c r="I14" s="8"/>
      <c r="J14" s="7">
        <f t="shared" si="0"/>
        <v>0</v>
      </c>
      <c r="K14" s="9">
        <f>J14-29</f>
        <v>-29</v>
      </c>
      <c r="L14" s="15" t="str">
        <f ca="1">IF(TODAY()&gt;Tabela22[[#This Row],[VENCIMENTO]],"Vencido‼","Válido✔")</f>
        <v>Vencido‼</v>
      </c>
    </row>
    <row r="15" spans="1:12" x14ac:dyDescent="0.25">
      <c r="A15" s="11" t="str">
        <f>Tabela224[[#This Row],[NOME]]</f>
        <v>DANIEL ALVES DA CUNHA</v>
      </c>
      <c r="B15" s="11" t="str">
        <f>Tabela224[[#This Row],[CATEGORIA]]</f>
        <v>EMPREGADO</v>
      </c>
      <c r="C15" s="15" t="str">
        <f>Tabela224[[#This Row],[SITUAÇÃO ]]</f>
        <v>ATIVO</v>
      </c>
      <c r="D15" s="15"/>
      <c r="E15" s="7"/>
      <c r="F15" s="10"/>
      <c r="G15" s="7"/>
      <c r="H15" s="7"/>
      <c r="I15" s="8"/>
      <c r="J15" s="7">
        <f t="shared" si="0"/>
        <v>0</v>
      </c>
      <c r="K15" s="9">
        <f t="shared" ref="K15:K50" si="2">J15-29</f>
        <v>-29</v>
      </c>
      <c r="L15" s="15" t="str">
        <f ca="1">IF(TODAY()&gt;Tabela22[[#This Row],[VENCIMENTO]],"Vencido‼","Válido✔")</f>
        <v>Vencido‼</v>
      </c>
    </row>
    <row r="16" spans="1:12" x14ac:dyDescent="0.25">
      <c r="A16" s="11" t="str">
        <f>Tabela224[[#This Row],[NOME]]</f>
        <v>DIEGO GALDINO REZENDE</v>
      </c>
      <c r="B16" s="11" t="str">
        <f>Tabela224[[#This Row],[CATEGORIA]]</f>
        <v>INTERMITENTE (GEOSCAN)</v>
      </c>
      <c r="C16" s="15" t="str">
        <f>Tabela224[[#This Row],[SITUAÇÃO ]]</f>
        <v>ATIVO</v>
      </c>
      <c r="D16" s="15"/>
      <c r="E16" s="7"/>
      <c r="F16" s="10"/>
      <c r="G16" s="7"/>
      <c r="H16" s="7"/>
      <c r="I16" s="8"/>
      <c r="J16" s="7">
        <f t="shared" si="0"/>
        <v>0</v>
      </c>
      <c r="K16" s="9">
        <f t="shared" si="2"/>
        <v>-29</v>
      </c>
      <c r="L16" s="15" t="str">
        <f ca="1">IF(TODAY()&gt;Tabela22[[#This Row],[VENCIMENTO]],"Vencido‼","Válido✔")</f>
        <v>Vencido‼</v>
      </c>
    </row>
    <row r="17" spans="1:12" x14ac:dyDescent="0.25">
      <c r="A17" s="11" t="str">
        <f>Tabela224[[#This Row],[NOME]]</f>
        <v>DOGIVAL GONÇALVES DOS SANTOS</v>
      </c>
      <c r="B17" s="11" t="str">
        <f>Tabela224[[#This Row],[CATEGORIA]]</f>
        <v>INTERMITENTE (ELISVÂNIO)</v>
      </c>
      <c r="C17" s="15" t="str">
        <f>Tabela224[[#This Row],[SITUAÇÃO ]]</f>
        <v>ATIVO</v>
      </c>
      <c r="D17" s="15"/>
      <c r="E17" s="7"/>
      <c r="F17" s="10"/>
      <c r="G17" s="7"/>
      <c r="H17" s="7"/>
      <c r="I17" s="8"/>
      <c r="J17" s="7">
        <f t="shared" si="0"/>
        <v>0</v>
      </c>
      <c r="K17" s="9">
        <f t="shared" si="2"/>
        <v>-29</v>
      </c>
      <c r="L17" s="15" t="str">
        <f ca="1">IF(TODAY()&gt;Tabela22[[#This Row],[VENCIMENTO]],"Vencido‼","Válido✔")</f>
        <v>Vencido‼</v>
      </c>
    </row>
    <row r="18" spans="1:12" x14ac:dyDescent="0.25">
      <c r="A18" s="11" t="str">
        <f>Tabela224[[#This Row],[NOME]]</f>
        <v>ELISVÂNIO DE SOUZA OLIVEIRA</v>
      </c>
      <c r="B18" s="11" t="str">
        <f>Tabela224[[#This Row],[CATEGORIA]]</f>
        <v>INTERMITENTE (ELISVÂNIO)</v>
      </c>
      <c r="C18" s="15" t="str">
        <f>Tabela224[[#This Row],[SITUAÇÃO ]]</f>
        <v>ATIVO</v>
      </c>
      <c r="D18" s="15"/>
      <c r="E18" s="7"/>
      <c r="F18" s="10"/>
      <c r="G18" s="7"/>
      <c r="H18" s="7"/>
      <c r="I18" s="8"/>
      <c r="J18" s="7">
        <f t="shared" si="0"/>
        <v>0</v>
      </c>
      <c r="K18" s="9">
        <f t="shared" si="2"/>
        <v>-29</v>
      </c>
      <c r="L18" s="15" t="str">
        <f ca="1">IF(TODAY()&gt;Tabela22[[#This Row],[VENCIMENTO]],"Vencido‼","Válido✔")</f>
        <v>Vencido‼</v>
      </c>
    </row>
    <row r="19" spans="1:12" x14ac:dyDescent="0.25">
      <c r="A19" s="11" t="str">
        <f>Tabela224[[#This Row],[NOME]]</f>
        <v>EVARISTO CHAVES DA SILVA</v>
      </c>
      <c r="B19" s="11" t="str">
        <f>Tabela224[[#This Row],[CATEGORIA]]</f>
        <v>EMPREGADO</v>
      </c>
      <c r="C19" s="15" t="str">
        <f>Tabela224[[#This Row],[SITUAÇÃO ]]</f>
        <v>ATIVO</v>
      </c>
      <c r="D19" s="15"/>
      <c r="E19" s="7"/>
      <c r="F19" s="10"/>
      <c r="G19" s="7"/>
      <c r="H19" s="7"/>
      <c r="I19" s="8"/>
      <c r="J19" s="7">
        <f t="shared" si="0"/>
        <v>0</v>
      </c>
      <c r="K19" s="9">
        <f t="shared" si="2"/>
        <v>-29</v>
      </c>
      <c r="L19" s="15" t="str">
        <f ca="1">IF(TODAY()&gt;Tabela22[[#This Row],[VENCIMENTO]],"Vencido‼","Válido✔")</f>
        <v>Vencido‼</v>
      </c>
    </row>
    <row r="20" spans="1:12" x14ac:dyDescent="0.25">
      <c r="A20" s="11" t="str">
        <f>Tabela224[[#This Row],[NOME]]</f>
        <v>FELIPE OLIVEIRA BARBOSA</v>
      </c>
      <c r="B20" s="11" t="str">
        <f>Tabela224[[#This Row],[CATEGORIA]]</f>
        <v>EMPREGADO</v>
      </c>
      <c r="C20" s="15" t="str">
        <f>Tabela224[[#This Row],[SITUAÇÃO ]]</f>
        <v>ATIVO</v>
      </c>
      <c r="D20" s="15"/>
      <c r="E20" s="7"/>
      <c r="F20" s="10"/>
      <c r="G20" s="7"/>
      <c r="H20" s="7"/>
      <c r="I20" s="8"/>
      <c r="J20" s="7">
        <f t="shared" si="0"/>
        <v>0</v>
      </c>
      <c r="K20" s="9">
        <f t="shared" si="2"/>
        <v>-29</v>
      </c>
      <c r="L20" s="15" t="str">
        <f ca="1">IF(TODAY()&gt;Tabela22[[#This Row],[VENCIMENTO]],"Vencido‼","Válido✔")</f>
        <v>Vencido‼</v>
      </c>
    </row>
    <row r="21" spans="1:12" x14ac:dyDescent="0.25">
      <c r="A21" s="11" t="str">
        <f>Tabela224[[#This Row],[NOME]]</f>
        <v>FERNANDO OLIVEIRA DOS SANTOS</v>
      </c>
      <c r="B21" s="11" t="str">
        <f>Tabela224[[#This Row],[CATEGORIA]]</f>
        <v>EMPREGADO</v>
      </c>
      <c r="C21" s="15" t="str">
        <f>Tabela224[[#This Row],[SITUAÇÃO ]]</f>
        <v>ATIVO</v>
      </c>
      <c r="D21" s="15"/>
      <c r="E21" s="7"/>
      <c r="F21" s="10"/>
      <c r="G21" s="7"/>
      <c r="H21" s="7"/>
      <c r="I21" s="8"/>
      <c r="J21" s="7">
        <f t="shared" si="0"/>
        <v>0</v>
      </c>
      <c r="K21" s="9">
        <f t="shared" si="2"/>
        <v>-29</v>
      </c>
      <c r="L21" s="15" t="str">
        <f ca="1">IF(TODAY()&gt;Tabela22[[#This Row],[VENCIMENTO]],"Vencido‼","Válido✔")</f>
        <v>Vencido‼</v>
      </c>
    </row>
    <row r="22" spans="1:12" x14ac:dyDescent="0.25">
      <c r="A22" s="11" t="str">
        <f>Tabela224[[#This Row],[NOME]]</f>
        <v>FILIPI GODINHO VEIGA</v>
      </c>
      <c r="B22" s="11" t="str">
        <f>Tabela224[[#This Row],[CATEGORIA]]</f>
        <v>INTERMITENTE (GEOSCAN)</v>
      </c>
      <c r="C22" s="15" t="str">
        <f>Tabela224[[#This Row],[SITUAÇÃO ]]</f>
        <v>ATIVO</v>
      </c>
      <c r="D22" s="15"/>
      <c r="E22" s="7"/>
      <c r="F22" s="10"/>
      <c r="G22" s="7"/>
      <c r="H22" s="7"/>
      <c r="I22" s="8"/>
      <c r="J22" s="7">
        <f t="shared" si="0"/>
        <v>0</v>
      </c>
      <c r="K22" s="9">
        <f t="shared" si="2"/>
        <v>-29</v>
      </c>
      <c r="L22" s="15" t="str">
        <f ca="1">IF(TODAY()&gt;Tabela22[[#This Row],[VENCIMENTO]],"Vencido‼","Válido✔")</f>
        <v>Vencido‼</v>
      </c>
    </row>
    <row r="23" spans="1:12" x14ac:dyDescent="0.25">
      <c r="A23" s="11" t="str">
        <f>Tabela224[[#This Row],[NOME]]</f>
        <v>GERSON DAMIÃO DA SILVA PRADO</v>
      </c>
      <c r="B23" s="11" t="str">
        <f>Tabela224[[#This Row],[CATEGORIA]]</f>
        <v>EMPREGADO</v>
      </c>
      <c r="C23" s="15" t="str">
        <f>Tabela224[[#This Row],[SITUAÇÃO ]]</f>
        <v>ATIVO</v>
      </c>
      <c r="D23" s="15"/>
      <c r="E23" s="7"/>
      <c r="F23" s="10"/>
      <c r="G23" s="7"/>
      <c r="H23" s="7"/>
      <c r="I23" s="8"/>
      <c r="J23" s="7">
        <f t="shared" si="0"/>
        <v>0</v>
      </c>
      <c r="K23" s="9">
        <f t="shared" si="2"/>
        <v>-29</v>
      </c>
      <c r="L23" s="15" t="str">
        <f ca="1">IF(TODAY()&gt;Tabela22[[#This Row],[VENCIMENTO]],"Vencido‼","Válido✔")</f>
        <v>Vencido‼</v>
      </c>
    </row>
    <row r="24" spans="1:12" x14ac:dyDescent="0.25">
      <c r="A24" s="11" t="str">
        <f>Tabela224[[#This Row],[NOME]]</f>
        <v>GIVALDO JOSE DOS SANTOS</v>
      </c>
      <c r="B24" s="11" t="str">
        <f>Tabela224[[#This Row],[CATEGORIA]]</f>
        <v>INTERMITENTE (ELISVÂNIO)</v>
      </c>
      <c r="C24" s="15" t="str">
        <f>Tabela224[[#This Row],[SITUAÇÃO ]]</f>
        <v>ATIVO</v>
      </c>
      <c r="D24" s="15"/>
      <c r="E24" s="7"/>
      <c r="F24" s="7"/>
      <c r="G24" s="7"/>
      <c r="H24" s="7"/>
      <c r="I24" s="8"/>
      <c r="J24" s="7">
        <f t="shared" si="0"/>
        <v>0</v>
      </c>
      <c r="K24" s="9">
        <f t="shared" si="2"/>
        <v>-29</v>
      </c>
      <c r="L24" s="15" t="str">
        <f ca="1">IF(TODAY()&gt;Tabela22[[#This Row],[VENCIMENTO]],"Vencido‼","Válido✔")</f>
        <v>Vencido‼</v>
      </c>
    </row>
    <row r="25" spans="1:12" x14ac:dyDescent="0.25">
      <c r="A25" s="11" t="str">
        <f>Tabela224[[#This Row],[NOME]]</f>
        <v>GUSTAVO HENRIQUE ABREU ROCHA</v>
      </c>
      <c r="B25" s="11" t="str">
        <f>Tabela224[[#This Row],[CATEGORIA]]</f>
        <v>EMPREGADO</v>
      </c>
      <c r="C25" s="15" t="str">
        <f>Tabela224[[#This Row],[SITUAÇÃO ]]</f>
        <v>ATIVO</v>
      </c>
      <c r="D25" s="15"/>
      <c r="E25" s="7"/>
      <c r="F25" s="7"/>
      <c r="G25" s="7"/>
      <c r="H25" s="7"/>
      <c r="I25" s="8"/>
      <c r="J25" s="7">
        <f t="shared" si="0"/>
        <v>0</v>
      </c>
      <c r="K25" s="9">
        <f t="shared" si="2"/>
        <v>-29</v>
      </c>
      <c r="L25" s="15" t="str">
        <f ca="1">IF(TODAY()&gt;Tabela22[[#This Row],[VENCIMENTO]],"Vencido‼","Válido✔")</f>
        <v>Vencido‼</v>
      </c>
    </row>
    <row r="26" spans="1:12" x14ac:dyDescent="0.25">
      <c r="A26" s="11" t="str">
        <f>Tabela224[[#This Row],[NOME]]</f>
        <v>HIGOR PAULO DIAS OLIVEIRA</v>
      </c>
      <c r="B26" s="11" t="str">
        <f>Tabela224[[#This Row],[CATEGORIA]]</f>
        <v>EMPREGADO</v>
      </c>
      <c r="C26" s="15" t="str">
        <f>Tabela224[[#This Row],[SITUAÇÃO ]]</f>
        <v>ATIVO</v>
      </c>
      <c r="D26" s="15"/>
      <c r="E26" s="7"/>
      <c r="F26" s="7"/>
      <c r="G26" s="7"/>
      <c r="H26" s="7"/>
      <c r="I26" s="8"/>
      <c r="J26" s="7">
        <f t="shared" si="0"/>
        <v>0</v>
      </c>
      <c r="K26" s="9">
        <f t="shared" si="2"/>
        <v>-29</v>
      </c>
      <c r="L26" s="15" t="str">
        <f ca="1">IF(TODAY()&gt;Tabela22[[#This Row],[VENCIMENTO]],"Vencido‼","Válido✔")</f>
        <v>Vencido‼</v>
      </c>
    </row>
    <row r="27" spans="1:12" x14ac:dyDescent="0.25">
      <c r="A27" s="11" t="str">
        <f>Tabela224[[#This Row],[NOME]]</f>
        <v>JANDILSON VIRGENS COSTA</v>
      </c>
      <c r="B27" s="11" t="str">
        <f>Tabela224[[#This Row],[CATEGORIA]]</f>
        <v>INTERMITENTE (ELISVÂNIO)</v>
      </c>
      <c r="C27" s="15" t="str">
        <f>Tabela224[[#This Row],[SITUAÇÃO ]]</f>
        <v>ATIVO</v>
      </c>
      <c r="D27" s="15"/>
      <c r="E27" s="7"/>
      <c r="F27" s="7"/>
      <c r="G27" s="7"/>
      <c r="H27" s="7"/>
      <c r="I27" s="8"/>
      <c r="J27" s="7">
        <f t="shared" si="0"/>
        <v>0</v>
      </c>
      <c r="K27" s="9">
        <f t="shared" si="2"/>
        <v>-29</v>
      </c>
      <c r="L27" s="15" t="str">
        <f ca="1">IF(TODAY()&gt;Tabela22[[#This Row],[VENCIMENTO]],"Vencido‼","Válido✔")</f>
        <v>Vencido‼</v>
      </c>
    </row>
    <row r="28" spans="1:12" x14ac:dyDescent="0.25">
      <c r="A28" s="11" t="str">
        <f>Tabela224[[#This Row],[NOME]]</f>
        <v>JHONATA HENRIQUE AMORIM ALVES</v>
      </c>
      <c r="B28" s="11" t="str">
        <f>Tabela224[[#This Row],[CATEGORIA]]</f>
        <v>EMPREGADO</v>
      </c>
      <c r="C28" s="15" t="str">
        <f>Tabela224[[#This Row],[SITUAÇÃO ]]</f>
        <v>ATIVO</v>
      </c>
      <c r="D28" s="15"/>
      <c r="E28" s="7"/>
      <c r="F28" s="7"/>
      <c r="G28" s="7"/>
      <c r="H28" s="7"/>
      <c r="I28" s="8"/>
      <c r="J28" s="7">
        <f t="shared" si="0"/>
        <v>0</v>
      </c>
      <c r="K28" s="9">
        <f t="shared" si="2"/>
        <v>-29</v>
      </c>
      <c r="L28" s="15" t="str">
        <f ca="1">IF(TODAY()&gt;Tabela22[[#This Row],[VENCIMENTO]],"Vencido‼","Válido✔")</f>
        <v>Vencido‼</v>
      </c>
    </row>
    <row r="29" spans="1:12" x14ac:dyDescent="0.25">
      <c r="A29" s="11" t="str">
        <f>Tabela224[[#This Row],[NOME]]</f>
        <v>JOÃO PAULO GUIMARÃES</v>
      </c>
      <c r="B29" s="11" t="str">
        <f>Tabela224[[#This Row],[CATEGORIA]]</f>
        <v>EMPREGADO</v>
      </c>
      <c r="C29" s="15" t="str">
        <f>Tabela224[[#This Row],[SITUAÇÃO ]]</f>
        <v>INATIVO</v>
      </c>
      <c r="D29" s="15"/>
      <c r="E29" s="7"/>
      <c r="F29" s="7"/>
      <c r="G29" s="7"/>
      <c r="H29" s="7"/>
      <c r="I29" s="8"/>
      <c r="J29" s="7">
        <f t="shared" si="0"/>
        <v>0</v>
      </c>
      <c r="K29" s="9">
        <f t="shared" si="2"/>
        <v>-29</v>
      </c>
      <c r="L29" s="15" t="str">
        <f ca="1">IF(TODAY()&gt;Tabela22[[#This Row],[VENCIMENTO]],"Vencido‼","Válido✔")</f>
        <v>Vencido‼</v>
      </c>
    </row>
    <row r="30" spans="1:12" x14ac:dyDescent="0.25">
      <c r="A30" s="11" t="str">
        <f>Tabela224[[#This Row],[NOME]]</f>
        <v>JONATHAS KELLYSON MARTINS DE OLIVEIRA</v>
      </c>
      <c r="B30" s="11" t="str">
        <f>Tabela224[[#This Row],[CATEGORIA]]</f>
        <v>INTERMITENTE</v>
      </c>
      <c r="C30" s="15" t="str">
        <f>Tabela224[[#This Row],[SITUAÇÃO ]]</f>
        <v>INATIVO</v>
      </c>
      <c r="D30" s="15"/>
      <c r="E30" s="7"/>
      <c r="F30" s="7"/>
      <c r="G30" s="7"/>
      <c r="H30" s="7"/>
      <c r="I30" s="8"/>
      <c r="J30" s="7">
        <f t="shared" si="0"/>
        <v>0</v>
      </c>
      <c r="K30" s="9">
        <f t="shared" si="2"/>
        <v>-29</v>
      </c>
      <c r="L30" s="15" t="str">
        <f ca="1">IF(TODAY()&gt;Tabela22[[#This Row],[VENCIMENTO]],"Vencido‼","Válido✔")</f>
        <v>Vencido‼</v>
      </c>
    </row>
    <row r="31" spans="1:12" x14ac:dyDescent="0.25">
      <c r="A31" s="11" t="str">
        <f>Tabela224[[#This Row],[NOME]]</f>
        <v>JOSÉ ANTÔNIO DIAS</v>
      </c>
      <c r="B31" s="11" t="str">
        <f>Tabela224[[#This Row],[CATEGORIA]]</f>
        <v xml:space="preserve">EMPREGADO </v>
      </c>
      <c r="C31" s="15" t="str">
        <f>Tabela224[[#This Row],[SITUAÇÃO ]]</f>
        <v>ATIVO</v>
      </c>
      <c r="D31" s="15"/>
      <c r="E31" s="7"/>
      <c r="F31" s="7"/>
      <c r="G31" s="7"/>
      <c r="H31" s="7"/>
      <c r="I31" s="8"/>
      <c r="J31" s="7">
        <f t="shared" si="0"/>
        <v>0</v>
      </c>
      <c r="K31" s="9">
        <f t="shared" si="2"/>
        <v>-29</v>
      </c>
      <c r="L31" s="15" t="str">
        <f ca="1">IF(TODAY()&gt;Tabela22[[#This Row],[VENCIMENTO]],"Vencido‼","Válido✔")</f>
        <v>Vencido‼</v>
      </c>
    </row>
    <row r="32" spans="1:12" x14ac:dyDescent="0.25">
      <c r="A32" s="11" t="str">
        <f>Tabela224[[#This Row],[NOME]]</f>
        <v>KENNEDY ALMEIDA MOTA</v>
      </c>
      <c r="B32" s="11" t="str">
        <f>Tabela224[[#This Row],[CATEGORIA]]</f>
        <v>EMPREGADO</v>
      </c>
      <c r="C32" s="15" t="str">
        <f>Tabela224[[#This Row],[SITUAÇÃO ]]</f>
        <v>ATIVO</v>
      </c>
      <c r="D32" s="15"/>
      <c r="E32" s="7"/>
      <c r="F32" s="7"/>
      <c r="G32" s="7"/>
      <c r="H32" s="7"/>
      <c r="I32" s="8"/>
      <c r="J32" s="7">
        <f t="shared" si="0"/>
        <v>0</v>
      </c>
      <c r="K32" s="9">
        <f t="shared" si="2"/>
        <v>-29</v>
      </c>
      <c r="L32" s="15" t="str">
        <f ca="1">IF(TODAY()&gt;Tabela22[[#This Row],[VENCIMENTO]],"Vencido‼","Válido✔")</f>
        <v>Vencido‼</v>
      </c>
    </row>
    <row r="33" spans="1:12" x14ac:dyDescent="0.25">
      <c r="A33" s="11" t="str">
        <f>Tabela224[[#This Row],[NOME]]</f>
        <v>KEVIN AQUINO ARNEZ</v>
      </c>
      <c r="B33" s="11" t="str">
        <f>Tabela224[[#This Row],[CATEGORIA]]</f>
        <v>EMPREGADO</v>
      </c>
      <c r="C33" s="15" t="str">
        <f>Tabela224[[#This Row],[SITUAÇÃO ]]</f>
        <v>ATIVO</v>
      </c>
      <c r="D33" s="15"/>
      <c r="E33" s="7"/>
      <c r="F33" s="7"/>
      <c r="G33" s="7"/>
      <c r="H33" s="7"/>
      <c r="I33" s="8"/>
      <c r="J33" s="7">
        <f t="shared" si="0"/>
        <v>0</v>
      </c>
      <c r="K33" s="9">
        <f t="shared" si="2"/>
        <v>-29</v>
      </c>
      <c r="L33" s="15" t="str">
        <f ca="1">IF(TODAY()&gt;Tabela22[[#This Row],[VENCIMENTO]],"Vencido‼","Válido✔")</f>
        <v>Vencido‼</v>
      </c>
    </row>
    <row r="34" spans="1:12" x14ac:dyDescent="0.25">
      <c r="A34" s="11" t="str">
        <f>Tabela224[[#This Row],[NOME]]</f>
        <v>LEANDRO ARCANJO DOS SANTOS</v>
      </c>
      <c r="B34" s="11" t="str">
        <f>Tabela224[[#This Row],[CATEGORIA]]</f>
        <v>EMPREGADO</v>
      </c>
      <c r="C34" s="15" t="str">
        <f>Tabela224[[#This Row],[SITUAÇÃO ]]</f>
        <v>ATIVO</v>
      </c>
      <c r="D34" s="15"/>
      <c r="E34" s="7"/>
      <c r="F34" s="7"/>
      <c r="G34" s="7"/>
      <c r="H34" s="7"/>
      <c r="I34" s="8"/>
      <c r="J34" s="7">
        <f t="shared" si="0"/>
        <v>0</v>
      </c>
      <c r="K34" s="9">
        <f t="shared" si="2"/>
        <v>-29</v>
      </c>
      <c r="L34" s="15" t="str">
        <f ca="1">IF(TODAY()&gt;Tabela22[[#This Row],[VENCIMENTO]],"Vencido‼","Válido✔")</f>
        <v>Vencido‼</v>
      </c>
    </row>
    <row r="35" spans="1:12" x14ac:dyDescent="0.25">
      <c r="A35" s="11" t="str">
        <f>Tabela224[[#This Row],[NOME]]</f>
        <v>LUCIANO ALVES DE PAIVA</v>
      </c>
      <c r="B35" s="11" t="str">
        <f>Tabela224[[#This Row],[CATEGORIA]]</f>
        <v>EMPREGADO</v>
      </c>
      <c r="C35" s="15" t="str">
        <f>Tabela224[[#This Row],[SITUAÇÃO ]]</f>
        <v>INATIVO</v>
      </c>
      <c r="D35" s="15"/>
      <c r="E35" s="7"/>
      <c r="F35" s="7"/>
      <c r="G35" s="7"/>
      <c r="H35" s="7"/>
      <c r="I35" s="8"/>
      <c r="J35" s="7">
        <f t="shared" si="0"/>
        <v>0</v>
      </c>
      <c r="K35" s="9">
        <f t="shared" si="2"/>
        <v>-29</v>
      </c>
      <c r="L35" s="15" t="str">
        <f ca="1">IF(TODAY()&gt;Tabela22[[#This Row],[VENCIMENTO]],"Vencido‼","Válido✔")</f>
        <v>Vencido‼</v>
      </c>
    </row>
    <row r="36" spans="1:12" x14ac:dyDescent="0.25">
      <c r="A36" s="11" t="str">
        <f>Tabela224[[#This Row],[NOME]]</f>
        <v>LUIZ CARLOS CORRÊA</v>
      </c>
      <c r="B36" s="11" t="str">
        <f>Tabela224[[#This Row],[CATEGORIA]]</f>
        <v>EMPREGADO</v>
      </c>
      <c r="C36" s="15" t="str">
        <f>Tabela224[[#This Row],[SITUAÇÃO ]]</f>
        <v>ATIVO</v>
      </c>
      <c r="D36" s="15"/>
      <c r="E36" s="7"/>
      <c r="F36" s="7"/>
      <c r="G36" s="7"/>
      <c r="H36" s="7"/>
      <c r="I36" s="8"/>
      <c r="J36" s="7">
        <f t="shared" si="0"/>
        <v>0</v>
      </c>
      <c r="K36" s="9">
        <f t="shared" si="2"/>
        <v>-29</v>
      </c>
      <c r="L36" s="15" t="str">
        <f ca="1">IF(TODAY()&gt;Tabela22[[#This Row],[VENCIMENTO]],"Vencido‼","Válido✔")</f>
        <v>Vencido‼</v>
      </c>
    </row>
    <row r="37" spans="1:12" x14ac:dyDescent="0.25">
      <c r="A37" s="11" t="str">
        <f>Tabela224[[#This Row],[NOME]]</f>
        <v>MÁRCIO PEREIRA DO NASCIMENTO</v>
      </c>
      <c r="B37" s="11" t="str">
        <f>Tabela224[[#This Row],[CATEGORIA]]</f>
        <v>EMPREGADO</v>
      </c>
      <c r="C37" s="15" t="str">
        <f>Tabela224[[#This Row],[SITUAÇÃO ]]</f>
        <v>ATIVO</v>
      </c>
      <c r="D37" s="15"/>
      <c r="E37" s="7"/>
      <c r="F37" s="7"/>
      <c r="G37" s="7"/>
      <c r="H37" s="7"/>
      <c r="I37" s="8"/>
      <c r="J37" s="7">
        <f t="shared" si="0"/>
        <v>0</v>
      </c>
      <c r="K37" s="9">
        <f t="shared" si="2"/>
        <v>-29</v>
      </c>
      <c r="L37" s="15" t="str">
        <f ca="1">IF(TODAY()&gt;Tabela22[[#This Row],[VENCIMENTO]],"Vencido‼","Válido✔")</f>
        <v>Vencido‼</v>
      </c>
    </row>
    <row r="38" spans="1:12" x14ac:dyDescent="0.25">
      <c r="A38" s="11" t="str">
        <f>Tabela224[[#This Row],[NOME]]</f>
        <v>MATEUS DOS SANTOS DE BRITO</v>
      </c>
      <c r="B38" s="11" t="str">
        <f>Tabela224[[#This Row],[CATEGORIA]]</f>
        <v>INTERMITENTE (ELISVÂNIO)</v>
      </c>
      <c r="C38" s="15" t="str">
        <f>Tabela224[[#This Row],[SITUAÇÃO ]]</f>
        <v>ATIVO</v>
      </c>
      <c r="D38" s="15"/>
      <c r="E38" s="7"/>
      <c r="F38" s="7"/>
      <c r="G38" s="7"/>
      <c r="H38" s="7"/>
      <c r="I38" s="8"/>
      <c r="J38" s="7">
        <f t="shared" si="0"/>
        <v>0</v>
      </c>
      <c r="K38" s="9">
        <f t="shared" si="2"/>
        <v>-29</v>
      </c>
      <c r="L38" s="15" t="str">
        <f ca="1">IF(TODAY()&gt;Tabela22[[#This Row],[VENCIMENTO]],"Vencido‼","Válido✔")</f>
        <v>Vencido‼</v>
      </c>
    </row>
    <row r="39" spans="1:12" x14ac:dyDescent="0.25">
      <c r="A39" s="11" t="str">
        <f>Tabela224[[#This Row],[NOME]]</f>
        <v>MOACIR ROMÁRIO SIQUEIRA DOS REIS</v>
      </c>
      <c r="B39" s="11" t="str">
        <f>Tabela224[[#This Row],[CATEGORIA]]</f>
        <v>EMPREGADO</v>
      </c>
      <c r="C39" s="15" t="str">
        <f>Tabela224[[#This Row],[SITUAÇÃO ]]</f>
        <v>ATIVO</v>
      </c>
      <c r="D39" s="15"/>
      <c r="E39" s="7"/>
      <c r="F39" s="7"/>
      <c r="G39" s="7"/>
      <c r="H39" s="7"/>
      <c r="I39" s="8"/>
      <c r="J39" s="7">
        <f t="shared" si="0"/>
        <v>0</v>
      </c>
      <c r="K39" s="9">
        <f t="shared" si="2"/>
        <v>-29</v>
      </c>
      <c r="L39" s="15" t="str">
        <f ca="1">IF(TODAY()&gt;Tabela22[[#This Row],[VENCIMENTO]],"Vencido‼","Válido✔")</f>
        <v>Vencido‼</v>
      </c>
    </row>
    <row r="40" spans="1:12" x14ac:dyDescent="0.25">
      <c r="A40" s="11" t="str">
        <f>Tabela224[[#This Row],[NOME]]</f>
        <v>NATHÁLIA ROSY SOUZA OLIVEIRA</v>
      </c>
      <c r="B40" s="11" t="str">
        <f>Tabela224[[#This Row],[CATEGORIA]]</f>
        <v>EMPREGADO</v>
      </c>
      <c r="C40" s="15" t="str">
        <f>Tabela224[[#This Row],[SITUAÇÃO ]]</f>
        <v>ATIVO</v>
      </c>
      <c r="D40" s="15"/>
      <c r="E40" s="7"/>
      <c r="F40" s="7"/>
      <c r="G40" s="7"/>
      <c r="H40" s="7"/>
      <c r="I40" s="8"/>
      <c r="J40" s="7">
        <f t="shared" si="0"/>
        <v>0</v>
      </c>
      <c r="K40" s="9">
        <f t="shared" si="2"/>
        <v>-29</v>
      </c>
      <c r="L40" s="15" t="str">
        <f ca="1">IF(TODAY()&gt;Tabela22[[#This Row],[VENCIMENTO]],"Vencido‼","Válido✔")</f>
        <v>Vencido‼</v>
      </c>
    </row>
    <row r="41" spans="1:12" x14ac:dyDescent="0.25">
      <c r="A41" s="11" t="str">
        <f>Tabela224[[#This Row],[NOME]]</f>
        <v>NAYARA THAÍS LOURENÇO OLIVEIRA</v>
      </c>
      <c r="B41" s="11" t="str">
        <f>Tabela224[[#This Row],[CATEGORIA]]</f>
        <v>EMPREGADO</v>
      </c>
      <c r="C41" s="15" t="str">
        <f>Tabela224[[#This Row],[SITUAÇÃO ]]</f>
        <v>ATIVO</v>
      </c>
      <c r="D41" s="15"/>
      <c r="E41" s="7"/>
      <c r="F41" s="7"/>
      <c r="G41" s="7"/>
      <c r="H41" s="7"/>
      <c r="I41" s="8"/>
      <c r="J41" s="7">
        <f t="shared" si="0"/>
        <v>0</v>
      </c>
      <c r="K41" s="9">
        <f t="shared" si="2"/>
        <v>-29</v>
      </c>
      <c r="L41" s="15" t="str">
        <f ca="1">IF(TODAY()&gt;Tabela22[[#This Row],[VENCIMENTO]],"Vencido‼","Válido✔")</f>
        <v>Vencido‼</v>
      </c>
    </row>
    <row r="42" spans="1:12" x14ac:dyDescent="0.25">
      <c r="A42" s="11" t="str">
        <f>Tabela224[[#This Row],[NOME]]</f>
        <v>NIELTON OLIVEIRA DAMASCENO</v>
      </c>
      <c r="B42" s="11" t="str">
        <f>Tabela224[[#This Row],[CATEGORIA]]</f>
        <v>EMPREGADO</v>
      </c>
      <c r="C42" s="15" t="str">
        <f>Tabela224[[#This Row],[SITUAÇÃO ]]</f>
        <v>ATIVO</v>
      </c>
      <c r="D42" s="15"/>
      <c r="E42" s="7"/>
      <c r="F42" s="7"/>
      <c r="G42" s="7"/>
      <c r="H42" s="7"/>
      <c r="I42" s="8"/>
      <c r="J42" s="7">
        <f t="shared" si="0"/>
        <v>0</v>
      </c>
      <c r="K42" s="9">
        <f t="shared" si="2"/>
        <v>-29</v>
      </c>
      <c r="L42" s="15" t="str">
        <f ca="1">IF(TODAY()&gt;Tabela22[[#This Row],[VENCIMENTO]],"Vencido‼","Válido✔")</f>
        <v>Vencido‼</v>
      </c>
    </row>
    <row r="43" spans="1:12" x14ac:dyDescent="0.25">
      <c r="A43" s="11" t="str">
        <f>Tabela224[[#This Row],[NOME]]</f>
        <v>PAULO CÉLIO DA SILVA</v>
      </c>
      <c r="B43" s="11" t="str">
        <f>Tabela224[[#This Row],[CATEGORIA]]</f>
        <v>EMPREGADO</v>
      </c>
      <c r="C43" s="15" t="str">
        <f>Tabela224[[#This Row],[SITUAÇÃO ]]</f>
        <v>ATIVO</v>
      </c>
      <c r="D43" s="15"/>
      <c r="E43" s="7"/>
      <c r="F43" s="7"/>
      <c r="G43" s="7"/>
      <c r="H43" s="7"/>
      <c r="I43" s="8"/>
      <c r="J43" s="7">
        <f t="shared" si="0"/>
        <v>0</v>
      </c>
      <c r="K43" s="9">
        <f t="shared" si="2"/>
        <v>-29</v>
      </c>
      <c r="L43" s="15" t="str">
        <f ca="1">IF(TODAY()&gt;Tabela22[[#This Row],[VENCIMENTO]],"Vencido‼","Válido✔")</f>
        <v>Vencido‼</v>
      </c>
    </row>
    <row r="44" spans="1:12" x14ac:dyDescent="0.25">
      <c r="A44" s="11" t="str">
        <f>Tabela224[[#This Row],[NOME]]</f>
        <v>RAFAEL FAUSTINO MAPA COELHO</v>
      </c>
      <c r="B44" s="11" t="str">
        <f>Tabela224[[#This Row],[CATEGORIA]]</f>
        <v>EMPREGADO</v>
      </c>
      <c r="C44" s="15" t="str">
        <f>Tabela224[[#This Row],[SITUAÇÃO ]]</f>
        <v>INATIVO</v>
      </c>
      <c r="D44" s="15"/>
      <c r="E44" s="7"/>
      <c r="F44" s="7"/>
      <c r="G44" s="7"/>
      <c r="H44" s="7"/>
      <c r="I44" s="8"/>
      <c r="J44" s="7">
        <f t="shared" si="0"/>
        <v>0</v>
      </c>
      <c r="K44" s="9">
        <f t="shared" si="2"/>
        <v>-29</v>
      </c>
      <c r="L44" s="15" t="str">
        <f ca="1">IF(TODAY()&gt;Tabela22[[#This Row],[VENCIMENTO]],"Vencido‼","Válido✔")</f>
        <v>Vencido‼</v>
      </c>
    </row>
    <row r="45" spans="1:12" x14ac:dyDescent="0.25">
      <c r="A45" s="11" t="str">
        <f>Tabela224[[#This Row],[NOME]]</f>
        <v>RAFAEL ROBERTO CAMPIDELLI</v>
      </c>
      <c r="B45" s="11" t="str">
        <f>Tabela224[[#This Row],[CATEGORIA]]</f>
        <v>EMPREGADO</v>
      </c>
      <c r="C45" s="15" t="s">
        <v>120</v>
      </c>
      <c r="D45" s="15"/>
      <c r="E45" s="7"/>
      <c r="F45" s="7"/>
      <c r="G45" s="7"/>
      <c r="H45" s="7"/>
      <c r="I45" s="8"/>
      <c r="J45" s="7">
        <f>EDATE(E45,I45)</f>
        <v>0</v>
      </c>
      <c r="K45" s="9">
        <f>J45-29</f>
        <v>-29</v>
      </c>
      <c r="L45" s="15" t="str">
        <f ca="1">IF(TODAY()&gt;Tabela22[[#This Row],[VENCIMENTO]],"Vencido‼","Válido✔")</f>
        <v>Vencido‼</v>
      </c>
    </row>
    <row r="46" spans="1:12" x14ac:dyDescent="0.25">
      <c r="A46" s="11" t="str">
        <f>Tabela224[[#This Row],[NOME]]</f>
        <v>ROBERT AUGUSTO SANTOS SILVA</v>
      </c>
      <c r="B46" s="11" t="str">
        <f>Tabela224[[#This Row],[CATEGORIA]]</f>
        <v>EMPREGADO</v>
      </c>
      <c r="C46" s="15" t="str">
        <f>Tabela224[[#This Row],[SITUAÇÃO ]]</f>
        <v>ATIVO</v>
      </c>
      <c r="D46" s="15"/>
      <c r="E46" s="7"/>
      <c r="F46" s="7"/>
      <c r="G46" s="7"/>
      <c r="H46" s="7"/>
      <c r="I46" s="8"/>
      <c r="J46" s="7">
        <f t="shared" si="0"/>
        <v>0</v>
      </c>
      <c r="K46" s="9">
        <f t="shared" si="2"/>
        <v>-29</v>
      </c>
      <c r="L46" s="15" t="str">
        <f ca="1">IF(TODAY()&gt;Tabela22[[#This Row],[VENCIMENTO]],"Vencido‼","Válido✔")</f>
        <v>Vencido‼</v>
      </c>
    </row>
    <row r="47" spans="1:12" x14ac:dyDescent="0.25">
      <c r="A47" s="11" t="str">
        <f>Tabela224[[#This Row],[NOME]]</f>
        <v>TALISON TIAGO DIAS OLIVEIRA</v>
      </c>
      <c r="B47" s="11" t="str">
        <f>Tabela224[[#This Row],[CATEGORIA]]</f>
        <v>EMPREGADO</v>
      </c>
      <c r="C47" s="15" t="str">
        <f>Tabela224[[#This Row],[SITUAÇÃO ]]</f>
        <v>ATIVO</v>
      </c>
      <c r="D47" s="15"/>
      <c r="E47" s="7"/>
      <c r="F47" s="7"/>
      <c r="G47" s="7"/>
      <c r="H47" s="7"/>
      <c r="I47" s="8"/>
      <c r="J47" s="7">
        <f t="shared" si="0"/>
        <v>0</v>
      </c>
      <c r="K47" s="9">
        <f t="shared" si="2"/>
        <v>-29</v>
      </c>
      <c r="L47" s="15" t="str">
        <f ca="1">IF(TODAY()&gt;Tabela22[[#This Row],[VENCIMENTO]],"Vencido‼","Válido✔")</f>
        <v>Vencido‼</v>
      </c>
    </row>
    <row r="48" spans="1:12" x14ac:dyDescent="0.25">
      <c r="A48" s="11" t="str">
        <f>Tabela224[[#This Row],[NOME]]</f>
        <v>THAÍS LORRAINE DA SILVA SANTOS</v>
      </c>
      <c r="B48" s="11" t="str">
        <f>Tabela224[[#This Row],[CATEGORIA]]</f>
        <v>EMPREGADO</v>
      </c>
      <c r="C48" s="15" t="str">
        <f>Tabela224[[#This Row],[SITUAÇÃO ]]</f>
        <v>ATIVO</v>
      </c>
      <c r="D48" s="15"/>
      <c r="E48" s="7"/>
      <c r="F48" s="7"/>
      <c r="G48" s="7"/>
      <c r="H48" s="7"/>
      <c r="I48" s="8"/>
      <c r="J48" s="7">
        <f t="shared" si="0"/>
        <v>0</v>
      </c>
      <c r="K48" s="9">
        <f t="shared" si="2"/>
        <v>-29</v>
      </c>
      <c r="L48" s="15" t="str">
        <f ca="1">IF(TODAY()&gt;Tabela22[[#This Row],[VENCIMENTO]],"Vencido‼","Válido✔")</f>
        <v>Vencido‼</v>
      </c>
    </row>
    <row r="49" spans="1:12" x14ac:dyDescent="0.25">
      <c r="A49" s="11" t="str">
        <f>Tabela224[[#This Row],[NOME]]</f>
        <v>WAGNER APARECIDO DE SOUSA JÚNIOR</v>
      </c>
      <c r="B49" s="11" t="str">
        <f>Tabela224[[#This Row],[CATEGORIA]]</f>
        <v>EMPREGADO</v>
      </c>
      <c r="C49" s="15" t="str">
        <f>Tabela224[[#This Row],[SITUAÇÃO ]]</f>
        <v>INATIVO</v>
      </c>
      <c r="D49" s="15"/>
      <c r="E49" s="7"/>
      <c r="F49" s="7"/>
      <c r="G49" s="7"/>
      <c r="H49" s="7"/>
      <c r="I49" s="8"/>
      <c r="J49" s="7">
        <f t="shared" si="0"/>
        <v>0</v>
      </c>
      <c r="K49" s="9">
        <f t="shared" si="2"/>
        <v>-29</v>
      </c>
      <c r="L49" s="15" t="str">
        <f ca="1">IF(TODAY()&gt;Tabela22[[#This Row],[VENCIMENTO]],"Vencido‼","Válido✔")</f>
        <v>Vencido‼</v>
      </c>
    </row>
    <row r="50" spans="1:12" x14ac:dyDescent="0.25">
      <c r="A50" s="11" t="str">
        <f>Tabela224[[#This Row],[NOME]]</f>
        <v>WESLEY DE ALMEIDA E SOUZA</v>
      </c>
      <c r="B50" s="11" t="str">
        <f>Tabela224[[#This Row],[CATEGORIA]]</f>
        <v>EMPREGADO</v>
      </c>
      <c r="C50" s="15" t="str">
        <f>Tabela224[[#This Row],[SITUAÇÃO ]]</f>
        <v>ATIVO</v>
      </c>
      <c r="D50" s="15"/>
      <c r="E50" s="19"/>
      <c r="F50" s="19"/>
      <c r="G50" s="7"/>
      <c r="H50" s="7"/>
      <c r="I50" s="8"/>
      <c r="J50" s="19">
        <f t="shared" si="0"/>
        <v>0</v>
      </c>
      <c r="K50" s="20">
        <f t="shared" si="2"/>
        <v>-29</v>
      </c>
      <c r="L50" s="15" t="str">
        <f ca="1">IF(TODAY()&gt;Tabela22[[#This Row],[VENCIMENTO]],"Vencido‼","Válido✔")</f>
        <v>Vencido‼</v>
      </c>
    </row>
    <row r="51" spans="1:12" x14ac:dyDescent="0.25">
      <c r="A51" s="11" t="str">
        <f>Tabela224[[#This Row],[NOME]]</f>
        <v>MARCELO CHRISTIAN LELIS DE OLIVEIRA</v>
      </c>
      <c r="B51" s="11" t="str">
        <f>Tabela224[[#This Row],[CATEGORIA]]</f>
        <v>EMPREGADO</v>
      </c>
      <c r="C51" s="15" t="str">
        <f>Tabela224[[#This Row],[SITUAÇÃO ]]</f>
        <v>ATIVO</v>
      </c>
      <c r="D51" s="8"/>
      <c r="E51" s="7"/>
      <c r="F51" s="7"/>
      <c r="G51" s="7"/>
      <c r="H51" s="7"/>
      <c r="I51" s="8"/>
      <c r="J51" s="7">
        <f t="shared" ref="J51:J82" si="3">EDATE(E51,I51)</f>
        <v>0</v>
      </c>
      <c r="K51" s="9">
        <f t="shared" ref="K51:K82" si="4">J51-29</f>
        <v>-29</v>
      </c>
      <c r="L51" s="27" t="str">
        <f ca="1">IF(TODAY()&gt;Tabela22[[#This Row],[VENCIMENTO]],"Vencido‼","Válido✔")</f>
        <v>Vencido‼</v>
      </c>
    </row>
    <row r="52" spans="1:12" x14ac:dyDescent="0.25">
      <c r="A52" s="11" t="str">
        <f>Tabela224[[#This Row],[NOME]]</f>
        <v>PABLO VINICIUS SEVERINO FERNANDES</v>
      </c>
      <c r="B52" s="11" t="str">
        <f>Tabela224[[#This Row],[CATEGORIA]]</f>
        <v xml:space="preserve">EMPREGADO </v>
      </c>
      <c r="C52" s="15" t="str">
        <f>Tabela224[[#This Row],[SITUAÇÃO ]]</f>
        <v>ATIVO</v>
      </c>
      <c r="D52" s="8"/>
      <c r="E52" s="7"/>
      <c r="F52" s="7"/>
      <c r="G52" s="7"/>
      <c r="H52" s="7"/>
      <c r="I52" s="8"/>
      <c r="J52" s="7">
        <f t="shared" si="3"/>
        <v>0</v>
      </c>
      <c r="K52" s="9">
        <f t="shared" si="4"/>
        <v>-29</v>
      </c>
      <c r="L52" s="27" t="str">
        <f ca="1">IF(TODAY()&gt;Tabela22[[#This Row],[VENCIMENTO]],"Vencido‼","Válido✔")</f>
        <v>Vencido‼</v>
      </c>
    </row>
    <row r="53" spans="1:12" x14ac:dyDescent="0.25">
      <c r="A53" s="11" t="str">
        <f>Tabela224[[#This Row],[NOME]]</f>
        <v>FRANCISCO PEDRO DE SOUZA SANTOS</v>
      </c>
      <c r="B53" s="11" t="str">
        <f>Tabela224[[#This Row],[CATEGORIA]]</f>
        <v>EMPREGADO</v>
      </c>
      <c r="C53" s="15" t="s">
        <v>120</v>
      </c>
      <c r="D53" s="8"/>
      <c r="E53" s="7"/>
      <c r="F53" s="7"/>
      <c r="G53" s="7"/>
      <c r="H53" s="7"/>
      <c r="I53" s="8"/>
      <c r="J53" s="7">
        <f t="shared" si="3"/>
        <v>0</v>
      </c>
      <c r="K53" s="9">
        <f t="shared" si="4"/>
        <v>-29</v>
      </c>
      <c r="L53" s="27" t="str">
        <f ca="1">IF(TODAY()&gt;Tabela22[[#This Row],[VENCIMENTO]],"Vencido‼","Válido✔")</f>
        <v>Vencido‼</v>
      </c>
    </row>
    <row r="54" spans="1:12" x14ac:dyDescent="0.25">
      <c r="A54" s="11" t="str">
        <f>Tabela224[[#This Row],[NOME]]</f>
        <v>ÍTALO GABRIEL DA SILVA RODRIGUES SANTOS</v>
      </c>
      <c r="B54" s="11" t="str">
        <f>Tabela224[[#This Row],[CATEGORIA]]</f>
        <v>EMPREGADO</v>
      </c>
      <c r="C54" s="15" t="str">
        <f>Tabela224[[#This Row],[SITUAÇÃO ]]</f>
        <v>ATIVO</v>
      </c>
      <c r="D54" s="8"/>
      <c r="E54" s="7"/>
      <c r="F54" s="7"/>
      <c r="G54" s="7"/>
      <c r="H54" s="7"/>
      <c r="I54" s="8"/>
      <c r="J54" s="7">
        <f t="shared" si="3"/>
        <v>0</v>
      </c>
      <c r="K54" s="9">
        <f t="shared" si="4"/>
        <v>-29</v>
      </c>
      <c r="L54" s="27" t="str">
        <f ca="1">IF(TODAY()&gt;Tabela22[[#This Row],[VENCIMENTO]],"Vencido‼","Válido✔")</f>
        <v>Vencido‼</v>
      </c>
    </row>
    <row r="55" spans="1:12" x14ac:dyDescent="0.25">
      <c r="A55" s="11" t="str">
        <f>Tabela224[[#This Row],[NOME]]</f>
        <v>IVANILDO AMARAL SANTOS</v>
      </c>
      <c r="B55" s="11" t="str">
        <f>Tabela224[[#This Row],[CATEGORIA]]</f>
        <v>EMPREGADO</v>
      </c>
      <c r="C55" s="15" t="str">
        <f>Tabela224[[#This Row],[SITUAÇÃO ]]</f>
        <v>ATIVO</v>
      </c>
      <c r="D55" s="8"/>
      <c r="E55" s="7"/>
      <c r="F55" s="7"/>
      <c r="G55" s="7"/>
      <c r="H55" s="7"/>
      <c r="I55" s="8"/>
      <c r="J55" s="7">
        <f t="shared" si="3"/>
        <v>0</v>
      </c>
      <c r="K55" s="9">
        <f t="shared" si="4"/>
        <v>-29</v>
      </c>
      <c r="L55" s="27" t="str">
        <f ca="1">IF(TODAY()&gt;Tabela22[[#This Row],[VENCIMENTO]],"Vencido‼","Válido✔")</f>
        <v>Vencido‼</v>
      </c>
    </row>
    <row r="56" spans="1:12" x14ac:dyDescent="0.25">
      <c r="A56" s="11" t="str">
        <f>Tabela224[[#This Row],[NOME]]</f>
        <v>JONATHAN FERNANDES PEREIRA</v>
      </c>
      <c r="B56" s="11" t="str">
        <f>Tabela224[[#This Row],[CATEGORIA]]</f>
        <v>EMPREGADO</v>
      </c>
      <c r="C56" s="15" t="str">
        <f>Tabela224[[#This Row],[SITUAÇÃO ]]</f>
        <v>ATIVO</v>
      </c>
      <c r="D56" s="8"/>
      <c r="E56" s="7"/>
      <c r="F56" s="7"/>
      <c r="G56" s="7"/>
      <c r="H56" s="7"/>
      <c r="I56" s="8"/>
      <c r="J56" s="7">
        <f t="shared" si="3"/>
        <v>0</v>
      </c>
      <c r="K56" s="9">
        <f t="shared" si="4"/>
        <v>-29</v>
      </c>
      <c r="L56" s="27" t="str">
        <f ca="1">IF(TODAY()&gt;Tabela22[[#This Row],[VENCIMENTO]],"Vencido‼","Válido✔")</f>
        <v>Vencido‼</v>
      </c>
    </row>
    <row r="57" spans="1:12" x14ac:dyDescent="0.25">
      <c r="A57" s="11" t="str">
        <f>Tabela224[[#This Row],[NOME]]</f>
        <v>FERNANDO AQUINO FERNANDES</v>
      </c>
      <c r="B57" s="11" t="str">
        <f>Tabela224[[#This Row],[CATEGORIA]]</f>
        <v>INTERMITENTE (FERNANDO)</v>
      </c>
      <c r="C57" s="15" t="str">
        <f>Tabela224[[#This Row],[SITUAÇÃO ]]</f>
        <v>ATIVO</v>
      </c>
      <c r="D57" s="8"/>
      <c r="E57" s="7"/>
      <c r="F57" s="7"/>
      <c r="G57" s="7"/>
      <c r="H57" s="7"/>
      <c r="I57" s="8"/>
      <c r="J57" s="7">
        <f t="shared" si="3"/>
        <v>0</v>
      </c>
      <c r="K57" s="9">
        <f t="shared" si="4"/>
        <v>-29</v>
      </c>
      <c r="L57" s="27" t="str">
        <f ca="1">IF(TODAY()&gt;Tabela22[[#This Row],[VENCIMENTO]],"Vencido‼","Válido✔")</f>
        <v>Vencido‼</v>
      </c>
    </row>
    <row r="58" spans="1:12" x14ac:dyDescent="0.25">
      <c r="A58" s="11" t="str">
        <f>Tabela224[[#This Row],[NOME]]</f>
        <v>WANDESON COSTA LIMA</v>
      </c>
      <c r="B58" s="11" t="str">
        <f>Tabela224[[#This Row],[CATEGORIA]]</f>
        <v>INTERMITENTE (FERNANDO)</v>
      </c>
      <c r="C58" s="15" t="str">
        <f>Tabela224[[#This Row],[SITUAÇÃO ]]</f>
        <v>ATIVO</v>
      </c>
      <c r="D58" s="8"/>
      <c r="E58" s="7"/>
      <c r="F58" s="7"/>
      <c r="G58" s="7"/>
      <c r="H58" s="7"/>
      <c r="I58" s="8"/>
      <c r="J58" s="7">
        <f t="shared" si="3"/>
        <v>0</v>
      </c>
      <c r="K58" s="9">
        <f t="shared" si="4"/>
        <v>-29</v>
      </c>
      <c r="L58" s="27" t="str">
        <f ca="1">IF(TODAY()&gt;Tabela22[[#This Row],[VENCIMENTO]],"Vencido‼","Válido✔")</f>
        <v>Vencido‼</v>
      </c>
    </row>
    <row r="59" spans="1:12" x14ac:dyDescent="0.25">
      <c r="A59" s="11" t="str">
        <f>Tabela224[[#This Row],[NOME]]</f>
        <v>WILLIAN JORGE CAETANO PINTO</v>
      </c>
      <c r="B59" s="11" t="str">
        <f>Tabela224[[#This Row],[CATEGORIA]]</f>
        <v>INTERMITENTE (FERNANDO)</v>
      </c>
      <c r="C59" s="15" t="str">
        <f>Tabela224[[#This Row],[SITUAÇÃO ]]</f>
        <v>ATIVO</v>
      </c>
      <c r="D59" s="8"/>
      <c r="E59" s="7"/>
      <c r="F59" s="7"/>
      <c r="G59" s="7"/>
      <c r="H59" s="7"/>
      <c r="I59" s="8"/>
      <c r="J59" s="7">
        <f t="shared" si="3"/>
        <v>0</v>
      </c>
      <c r="K59" s="9">
        <f t="shared" si="4"/>
        <v>-29</v>
      </c>
      <c r="L59" s="27" t="str">
        <f ca="1">IF(TODAY()&gt;Tabela22[[#This Row],[VENCIMENTO]],"Vencido‼","Válido✔")</f>
        <v>Vencido‼</v>
      </c>
    </row>
    <row r="60" spans="1:12" x14ac:dyDescent="0.25">
      <c r="A60" s="11" t="str">
        <f>Tabela224[[#This Row],[NOME]]</f>
        <v>GRASIANE DA COSTA SOBRINHO</v>
      </c>
      <c r="B60" s="11" t="str">
        <f>Tabela224[[#This Row],[CATEGORIA]]</f>
        <v>EMPREGADO</v>
      </c>
      <c r="C60" s="15" t="str">
        <f>Tabela224[[#This Row],[SITUAÇÃO ]]</f>
        <v>ATIVO</v>
      </c>
      <c r="D60" s="8"/>
      <c r="E60" s="7"/>
      <c r="F60" s="7"/>
      <c r="G60" s="7"/>
      <c r="H60" s="7"/>
      <c r="I60" s="8"/>
      <c r="J60" s="7">
        <f t="shared" si="3"/>
        <v>0</v>
      </c>
      <c r="K60" s="9">
        <f t="shared" si="4"/>
        <v>-29</v>
      </c>
      <c r="L60" s="27" t="str">
        <f ca="1">IF(TODAY()&gt;Tabela22[[#This Row],[VENCIMENTO]],"Vencido‼","Válido✔")</f>
        <v>Vencido‼</v>
      </c>
    </row>
    <row r="61" spans="1:12" x14ac:dyDescent="0.25">
      <c r="A61" s="11" t="str">
        <f>Tabela224[[#This Row],[NOME]]</f>
        <v>BRUNO GUIMARÃES MARTINS</v>
      </c>
      <c r="B61" s="11" t="str">
        <f>Tabela224[[#This Row],[CATEGORIA]]</f>
        <v>EMPREGADO</v>
      </c>
      <c r="C61" s="15" t="str">
        <f>Tabela224[[#This Row],[SITUAÇÃO ]]</f>
        <v>ATIVO</v>
      </c>
      <c r="D61" s="8"/>
      <c r="E61" s="7"/>
      <c r="F61" s="7"/>
      <c r="G61" s="7"/>
      <c r="H61" s="7"/>
      <c r="I61" s="8"/>
      <c r="J61" s="7">
        <f t="shared" si="3"/>
        <v>0</v>
      </c>
      <c r="K61" s="9">
        <f t="shared" si="4"/>
        <v>-29</v>
      </c>
      <c r="L61" s="27" t="str">
        <f ca="1">IF(TODAY()&gt;Tabela22[[#This Row],[VENCIMENTO]],"Vencido‼","Válido✔")</f>
        <v>Vencido‼</v>
      </c>
    </row>
    <row r="62" spans="1:12" x14ac:dyDescent="0.25">
      <c r="A62" s="11" t="str">
        <f>Tabela224[[#This Row],[NOME]]</f>
        <v>LEANDRO GUIMARÃES MARTINS</v>
      </c>
      <c r="B62" s="11" t="str">
        <f>Tabela224[[#This Row],[CATEGORIA]]</f>
        <v>EMPREGADO</v>
      </c>
      <c r="C62" s="15" t="str">
        <f>Tabela224[[#This Row],[SITUAÇÃO ]]</f>
        <v>ATIVO</v>
      </c>
      <c r="D62" s="8"/>
      <c r="E62" s="7"/>
      <c r="F62" s="7"/>
      <c r="G62" s="7"/>
      <c r="H62" s="7"/>
      <c r="I62" s="8"/>
      <c r="J62" s="7">
        <f t="shared" si="3"/>
        <v>0</v>
      </c>
      <c r="K62" s="9">
        <f t="shared" si="4"/>
        <v>-29</v>
      </c>
      <c r="L62" s="27" t="str">
        <f ca="1">IF(TODAY()&gt;Tabela22[[#This Row],[VENCIMENTO]],"Vencido‼","Válido✔")</f>
        <v>Vencido‼</v>
      </c>
    </row>
    <row r="63" spans="1:12" x14ac:dyDescent="0.25">
      <c r="A63" s="11" t="str">
        <f>Tabela224[[#This Row],[NOME]]</f>
        <v>ALESSANDRO IORANY DOS SANTOS</v>
      </c>
      <c r="B63" s="11" t="str">
        <f>Tabela224[[#This Row],[CATEGORIA]]</f>
        <v>EMPREGADO</v>
      </c>
      <c r="C63" s="15" t="str">
        <f>Tabela224[[#This Row],[SITUAÇÃO ]]</f>
        <v>INATIVO</v>
      </c>
      <c r="D63" s="8"/>
      <c r="E63" s="7"/>
      <c r="F63" s="7"/>
      <c r="G63" s="7"/>
      <c r="H63" s="7"/>
      <c r="I63" s="8"/>
      <c r="J63" s="7">
        <f t="shared" si="3"/>
        <v>0</v>
      </c>
      <c r="K63" s="9">
        <f t="shared" si="4"/>
        <v>-29</v>
      </c>
      <c r="L63" s="27" t="str">
        <f ca="1">IF(TODAY()&gt;Tabela22[[#This Row],[VENCIMENTO]],"Vencido‼","Válido✔")</f>
        <v>Vencido‼</v>
      </c>
    </row>
    <row r="64" spans="1:12" x14ac:dyDescent="0.25">
      <c r="A64" s="11" t="str">
        <f>Tabela224[[#This Row],[NOME]]</f>
        <v>MATHEUS BINI SEVERINO FERNANDES</v>
      </c>
      <c r="B64" s="11" t="str">
        <f>Tabela224[[#This Row],[CATEGORIA]]</f>
        <v>EMPREGADO</v>
      </c>
      <c r="C64" s="15" t="str">
        <f>Tabela224[[#This Row],[SITUAÇÃO ]]</f>
        <v>ATIVO</v>
      </c>
      <c r="D64" s="8"/>
      <c r="E64" s="7"/>
      <c r="F64" s="7"/>
      <c r="G64" s="7"/>
      <c r="H64" s="7"/>
      <c r="I64" s="8"/>
      <c r="J64" s="7">
        <f t="shared" si="3"/>
        <v>0</v>
      </c>
      <c r="K64" s="9">
        <f t="shared" si="4"/>
        <v>-29</v>
      </c>
      <c r="L64" s="27" t="str">
        <f ca="1">IF(TODAY()&gt;Tabela22[[#This Row],[VENCIMENTO]],"Vencido‼","Válido✔")</f>
        <v>Vencido‼</v>
      </c>
    </row>
    <row r="65" spans="1:12" x14ac:dyDescent="0.25">
      <c r="A65" s="11" t="str">
        <f>Tabela224[[#This Row],[NOME]]</f>
        <v>NILTON ALVES DA CUNHA FILHO</v>
      </c>
      <c r="B65" s="11" t="str">
        <f>Tabela224[[#This Row],[CATEGORIA]]</f>
        <v>EMPREGADO</v>
      </c>
      <c r="C65" s="15" t="str">
        <f>Tabela224[[#This Row],[SITUAÇÃO ]]</f>
        <v>ATIVO</v>
      </c>
      <c r="D65" s="8"/>
      <c r="E65" s="7"/>
      <c r="F65" s="7"/>
      <c r="G65" s="7"/>
      <c r="H65" s="7"/>
      <c r="I65" s="8"/>
      <c r="J65" s="7">
        <f t="shared" si="3"/>
        <v>0</v>
      </c>
      <c r="K65" s="9">
        <f t="shared" si="4"/>
        <v>-29</v>
      </c>
      <c r="L65" s="27" t="str">
        <f ca="1">IF(TODAY()&gt;Tabela22[[#This Row],[VENCIMENTO]],"Vencido‼","Válido✔")</f>
        <v>Vencido‼</v>
      </c>
    </row>
    <row r="66" spans="1:12" x14ac:dyDescent="0.25">
      <c r="A66" s="11" t="str">
        <f>Tabela224[[#This Row],[NOME]]</f>
        <v>FRANCISCO PEDRO DE SOUZA SANTOS</v>
      </c>
      <c r="B66" s="11" t="str">
        <f>Tabela224[[#This Row],[CATEGORIA]]</f>
        <v>EMPREGADO</v>
      </c>
      <c r="C66" s="15" t="str">
        <f>Tabela224[[#This Row],[SITUAÇÃO ]]</f>
        <v>ATIVO</v>
      </c>
      <c r="D66" s="8"/>
      <c r="E66" s="7"/>
      <c r="F66" s="7"/>
      <c r="G66" s="7"/>
      <c r="H66" s="7"/>
      <c r="I66" s="8"/>
      <c r="J66" s="7">
        <f t="shared" si="3"/>
        <v>0</v>
      </c>
      <c r="K66" s="9">
        <f t="shared" si="4"/>
        <v>-29</v>
      </c>
      <c r="L66" s="27" t="str">
        <f ca="1">IF(TODAY()&gt;Tabela22[[#This Row],[VENCIMENTO]],"Vencido‼","Válido✔")</f>
        <v>Vencido‼</v>
      </c>
    </row>
    <row r="67" spans="1:12" x14ac:dyDescent="0.25">
      <c r="A67" s="11" t="str">
        <f>Tabela224[[#This Row],[NOME]]</f>
        <v>CARLOS EDUARDO ALVES JULIÃO</v>
      </c>
      <c r="B67" s="11" t="str">
        <f>Tabela224[[#This Row],[CATEGORIA]]</f>
        <v>EMPREGADO</v>
      </c>
      <c r="C67" s="15" t="str">
        <f>Tabela224[[#This Row],[SITUAÇÃO ]]</f>
        <v>ATIVO</v>
      </c>
      <c r="D67" s="8"/>
      <c r="E67" s="7"/>
      <c r="F67" s="7"/>
      <c r="G67" s="7"/>
      <c r="H67" s="7"/>
      <c r="I67" s="8"/>
      <c r="J67" s="7">
        <f t="shared" si="3"/>
        <v>0</v>
      </c>
      <c r="K67" s="9">
        <f t="shared" si="4"/>
        <v>-29</v>
      </c>
      <c r="L67" s="27" t="str">
        <f ca="1">IF(TODAY()&gt;Tabela22[[#This Row],[VENCIMENTO]],"Vencido‼","Válido✔")</f>
        <v>Vencido‼</v>
      </c>
    </row>
    <row r="68" spans="1:12" x14ac:dyDescent="0.25">
      <c r="A68" s="11" t="str">
        <f>Tabela224[[#This Row],[NOME]]</f>
        <v>JHONATAS ALVES COSTA</v>
      </c>
      <c r="B68" s="11" t="str">
        <f>Tabela224[[#This Row],[CATEGORIA]]</f>
        <v>EMPREGADO</v>
      </c>
      <c r="C68" s="15" t="str">
        <f>Tabela224[[#This Row],[SITUAÇÃO ]]</f>
        <v>ATIVO</v>
      </c>
      <c r="D68" s="8"/>
      <c r="E68" s="7"/>
      <c r="F68" s="7"/>
      <c r="G68" s="7"/>
      <c r="H68" s="7"/>
      <c r="I68" s="8"/>
      <c r="J68" s="7">
        <f t="shared" si="3"/>
        <v>0</v>
      </c>
      <c r="K68" s="9">
        <f t="shared" si="4"/>
        <v>-29</v>
      </c>
      <c r="L68" s="27" t="str">
        <f ca="1">IF(TODAY()&gt;Tabela22[[#This Row],[VENCIMENTO]],"Vencido‼","Válido✔")</f>
        <v>Vencido‼</v>
      </c>
    </row>
    <row r="69" spans="1:12" x14ac:dyDescent="0.25">
      <c r="A69" s="11" t="str">
        <f>Tabela224[[#This Row],[NOME]]</f>
        <v>KELLEN CARLA PEREIRA SILVA</v>
      </c>
      <c r="B69" s="11" t="str">
        <f>Tabela224[[#This Row],[CATEGORIA]]</f>
        <v>EMPREGADO</v>
      </c>
      <c r="C69" s="15" t="str">
        <f>Tabela224[[#This Row],[SITUAÇÃO ]]</f>
        <v>ATIVO</v>
      </c>
      <c r="D69" s="8"/>
      <c r="E69" s="7"/>
      <c r="F69" s="7"/>
      <c r="G69" s="7"/>
      <c r="H69" s="7"/>
      <c r="I69" s="8"/>
      <c r="J69" s="7">
        <f t="shared" si="3"/>
        <v>0</v>
      </c>
      <c r="K69" s="9">
        <f t="shared" si="4"/>
        <v>-29</v>
      </c>
      <c r="L69" s="27" t="str">
        <f ca="1">IF(TODAY()&gt;Tabela22[[#This Row],[VENCIMENTO]],"Vencido‼","Válido✔")</f>
        <v>Vencido‼</v>
      </c>
    </row>
    <row r="70" spans="1:12" x14ac:dyDescent="0.25">
      <c r="A70" s="11" t="str">
        <f>Tabela224[[#This Row],[NOME]]</f>
        <v>LEONARDO JOSÉ DA SILVA</v>
      </c>
      <c r="B70" s="11" t="str">
        <f>Tabela224[[#This Row],[CATEGORIA]]</f>
        <v>EMPREGADO</v>
      </c>
      <c r="C70" s="15" t="str">
        <f>Tabela224[[#This Row],[SITUAÇÃO ]]</f>
        <v>ATIVO</v>
      </c>
      <c r="D70" s="8"/>
      <c r="E70" s="7"/>
      <c r="F70" s="7"/>
      <c r="G70" s="7"/>
      <c r="H70" s="7"/>
      <c r="I70" s="8"/>
      <c r="J70" s="7">
        <f t="shared" si="3"/>
        <v>0</v>
      </c>
      <c r="K70" s="9">
        <f t="shared" si="4"/>
        <v>-29</v>
      </c>
      <c r="L70" s="27" t="str">
        <f ca="1">IF(TODAY()&gt;Tabela22[[#This Row],[VENCIMENTO]],"Vencido‼","Válido✔")</f>
        <v>Vencido‼</v>
      </c>
    </row>
    <row r="71" spans="1:12" x14ac:dyDescent="0.25">
      <c r="A71" s="11" t="str">
        <f>Tabela224[[#This Row],[NOME]]</f>
        <v>LUSIMAR DE SOUZA SANTOS</v>
      </c>
      <c r="B71" s="11" t="str">
        <f>Tabela224[[#This Row],[CATEGORIA]]</f>
        <v>EMPREGADO</v>
      </c>
      <c r="C71" s="15" t="str">
        <f>Tabela224[[#This Row],[SITUAÇÃO ]]</f>
        <v>ATIVO</v>
      </c>
      <c r="D71" s="8"/>
      <c r="E71" s="7"/>
      <c r="F71" s="7"/>
      <c r="G71" s="7"/>
      <c r="H71" s="7"/>
      <c r="I71" s="8"/>
      <c r="J71" s="7">
        <f t="shared" si="3"/>
        <v>0</v>
      </c>
      <c r="K71" s="9">
        <f t="shared" si="4"/>
        <v>-29</v>
      </c>
      <c r="L71" s="27" t="str">
        <f ca="1">IF(TODAY()&gt;Tabela22[[#This Row],[VENCIMENTO]],"Vencido‼","Válido✔")</f>
        <v>Vencido‼</v>
      </c>
    </row>
    <row r="72" spans="1:12" x14ac:dyDescent="0.25">
      <c r="A72" s="11" t="str">
        <f>Tabela224[[#This Row],[NOME]]</f>
        <v>SANDY CRISTINA VENCESLAU FERREIRA</v>
      </c>
      <c r="B72" s="11" t="str">
        <f>Tabela224[[#This Row],[CATEGORIA]]</f>
        <v>EMPREGADO</v>
      </c>
      <c r="C72" s="15" t="str">
        <f>Tabela224[[#This Row],[SITUAÇÃO ]]</f>
        <v>ATIVO</v>
      </c>
      <c r="D72" s="8"/>
      <c r="E72" s="7"/>
      <c r="F72" s="7"/>
      <c r="G72" s="7"/>
      <c r="H72" s="7"/>
      <c r="I72" s="8"/>
      <c r="J72" s="7">
        <f t="shared" si="3"/>
        <v>0</v>
      </c>
      <c r="K72" s="9">
        <f t="shared" si="4"/>
        <v>-29</v>
      </c>
      <c r="L72" s="27" t="str">
        <f ca="1">IF(TODAY()&gt;Tabela22[[#This Row],[VENCIMENTO]],"Vencido‼","Válido✔")</f>
        <v>Vencido‼</v>
      </c>
    </row>
    <row r="73" spans="1:12" x14ac:dyDescent="0.25">
      <c r="A73" s="11" t="e">
        <f>Tabela224[[#This Row],[NOME]]</f>
        <v>#VALUE!</v>
      </c>
      <c r="B73" s="11" t="e">
        <f>Tabela224[[#This Row],[CATEGORIA]]</f>
        <v>#VALUE!</v>
      </c>
      <c r="C73" s="15" t="e">
        <f>Tabela224[[#This Row],[SITUAÇÃO ]]</f>
        <v>#VALUE!</v>
      </c>
      <c r="D73" s="8"/>
      <c r="E73" s="7"/>
      <c r="F73" s="7"/>
      <c r="G73" s="7"/>
      <c r="H73" s="7"/>
      <c r="I73" s="8"/>
      <c r="J73" s="7">
        <f t="shared" si="3"/>
        <v>0</v>
      </c>
      <c r="K73" s="9">
        <f t="shared" si="4"/>
        <v>-29</v>
      </c>
      <c r="L73" s="27" t="str">
        <f ca="1">IF(TODAY()&gt;Tabela22[[#This Row],[VENCIMENTO]],"Vencido‼","Válido✔")</f>
        <v>Vencido‼</v>
      </c>
    </row>
    <row r="74" spans="1:12" x14ac:dyDescent="0.25">
      <c r="A74" s="11" t="e">
        <f>Tabela224[[#This Row],[NOME]]</f>
        <v>#VALUE!</v>
      </c>
      <c r="B74" s="11" t="e">
        <f>Tabela224[[#This Row],[CATEGORIA]]</f>
        <v>#VALUE!</v>
      </c>
      <c r="C74" s="15" t="e">
        <f>Tabela224[[#This Row],[SITUAÇÃO ]]</f>
        <v>#VALUE!</v>
      </c>
      <c r="D74" s="8"/>
      <c r="E74" s="7"/>
      <c r="F74" s="7"/>
      <c r="G74" s="7"/>
      <c r="H74" s="7"/>
      <c r="I74" s="8"/>
      <c r="J74" s="7">
        <f t="shared" si="3"/>
        <v>0</v>
      </c>
      <c r="K74" s="9">
        <f t="shared" si="4"/>
        <v>-29</v>
      </c>
      <c r="L74" s="27" t="str">
        <f ca="1">IF(TODAY()&gt;Tabela22[[#This Row],[VENCIMENTO]],"Vencido‼","Válido✔")</f>
        <v>Vencido‼</v>
      </c>
    </row>
    <row r="75" spans="1:12" x14ac:dyDescent="0.25">
      <c r="A75" s="11" t="e">
        <f>Tabela224[[#This Row],[NOME]]</f>
        <v>#VALUE!</v>
      </c>
      <c r="B75" s="11" t="e">
        <f>Tabela224[[#This Row],[CATEGORIA]]</f>
        <v>#VALUE!</v>
      </c>
      <c r="C75" s="15" t="e">
        <f>Tabela224[[#This Row],[SITUAÇÃO ]]</f>
        <v>#VALUE!</v>
      </c>
      <c r="D75" s="8"/>
      <c r="E75" s="7"/>
      <c r="F75" s="7"/>
      <c r="G75" s="7"/>
      <c r="H75" s="7"/>
      <c r="I75" s="8"/>
      <c r="J75" s="7">
        <f t="shared" si="3"/>
        <v>0</v>
      </c>
      <c r="K75" s="9">
        <f t="shared" si="4"/>
        <v>-29</v>
      </c>
      <c r="L75" s="27" t="str">
        <f ca="1">IF(TODAY()&gt;Tabela22[[#This Row],[VENCIMENTO]],"Vencido‼","Válido✔")</f>
        <v>Vencido‼</v>
      </c>
    </row>
    <row r="76" spans="1:12" x14ac:dyDescent="0.25">
      <c r="A76" s="11" t="e">
        <f>Tabela224[[#This Row],[NOME]]</f>
        <v>#VALUE!</v>
      </c>
      <c r="B76" s="11" t="e">
        <f>Tabela224[[#This Row],[CATEGORIA]]</f>
        <v>#VALUE!</v>
      </c>
      <c r="C76" s="15" t="e">
        <f>Tabela224[[#This Row],[SITUAÇÃO ]]</f>
        <v>#VALUE!</v>
      </c>
      <c r="D76" s="8"/>
      <c r="E76" s="7"/>
      <c r="F76" s="7"/>
      <c r="G76" s="7"/>
      <c r="H76" s="7"/>
      <c r="I76" s="8"/>
      <c r="J76" s="7">
        <f t="shared" si="3"/>
        <v>0</v>
      </c>
      <c r="K76" s="9">
        <f t="shared" si="4"/>
        <v>-29</v>
      </c>
      <c r="L76" s="27" t="str">
        <f ca="1">IF(TODAY()&gt;Tabela22[[#This Row],[VENCIMENTO]],"Vencido‼","Válido✔")</f>
        <v>Vencido‼</v>
      </c>
    </row>
    <row r="77" spans="1:12" x14ac:dyDescent="0.25">
      <c r="A77" s="11" t="e">
        <f>Tabela224[[#This Row],[NOME]]</f>
        <v>#VALUE!</v>
      </c>
      <c r="B77" s="11" t="e">
        <f>Tabela224[[#This Row],[CATEGORIA]]</f>
        <v>#VALUE!</v>
      </c>
      <c r="C77" s="15" t="e">
        <f>Tabela224[[#This Row],[SITUAÇÃO ]]</f>
        <v>#VALUE!</v>
      </c>
      <c r="D77" s="8"/>
      <c r="E77" s="7"/>
      <c r="F77" s="7"/>
      <c r="G77" s="7"/>
      <c r="H77" s="7"/>
      <c r="I77" s="8"/>
      <c r="J77" s="7">
        <f t="shared" si="3"/>
        <v>0</v>
      </c>
      <c r="K77" s="9">
        <f t="shared" si="4"/>
        <v>-29</v>
      </c>
      <c r="L77" s="27" t="str">
        <f ca="1">IF(TODAY()&gt;Tabela22[[#This Row],[VENCIMENTO]],"Vencido‼","Válido✔")</f>
        <v>Vencido‼</v>
      </c>
    </row>
    <row r="78" spans="1:12" x14ac:dyDescent="0.25">
      <c r="A78" s="11" t="e">
        <f>Tabela224[[#This Row],[NOME]]</f>
        <v>#VALUE!</v>
      </c>
      <c r="B78" s="11" t="e">
        <f>Tabela224[[#This Row],[CATEGORIA]]</f>
        <v>#VALUE!</v>
      </c>
      <c r="C78" s="15" t="e">
        <f>Tabela224[[#This Row],[SITUAÇÃO ]]</f>
        <v>#VALUE!</v>
      </c>
      <c r="D78" s="8"/>
      <c r="E78" s="7"/>
      <c r="F78" s="7"/>
      <c r="G78" s="7"/>
      <c r="H78" s="7"/>
      <c r="I78" s="8"/>
      <c r="J78" s="7">
        <f t="shared" si="3"/>
        <v>0</v>
      </c>
      <c r="K78" s="9">
        <f t="shared" si="4"/>
        <v>-29</v>
      </c>
      <c r="L78" s="27" t="str">
        <f ca="1">IF(TODAY()&gt;Tabela22[[#This Row],[VENCIMENTO]],"Vencido‼","Válido✔")</f>
        <v>Vencido‼</v>
      </c>
    </row>
    <row r="79" spans="1:12" x14ac:dyDescent="0.25">
      <c r="A79" s="11" t="e">
        <f>Tabela224[[#This Row],[NOME]]</f>
        <v>#VALUE!</v>
      </c>
      <c r="B79" s="11" t="e">
        <f>Tabela224[[#This Row],[CATEGORIA]]</f>
        <v>#VALUE!</v>
      </c>
      <c r="C79" s="15" t="e">
        <f>Tabela224[[#This Row],[SITUAÇÃO ]]</f>
        <v>#VALUE!</v>
      </c>
      <c r="D79" s="8"/>
      <c r="E79" s="7"/>
      <c r="F79" s="7"/>
      <c r="G79" s="7"/>
      <c r="H79" s="7"/>
      <c r="I79" s="8"/>
      <c r="J79" s="7">
        <f t="shared" si="3"/>
        <v>0</v>
      </c>
      <c r="K79" s="9">
        <f t="shared" si="4"/>
        <v>-29</v>
      </c>
      <c r="L79" s="27" t="str">
        <f ca="1">IF(TODAY()&gt;Tabela22[[#This Row],[VENCIMENTO]],"Vencido‼","Válido✔")</f>
        <v>Vencido‼</v>
      </c>
    </row>
    <row r="80" spans="1:12" x14ac:dyDescent="0.25">
      <c r="A80" s="11" t="e">
        <f>Tabela224[[#This Row],[NOME]]</f>
        <v>#VALUE!</v>
      </c>
      <c r="B80" s="11" t="e">
        <f>Tabela224[[#This Row],[CATEGORIA]]</f>
        <v>#VALUE!</v>
      </c>
      <c r="C80" s="15" t="e">
        <f>Tabela224[[#This Row],[SITUAÇÃO ]]</f>
        <v>#VALUE!</v>
      </c>
      <c r="D80" s="8"/>
      <c r="E80" s="7"/>
      <c r="F80" s="7"/>
      <c r="G80" s="7"/>
      <c r="H80" s="7"/>
      <c r="I80" s="8"/>
      <c r="J80" s="7">
        <f t="shared" si="3"/>
        <v>0</v>
      </c>
      <c r="K80" s="9">
        <f t="shared" si="4"/>
        <v>-29</v>
      </c>
      <c r="L80" s="27" t="str">
        <f ca="1">IF(TODAY()&gt;Tabela22[[#This Row],[VENCIMENTO]],"Vencido‼","Válido✔")</f>
        <v>Vencido‼</v>
      </c>
    </row>
    <row r="81" spans="1:12" x14ac:dyDescent="0.25">
      <c r="A81" s="11" t="e">
        <f>Tabela224[[#This Row],[NOME]]</f>
        <v>#VALUE!</v>
      </c>
      <c r="B81" s="11" t="e">
        <f>Tabela224[[#This Row],[CATEGORIA]]</f>
        <v>#VALUE!</v>
      </c>
      <c r="C81" s="15" t="e">
        <f>Tabela224[[#This Row],[SITUAÇÃO ]]</f>
        <v>#VALUE!</v>
      </c>
      <c r="D81" s="8"/>
      <c r="E81" s="7"/>
      <c r="F81" s="7"/>
      <c r="G81" s="7"/>
      <c r="H81" s="7"/>
      <c r="I81" s="8"/>
      <c r="J81" s="7">
        <f t="shared" si="3"/>
        <v>0</v>
      </c>
      <c r="K81" s="9">
        <f t="shared" si="4"/>
        <v>-29</v>
      </c>
      <c r="L81" s="27" t="str">
        <f ca="1">IF(TODAY()&gt;Tabela22[[#This Row],[VENCIMENTO]],"Vencido‼","Válido✔")</f>
        <v>Vencido‼</v>
      </c>
    </row>
    <row r="82" spans="1:12" x14ac:dyDescent="0.25">
      <c r="A82" s="11" t="e">
        <f>Tabela224[[#This Row],[NOME]]</f>
        <v>#VALUE!</v>
      </c>
      <c r="B82" s="11" t="e">
        <f>Tabela224[[#This Row],[CATEGORIA]]</f>
        <v>#VALUE!</v>
      </c>
      <c r="C82" s="15" t="e">
        <f>Tabela224[[#This Row],[SITUAÇÃO ]]</f>
        <v>#VALUE!</v>
      </c>
      <c r="D82" s="8"/>
      <c r="E82" s="7"/>
      <c r="F82" s="7"/>
      <c r="G82" s="7"/>
      <c r="H82" s="7"/>
      <c r="I82" s="8"/>
      <c r="J82" s="7">
        <f t="shared" si="3"/>
        <v>0</v>
      </c>
      <c r="K82" s="9">
        <f t="shared" si="4"/>
        <v>-29</v>
      </c>
      <c r="L82" s="27" t="str">
        <f ca="1">IF(TODAY()&gt;Tabela22[[#This Row],[VENCIMENTO]],"Vencido‼","Válido✔")</f>
        <v>Vencido‼</v>
      </c>
    </row>
    <row r="83" spans="1:12" x14ac:dyDescent="0.25">
      <c r="A83" s="11" t="e">
        <f>Tabela224[[#This Row],[NOME]]</f>
        <v>#VALUE!</v>
      </c>
      <c r="B83" s="11" t="e">
        <f>Tabela224[[#This Row],[CATEGORIA]]</f>
        <v>#VALUE!</v>
      </c>
      <c r="C83" s="15" t="e">
        <f>Tabela224[[#This Row],[SITUAÇÃO ]]</f>
        <v>#VALUE!</v>
      </c>
      <c r="D83" s="8"/>
      <c r="E83" s="7"/>
      <c r="F83" s="7"/>
      <c r="G83" s="7"/>
      <c r="H83" s="7"/>
      <c r="I83" s="8"/>
      <c r="J83" s="7">
        <f t="shared" ref="J83:J100" si="5">EDATE(E83,I83)</f>
        <v>0</v>
      </c>
      <c r="K83" s="9">
        <f t="shared" ref="K83:K100" si="6">J83-29</f>
        <v>-29</v>
      </c>
      <c r="L83" s="27" t="str">
        <f ca="1">IF(TODAY()&gt;Tabela22[[#This Row],[VENCIMENTO]],"Vencido‼","Válido✔")</f>
        <v>Vencido‼</v>
      </c>
    </row>
    <row r="84" spans="1:12" x14ac:dyDescent="0.25">
      <c r="A84" s="11" t="e">
        <f>Tabela224[[#This Row],[NOME]]</f>
        <v>#VALUE!</v>
      </c>
      <c r="B84" s="11" t="e">
        <f>Tabela224[[#This Row],[CATEGORIA]]</f>
        <v>#VALUE!</v>
      </c>
      <c r="C84" s="15" t="e">
        <f>Tabela224[[#This Row],[SITUAÇÃO ]]</f>
        <v>#VALUE!</v>
      </c>
      <c r="D84" s="8"/>
      <c r="E84" s="7"/>
      <c r="F84" s="7"/>
      <c r="G84" s="7"/>
      <c r="H84" s="7"/>
      <c r="I84" s="8"/>
      <c r="J84" s="7">
        <f t="shared" si="5"/>
        <v>0</v>
      </c>
      <c r="K84" s="9">
        <f t="shared" si="6"/>
        <v>-29</v>
      </c>
      <c r="L84" s="27" t="str">
        <f ca="1">IF(TODAY()&gt;Tabela22[[#This Row],[VENCIMENTO]],"Vencido‼","Válido✔")</f>
        <v>Vencido‼</v>
      </c>
    </row>
    <row r="85" spans="1:12" x14ac:dyDescent="0.25">
      <c r="A85" s="11" t="e">
        <f>Tabela224[[#This Row],[NOME]]</f>
        <v>#VALUE!</v>
      </c>
      <c r="B85" s="11" t="e">
        <f>Tabela224[[#This Row],[CATEGORIA]]</f>
        <v>#VALUE!</v>
      </c>
      <c r="C85" s="15" t="e">
        <f>Tabela224[[#This Row],[SITUAÇÃO ]]</f>
        <v>#VALUE!</v>
      </c>
      <c r="D85" s="8"/>
      <c r="E85" s="7"/>
      <c r="F85" s="7"/>
      <c r="G85" s="7"/>
      <c r="H85" s="7"/>
      <c r="I85" s="8"/>
      <c r="J85" s="7">
        <f t="shared" si="5"/>
        <v>0</v>
      </c>
      <c r="K85" s="9">
        <f t="shared" si="6"/>
        <v>-29</v>
      </c>
      <c r="L85" s="27" t="str">
        <f ca="1">IF(TODAY()&gt;Tabela22[[#This Row],[VENCIMENTO]],"Vencido‼","Válido✔")</f>
        <v>Vencido‼</v>
      </c>
    </row>
    <row r="86" spans="1:12" x14ac:dyDescent="0.25">
      <c r="A86" s="11" t="e">
        <f>Tabela224[[#This Row],[NOME]]</f>
        <v>#VALUE!</v>
      </c>
      <c r="B86" s="11" t="e">
        <f>Tabela224[[#This Row],[CATEGORIA]]</f>
        <v>#VALUE!</v>
      </c>
      <c r="C86" s="15" t="e">
        <f>Tabela224[[#This Row],[SITUAÇÃO ]]</f>
        <v>#VALUE!</v>
      </c>
      <c r="D86" s="8"/>
      <c r="E86" s="7"/>
      <c r="F86" s="7"/>
      <c r="G86" s="7"/>
      <c r="H86" s="7"/>
      <c r="I86" s="8"/>
      <c r="J86" s="7">
        <f t="shared" si="5"/>
        <v>0</v>
      </c>
      <c r="K86" s="9">
        <f t="shared" si="6"/>
        <v>-29</v>
      </c>
      <c r="L86" s="27" t="str">
        <f ca="1">IF(TODAY()&gt;Tabela22[[#This Row],[VENCIMENTO]],"Vencido‼","Válido✔")</f>
        <v>Vencido‼</v>
      </c>
    </row>
    <row r="87" spans="1:12" x14ac:dyDescent="0.25">
      <c r="A87" s="11" t="e">
        <f>Tabela224[[#This Row],[NOME]]</f>
        <v>#VALUE!</v>
      </c>
      <c r="B87" s="11" t="e">
        <f>Tabela224[[#This Row],[CATEGORIA]]</f>
        <v>#VALUE!</v>
      </c>
      <c r="C87" s="15" t="e">
        <f>Tabela224[[#This Row],[SITUAÇÃO ]]</f>
        <v>#VALUE!</v>
      </c>
      <c r="D87" s="8"/>
      <c r="E87" s="7"/>
      <c r="F87" s="7"/>
      <c r="G87" s="7"/>
      <c r="H87" s="7"/>
      <c r="I87" s="8"/>
      <c r="J87" s="7">
        <f t="shared" si="5"/>
        <v>0</v>
      </c>
      <c r="K87" s="9">
        <f t="shared" si="6"/>
        <v>-29</v>
      </c>
      <c r="L87" s="27" t="str">
        <f ca="1">IF(TODAY()&gt;Tabela22[[#This Row],[VENCIMENTO]],"Vencido‼","Válido✔")</f>
        <v>Vencido‼</v>
      </c>
    </row>
    <row r="88" spans="1:12" x14ac:dyDescent="0.25">
      <c r="A88" s="11" t="e">
        <f>Tabela224[[#This Row],[NOME]]</f>
        <v>#VALUE!</v>
      </c>
      <c r="B88" s="11" t="e">
        <f>Tabela224[[#This Row],[CATEGORIA]]</f>
        <v>#VALUE!</v>
      </c>
      <c r="C88" s="15" t="e">
        <f>Tabela224[[#This Row],[SITUAÇÃO ]]</f>
        <v>#VALUE!</v>
      </c>
      <c r="D88" s="8"/>
      <c r="E88" s="7"/>
      <c r="F88" s="7"/>
      <c r="G88" s="7"/>
      <c r="H88" s="7"/>
      <c r="I88" s="8"/>
      <c r="J88" s="7">
        <f t="shared" si="5"/>
        <v>0</v>
      </c>
      <c r="K88" s="9">
        <f t="shared" si="6"/>
        <v>-29</v>
      </c>
      <c r="L88" s="27" t="str">
        <f ca="1">IF(TODAY()&gt;Tabela22[[#This Row],[VENCIMENTO]],"Vencido‼","Válido✔")</f>
        <v>Vencido‼</v>
      </c>
    </row>
    <row r="89" spans="1:12" x14ac:dyDescent="0.25">
      <c r="A89" s="11" t="e">
        <f>Tabela224[[#This Row],[NOME]]</f>
        <v>#VALUE!</v>
      </c>
      <c r="B89" s="11" t="e">
        <f>Tabela224[[#This Row],[CATEGORIA]]</f>
        <v>#VALUE!</v>
      </c>
      <c r="C89" s="15" t="e">
        <f>Tabela224[[#This Row],[SITUAÇÃO ]]</f>
        <v>#VALUE!</v>
      </c>
      <c r="D89" s="8"/>
      <c r="E89" s="7"/>
      <c r="F89" s="7"/>
      <c r="G89" s="7"/>
      <c r="H89" s="7"/>
      <c r="I89" s="8"/>
      <c r="J89" s="7">
        <f t="shared" si="5"/>
        <v>0</v>
      </c>
      <c r="K89" s="9">
        <f t="shared" si="6"/>
        <v>-29</v>
      </c>
      <c r="L89" s="27" t="str">
        <f ca="1">IF(TODAY()&gt;Tabela22[[#This Row],[VENCIMENTO]],"Vencido‼","Válido✔")</f>
        <v>Vencido‼</v>
      </c>
    </row>
    <row r="90" spans="1:12" x14ac:dyDescent="0.25">
      <c r="A90" s="11" t="e">
        <f>Tabela224[[#This Row],[NOME]]</f>
        <v>#VALUE!</v>
      </c>
      <c r="B90" s="11" t="e">
        <f>Tabela224[[#This Row],[CATEGORIA]]</f>
        <v>#VALUE!</v>
      </c>
      <c r="C90" s="15" t="e">
        <f>Tabela224[[#This Row],[SITUAÇÃO ]]</f>
        <v>#VALUE!</v>
      </c>
      <c r="D90" s="8"/>
      <c r="E90" s="7"/>
      <c r="F90" s="7"/>
      <c r="G90" s="7"/>
      <c r="H90" s="7"/>
      <c r="I90" s="8"/>
      <c r="J90" s="7">
        <f t="shared" si="5"/>
        <v>0</v>
      </c>
      <c r="K90" s="9">
        <f t="shared" si="6"/>
        <v>-29</v>
      </c>
      <c r="L90" s="27" t="str">
        <f ca="1">IF(TODAY()&gt;Tabela22[[#This Row],[VENCIMENTO]],"Vencido‼","Válido✔")</f>
        <v>Vencido‼</v>
      </c>
    </row>
    <row r="91" spans="1:12" x14ac:dyDescent="0.25">
      <c r="A91" s="11" t="e">
        <f>Tabela224[[#This Row],[NOME]]</f>
        <v>#VALUE!</v>
      </c>
      <c r="B91" s="11" t="e">
        <f>Tabela224[[#This Row],[CATEGORIA]]</f>
        <v>#VALUE!</v>
      </c>
      <c r="C91" s="15" t="e">
        <f>Tabela224[[#This Row],[SITUAÇÃO ]]</f>
        <v>#VALUE!</v>
      </c>
      <c r="D91" s="8"/>
      <c r="E91" s="7"/>
      <c r="F91" s="7"/>
      <c r="G91" s="7"/>
      <c r="H91" s="7"/>
      <c r="I91" s="8"/>
      <c r="J91" s="7">
        <f t="shared" si="5"/>
        <v>0</v>
      </c>
      <c r="K91" s="9">
        <f t="shared" si="6"/>
        <v>-29</v>
      </c>
      <c r="L91" s="27" t="str">
        <f ca="1">IF(TODAY()&gt;Tabela22[[#This Row],[VENCIMENTO]],"Vencido‼","Válido✔")</f>
        <v>Vencido‼</v>
      </c>
    </row>
    <row r="92" spans="1:12" x14ac:dyDescent="0.25">
      <c r="A92" s="11" t="e">
        <f>Tabela224[[#This Row],[NOME]]</f>
        <v>#VALUE!</v>
      </c>
      <c r="B92" s="11" t="e">
        <f>Tabela224[[#This Row],[CATEGORIA]]</f>
        <v>#VALUE!</v>
      </c>
      <c r="C92" s="15" t="e">
        <f>Tabela224[[#This Row],[SITUAÇÃO ]]</f>
        <v>#VALUE!</v>
      </c>
      <c r="D92" s="8"/>
      <c r="E92" s="7"/>
      <c r="F92" s="7"/>
      <c r="G92" s="7"/>
      <c r="H92" s="7"/>
      <c r="I92" s="8"/>
      <c r="J92" s="7">
        <f t="shared" si="5"/>
        <v>0</v>
      </c>
      <c r="K92" s="9">
        <f t="shared" si="6"/>
        <v>-29</v>
      </c>
      <c r="L92" s="27" t="str">
        <f ca="1">IF(TODAY()&gt;Tabela22[[#This Row],[VENCIMENTO]],"Vencido‼","Válido✔")</f>
        <v>Vencido‼</v>
      </c>
    </row>
    <row r="93" spans="1:12" x14ac:dyDescent="0.25">
      <c r="A93" s="11" t="e">
        <f>Tabela224[[#This Row],[NOME]]</f>
        <v>#VALUE!</v>
      </c>
      <c r="B93" s="11" t="e">
        <f>Tabela224[[#This Row],[CATEGORIA]]</f>
        <v>#VALUE!</v>
      </c>
      <c r="C93" s="15" t="e">
        <f>Tabela224[[#This Row],[SITUAÇÃO ]]</f>
        <v>#VALUE!</v>
      </c>
      <c r="D93" s="8"/>
      <c r="E93" s="7"/>
      <c r="F93" s="7"/>
      <c r="G93" s="7"/>
      <c r="H93" s="7"/>
      <c r="I93" s="8"/>
      <c r="J93" s="7">
        <f t="shared" si="5"/>
        <v>0</v>
      </c>
      <c r="K93" s="9">
        <f t="shared" si="6"/>
        <v>-29</v>
      </c>
      <c r="L93" s="27" t="str">
        <f ca="1">IF(TODAY()&gt;Tabela22[[#This Row],[VENCIMENTO]],"Vencido‼","Válido✔")</f>
        <v>Vencido‼</v>
      </c>
    </row>
    <row r="94" spans="1:12" x14ac:dyDescent="0.25">
      <c r="A94" s="11" t="e">
        <f>Tabela224[[#This Row],[NOME]]</f>
        <v>#VALUE!</v>
      </c>
      <c r="B94" s="11" t="e">
        <f>Tabela224[[#This Row],[CATEGORIA]]</f>
        <v>#VALUE!</v>
      </c>
      <c r="C94" s="15" t="e">
        <f>Tabela224[[#This Row],[SITUAÇÃO ]]</f>
        <v>#VALUE!</v>
      </c>
      <c r="D94" s="8"/>
      <c r="E94" s="7"/>
      <c r="F94" s="7"/>
      <c r="G94" s="7"/>
      <c r="H94" s="7"/>
      <c r="I94" s="8"/>
      <c r="J94" s="7">
        <f t="shared" si="5"/>
        <v>0</v>
      </c>
      <c r="K94" s="9">
        <f t="shared" si="6"/>
        <v>-29</v>
      </c>
      <c r="L94" s="27" t="str">
        <f ca="1">IF(TODAY()&gt;Tabela22[[#This Row],[VENCIMENTO]],"Vencido‼","Válido✔")</f>
        <v>Vencido‼</v>
      </c>
    </row>
    <row r="95" spans="1:12" x14ac:dyDescent="0.25">
      <c r="A95" s="11" t="e">
        <f>Tabela224[[#This Row],[NOME]]</f>
        <v>#VALUE!</v>
      </c>
      <c r="B95" s="11" t="e">
        <f>Tabela224[[#This Row],[CATEGORIA]]</f>
        <v>#VALUE!</v>
      </c>
      <c r="C95" s="15" t="e">
        <f>Tabela224[[#This Row],[SITUAÇÃO ]]</f>
        <v>#VALUE!</v>
      </c>
      <c r="D95" s="8"/>
      <c r="E95" s="7"/>
      <c r="F95" s="7"/>
      <c r="G95" s="7"/>
      <c r="H95" s="7"/>
      <c r="I95" s="8"/>
      <c r="J95" s="7">
        <f t="shared" si="5"/>
        <v>0</v>
      </c>
      <c r="K95" s="9">
        <f t="shared" si="6"/>
        <v>-29</v>
      </c>
      <c r="L95" s="27" t="str">
        <f ca="1">IF(TODAY()&gt;Tabela22[[#This Row],[VENCIMENTO]],"Vencido‼","Válido✔")</f>
        <v>Vencido‼</v>
      </c>
    </row>
    <row r="96" spans="1:12" x14ac:dyDescent="0.25">
      <c r="A96" s="11" t="e">
        <f>Tabela224[[#This Row],[NOME]]</f>
        <v>#VALUE!</v>
      </c>
      <c r="B96" s="11" t="e">
        <f>Tabela224[[#This Row],[CATEGORIA]]</f>
        <v>#VALUE!</v>
      </c>
      <c r="C96" s="15" t="e">
        <f>Tabela224[[#This Row],[SITUAÇÃO ]]</f>
        <v>#VALUE!</v>
      </c>
      <c r="D96" s="8"/>
      <c r="E96" s="7"/>
      <c r="F96" s="7"/>
      <c r="G96" s="7"/>
      <c r="H96" s="7"/>
      <c r="I96" s="8"/>
      <c r="J96" s="7">
        <f t="shared" si="5"/>
        <v>0</v>
      </c>
      <c r="K96" s="9">
        <f t="shared" si="6"/>
        <v>-29</v>
      </c>
      <c r="L96" s="27" t="str">
        <f ca="1">IF(TODAY()&gt;Tabela22[[#This Row],[VENCIMENTO]],"Vencido‼","Válido✔")</f>
        <v>Vencido‼</v>
      </c>
    </row>
    <row r="97" spans="1:12" x14ac:dyDescent="0.25">
      <c r="A97" s="11" t="e">
        <f>Tabela224[[#This Row],[NOME]]</f>
        <v>#VALUE!</v>
      </c>
      <c r="B97" s="11" t="e">
        <f>Tabela224[[#This Row],[CATEGORIA]]</f>
        <v>#VALUE!</v>
      </c>
      <c r="C97" s="15" t="e">
        <f>Tabela224[[#This Row],[SITUAÇÃO ]]</f>
        <v>#VALUE!</v>
      </c>
      <c r="D97" s="8"/>
      <c r="E97" s="7"/>
      <c r="F97" s="7"/>
      <c r="G97" s="7"/>
      <c r="H97" s="7"/>
      <c r="I97" s="8"/>
      <c r="J97" s="7">
        <f t="shared" si="5"/>
        <v>0</v>
      </c>
      <c r="K97" s="9">
        <f t="shared" si="6"/>
        <v>-29</v>
      </c>
      <c r="L97" s="27" t="str">
        <f ca="1">IF(TODAY()&gt;Tabela22[[#This Row],[VENCIMENTO]],"Vencido‼","Válido✔")</f>
        <v>Vencido‼</v>
      </c>
    </row>
    <row r="98" spans="1:12" x14ac:dyDescent="0.25">
      <c r="A98" s="11" t="e">
        <f>Tabela224[[#This Row],[NOME]]</f>
        <v>#VALUE!</v>
      </c>
      <c r="B98" s="11" t="e">
        <f>Tabela224[[#This Row],[CATEGORIA]]</f>
        <v>#VALUE!</v>
      </c>
      <c r="C98" s="15" t="e">
        <f>Tabela224[[#This Row],[SITUAÇÃO ]]</f>
        <v>#VALUE!</v>
      </c>
      <c r="D98" s="8"/>
      <c r="E98" s="7"/>
      <c r="F98" s="7"/>
      <c r="G98" s="7"/>
      <c r="H98" s="7"/>
      <c r="I98" s="8"/>
      <c r="J98" s="7">
        <f t="shared" si="5"/>
        <v>0</v>
      </c>
      <c r="K98" s="9">
        <f t="shared" si="6"/>
        <v>-29</v>
      </c>
      <c r="L98" s="27" t="str">
        <f ca="1">IF(TODAY()&gt;Tabela22[[#This Row],[VENCIMENTO]],"Vencido‼","Válido✔")</f>
        <v>Vencido‼</v>
      </c>
    </row>
    <row r="99" spans="1:12" x14ac:dyDescent="0.25">
      <c r="A99" s="11" t="e">
        <f>Tabela224[[#This Row],[NOME]]</f>
        <v>#VALUE!</v>
      </c>
      <c r="B99" s="11" t="e">
        <f>Tabela224[[#This Row],[CATEGORIA]]</f>
        <v>#VALUE!</v>
      </c>
      <c r="C99" s="15" t="e">
        <f>Tabela224[[#This Row],[SITUAÇÃO ]]</f>
        <v>#VALUE!</v>
      </c>
      <c r="D99" s="8"/>
      <c r="E99" s="7"/>
      <c r="F99" s="7"/>
      <c r="G99" s="7"/>
      <c r="H99" s="7"/>
      <c r="I99" s="8"/>
      <c r="J99" s="7">
        <f t="shared" si="5"/>
        <v>0</v>
      </c>
      <c r="K99" s="9">
        <f t="shared" si="6"/>
        <v>-29</v>
      </c>
      <c r="L99" s="27" t="str">
        <f ca="1">IF(TODAY()&gt;Tabela22[[#This Row],[VENCIMENTO]],"Vencido‼","Válido✔")</f>
        <v>Vencido‼</v>
      </c>
    </row>
    <row r="100" spans="1:12" x14ac:dyDescent="0.25">
      <c r="A100" s="11" t="e">
        <f>Tabela224[[#This Row],[NOME]]</f>
        <v>#VALUE!</v>
      </c>
      <c r="B100" s="11" t="e">
        <f>Tabela224[[#This Row],[CATEGORIA]]</f>
        <v>#VALUE!</v>
      </c>
      <c r="C100" s="15" t="e">
        <f>Tabela224[[#This Row],[SITUAÇÃO ]]</f>
        <v>#VALUE!</v>
      </c>
      <c r="D100" s="8"/>
      <c r="E100" s="7"/>
      <c r="F100" s="7"/>
      <c r="G100" s="7"/>
      <c r="H100" s="7"/>
      <c r="I100" s="8"/>
      <c r="J100" s="7">
        <f t="shared" si="5"/>
        <v>0</v>
      </c>
      <c r="K100" s="9">
        <f t="shared" si="6"/>
        <v>-29</v>
      </c>
      <c r="L100" s="27" t="str">
        <f ca="1">IF(TODAY()&gt;Tabela22[[#This Row],[VENCIMENTO]],"Vencido‼","Válido✔")</f>
        <v>Vencido‼</v>
      </c>
    </row>
  </sheetData>
  <mergeCells count="2">
    <mergeCell ref="A2:L2"/>
    <mergeCell ref="A3:J3"/>
  </mergeCells>
  <conditionalFormatting sqref="J1">
    <cfRule type="containsText" dxfId="586" priority="2" operator="containsText" text="VENCIMENTO PRÓXIMO">
      <formula>NOT(ISERROR(SEARCH("VENCIMENTO PRÓXIMO",J1)))</formula>
    </cfRule>
  </conditionalFormatting>
  <conditionalFormatting sqref="J4">
    <cfRule type="timePeriod" dxfId="585" priority="10" timePeriod="nextMonth">
      <formula>AND(MONTH(J4)=MONTH(EDATE(TODAY(),0+1)),YEAR(J4)=YEAR(EDATE(TODAY(),0+1)))</formula>
    </cfRule>
  </conditionalFormatting>
  <conditionalFormatting sqref="J5:J100">
    <cfRule type="cellIs" dxfId="584" priority="17" operator="equal">
      <formula>44848</formula>
    </cfRule>
    <cfRule type="cellIs" dxfId="583" priority="18" operator="lessThan">
      <formula>44848</formula>
    </cfRule>
  </conditionalFormatting>
  <conditionalFormatting sqref="J5:K1048576">
    <cfRule type="timePeriod" dxfId="582" priority="14" timePeriod="nextMonth">
      <formula>AND(MONTH(J5)=MONTH(EDATE(TODAY(),0+1)),YEAR(J5)=YEAR(EDATE(TODAY(),0+1)))</formula>
    </cfRule>
  </conditionalFormatting>
  <conditionalFormatting sqref="K1">
    <cfRule type="containsText" dxfId="581" priority="1" operator="containsText" text="VENCIMENTO PRÓXIMO">
      <formula>NOT(ISERROR(SEARCH("VENCIMENTO PRÓXIMO",K1)))</formula>
    </cfRule>
    <cfRule type="containsText" dxfId="580" priority="3" operator="containsText" text="PROGRAMAR RENOVAÇÃO">
      <formula>NOT(ISERROR(SEARCH("PROGRAMAR RENOVAÇÃO",K1)))</formula>
    </cfRule>
  </conditionalFormatting>
  <conditionalFormatting sqref="K3 K5:K1048576">
    <cfRule type="timePeriod" dxfId="579" priority="12" timePeriod="thisMonth">
      <formula>AND(MONTH(K3)=MONTH(TODAY()),YEAR(K3)=YEAR(TODAY()))</formula>
    </cfRule>
  </conditionalFormatting>
  <conditionalFormatting sqref="K3">
    <cfRule type="timePeriod" dxfId="578" priority="15" timePeriod="nextMonth">
      <formula>AND(MONTH(K3)=MONTH(EDATE(TODAY(),0+1)),YEAR(K3)=YEAR(EDATE(TODAY(),0+1)))</formula>
    </cfRule>
  </conditionalFormatting>
  <conditionalFormatting sqref="K4">
    <cfRule type="timePeriod" dxfId="577" priority="8" timePeriod="thisMonth">
      <formula>AND(MONTH(K4)=MONTH(TODAY()),YEAR(K4)=YEAR(TODAY()))</formula>
    </cfRule>
    <cfRule type="timePeriod" dxfId="576" priority="11" timePeriod="nextMonth">
      <formula>AND(MONTH(K4)=MONTH(EDATE(TODAY(),0+1)),YEAR(K4)=YEAR(EDATE(TODAY(),0+1)))</formula>
    </cfRule>
  </conditionalFormatting>
  <conditionalFormatting sqref="K5:K100">
    <cfRule type="cellIs" dxfId="575" priority="16" operator="equal">
      <formula>44809</formula>
    </cfRule>
  </conditionalFormatting>
  <conditionalFormatting sqref="L5:L44 L46:L100">
    <cfRule type="containsText" dxfId="574" priority="4" operator="containsText" text="Vencido">
      <formula>NOT(ISERROR(SEARCH("Vencido",L5)))</formula>
    </cfRule>
    <cfRule type="containsText" dxfId="573" priority="5" operator="containsText" text="Válido">
      <formula>NOT(ISERROR(SEARCH("Válido",L5)))</formula>
    </cfRule>
  </conditionalFormatting>
  <hyperlinks>
    <hyperlink ref="L3" r:id="rId1" xr:uid="{B8F17096-C611-4D1D-A637-A36246B0DCC1}"/>
  </hyperlinks>
  <pageMargins left="0.511811024" right="0.511811024" top="0.78740157499999996" bottom="0.78740157499999996" header="0.31496062000000002" footer="0.31496062000000002"/>
  <pageSetup paperSize="9" scale="48" orientation="landscape" r:id="rId2"/>
  <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69BE99C-D674-4E77-92B8-7578908BEF70}">
          <x14:formula1>
            <xm:f>Planilha2!$A$15:$A$16</xm:f>
          </x14:formula1>
          <xm:sqref>G5:G44 G46:G100</xm:sqref>
        </x14:dataValidation>
        <x14:dataValidation type="list" allowBlank="1" showInputMessage="1" showErrorMessage="1" xr:uid="{7BF649B5-C8A2-46CB-9F5C-667CB45AC1EB}">
          <x14:formula1>
            <xm:f>Planilha2!$A$1:$A$2</xm:f>
          </x14:formula1>
          <xm:sqref>H5:H100</xm:sqref>
        </x14:dataValidation>
        <x14:dataValidation type="list" allowBlank="1" showInputMessage="1" showErrorMessage="1" xr:uid="{86833D5B-ABC5-4D65-8AED-E7DF2518B8DF}">
          <x14:formula1>
            <xm:f>Planilha2!$A$4:$A$13</xm:f>
          </x14:formula1>
          <xm:sqref>D5:D100</xm:sqref>
        </x14:dataValidation>
        <x14:dataValidation type="list" allowBlank="1" showInputMessage="1" showErrorMessage="1" xr:uid="{B748C808-08DF-4C23-BDCD-6F4FA6735496}">
          <x14:formula1>
            <xm:f>Planilha2!$A$18:$A$19</xm:f>
          </x14:formula1>
          <xm:sqref>C5:C100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8A417-4A20-44A1-8D43-614BDFDED598}">
  <sheetPr>
    <pageSetUpPr fitToPage="1"/>
  </sheetPr>
  <dimension ref="A1:L100"/>
  <sheetViews>
    <sheetView zoomScale="89" zoomScaleNormal="89" zoomScaleSheetLayoutView="100" workbookViewId="0">
      <pane xSplit="1" topLeftCell="B1" activePane="topRight" state="frozen"/>
      <selection activeCell="C12" sqref="C12"/>
      <selection pane="topRight" activeCell="A7" sqref="A7:A48"/>
    </sheetView>
  </sheetViews>
  <sheetFormatPr defaultRowHeight="15" x14ac:dyDescent="0.25"/>
  <cols>
    <col min="1" max="1" width="43.140625" bestFit="1" customWidth="1"/>
    <col min="2" max="2" width="26.140625" style="17" bestFit="1" customWidth="1"/>
    <col min="3" max="3" width="16.140625" style="12" customWidth="1"/>
    <col min="4" max="4" width="41.5703125" style="12" bestFit="1" customWidth="1"/>
    <col min="5" max="5" width="20.7109375" bestFit="1" customWidth="1"/>
    <col min="6" max="7" width="20.7109375" customWidth="1"/>
    <col min="8" max="8" width="24.140625" bestFit="1" customWidth="1"/>
    <col min="9" max="9" width="16.140625" customWidth="1"/>
    <col min="10" max="11" width="18.140625" customWidth="1"/>
    <col min="12" max="12" width="20.5703125" customWidth="1"/>
  </cols>
  <sheetData>
    <row r="1" spans="1:12" ht="77.25" customHeight="1" x14ac:dyDescent="0.25">
      <c r="I1" s="22" t="s">
        <v>85</v>
      </c>
      <c r="J1" s="23" t="s">
        <v>86</v>
      </c>
      <c r="K1" s="24" t="s">
        <v>87</v>
      </c>
    </row>
    <row r="2" spans="1:12" ht="47.1" customHeight="1" x14ac:dyDescent="0.25">
      <c r="A2" s="58" t="s">
        <v>144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60"/>
    </row>
    <row r="3" spans="1:12" ht="45" customHeight="1" x14ac:dyDescent="0.25">
      <c r="A3" s="54"/>
      <c r="B3" s="55"/>
      <c r="C3" s="55"/>
      <c r="D3" s="55"/>
      <c r="E3" s="55"/>
      <c r="F3" s="55"/>
      <c r="G3" s="55"/>
      <c r="H3" s="55"/>
      <c r="I3" s="55"/>
      <c r="J3" s="55"/>
      <c r="K3" s="13" t="s">
        <v>0</v>
      </c>
      <c r="L3" s="14"/>
    </row>
    <row r="4" spans="1:12" ht="24" x14ac:dyDescent="0.25">
      <c r="A4" s="3" t="s">
        <v>1</v>
      </c>
      <c r="B4" s="16" t="s">
        <v>67</v>
      </c>
      <c r="C4" s="3" t="s">
        <v>77</v>
      </c>
      <c r="D4" s="3" t="s">
        <v>2</v>
      </c>
      <c r="E4" s="4" t="s">
        <v>3</v>
      </c>
      <c r="F4" s="4" t="s">
        <v>8</v>
      </c>
      <c r="G4" s="4" t="s">
        <v>7</v>
      </c>
      <c r="H4" s="5" t="s">
        <v>4</v>
      </c>
      <c r="I4" s="21" t="s">
        <v>83</v>
      </c>
      <c r="J4" s="6" t="s">
        <v>5</v>
      </c>
      <c r="K4" s="6" t="s">
        <v>6</v>
      </c>
      <c r="L4" s="6" t="s">
        <v>78</v>
      </c>
    </row>
    <row r="5" spans="1:12" hidden="1" x14ac:dyDescent="0.25">
      <c r="A5" s="11" t="str">
        <f>Tabela224[[#This Row],[NOME]]</f>
        <v>ADENILSON ÂNGELO MACIEIRA</v>
      </c>
      <c r="B5" s="11" t="str">
        <f>Tabela224[[#This Row],[CATEGORIA]]</f>
        <v>EMPREGADO</v>
      </c>
      <c r="C5" s="15" t="str">
        <f>Tabela224[[#This Row],[SITUAÇÃO ]]</f>
        <v>ATIVO</v>
      </c>
      <c r="D5" s="15" t="s">
        <v>80</v>
      </c>
      <c r="E5" s="7">
        <v>44855</v>
      </c>
      <c r="F5" s="10">
        <v>0.16666666666666666</v>
      </c>
      <c r="G5" s="7" t="s">
        <v>22</v>
      </c>
      <c r="H5" s="7" t="s">
        <v>63</v>
      </c>
      <c r="I5" s="8">
        <v>24</v>
      </c>
      <c r="J5" s="7">
        <f t="shared" ref="J5:J68" si="0">EDATE(E5,I5)</f>
        <v>45586</v>
      </c>
      <c r="K5" s="9">
        <f t="shared" ref="K5:K13" si="1">J5-29</f>
        <v>45557</v>
      </c>
      <c r="L5" s="15" t="str">
        <f ca="1">IF(TODAY()&gt;Tabela226[[#This Row],[VENCIMENTO]],"Vencido‼","Válido✔")</f>
        <v>Válido✔</v>
      </c>
    </row>
    <row r="6" spans="1:12" hidden="1" x14ac:dyDescent="0.25">
      <c r="A6" s="11" t="str">
        <f>Tabela224[[#This Row],[NOME]]</f>
        <v>ADENILSON PEREIRA SOARES</v>
      </c>
      <c r="B6" s="11" t="str">
        <f>Tabela224[[#This Row],[CATEGORIA]]</f>
        <v>EMPREGADO</v>
      </c>
      <c r="C6" s="15" t="str">
        <f>Tabela224[[#This Row],[SITUAÇÃO ]]</f>
        <v>ATIVO</v>
      </c>
      <c r="D6" s="15" t="s">
        <v>80</v>
      </c>
      <c r="E6" s="7">
        <v>45163</v>
      </c>
      <c r="F6" s="10">
        <v>0.16666666666666666</v>
      </c>
      <c r="G6" s="7" t="s">
        <v>22</v>
      </c>
      <c r="H6" s="7" t="s">
        <v>63</v>
      </c>
      <c r="I6" s="8">
        <v>24</v>
      </c>
      <c r="J6" s="7">
        <f t="shared" si="0"/>
        <v>45894</v>
      </c>
      <c r="K6" s="9">
        <f t="shared" si="1"/>
        <v>45865</v>
      </c>
      <c r="L6" s="15" t="str">
        <f ca="1">IF(TODAY()&gt;Tabela226[[#This Row],[VENCIMENTO]],"Vencido‼","Válido✔")</f>
        <v>Válido✔</v>
      </c>
    </row>
    <row r="7" spans="1:12" x14ac:dyDescent="0.25">
      <c r="A7" s="11" t="str">
        <f>Tabela224[[#This Row],[NOME]]</f>
        <v>AMANDA APARECIDA DOS SANTOS</v>
      </c>
      <c r="B7" s="11" t="str">
        <f>Tabela224[[#This Row],[CATEGORIA]]</f>
        <v>EMPREGADO</v>
      </c>
      <c r="C7" s="15" t="str">
        <f>Tabela224[[#This Row],[SITUAÇÃO ]]</f>
        <v>ATIVO</v>
      </c>
      <c r="D7" s="15"/>
      <c r="E7" s="7"/>
      <c r="F7" s="10"/>
      <c r="G7" s="7"/>
      <c r="H7" s="7"/>
      <c r="I7" s="8"/>
      <c r="J7" s="7">
        <f t="shared" si="0"/>
        <v>0</v>
      </c>
      <c r="K7" s="9">
        <f t="shared" si="1"/>
        <v>-29</v>
      </c>
      <c r="L7" s="15" t="str">
        <f ca="1">IF(TODAY()&gt;Tabela226[[#This Row],[VENCIMENTO]],"Vencido‼","Válido✔")</f>
        <v>Vencido‼</v>
      </c>
    </row>
    <row r="8" spans="1:12" hidden="1" x14ac:dyDescent="0.25">
      <c r="A8" s="11" t="str">
        <f>Tabela224[[#This Row],[NOME]]</f>
        <v>ANDERSON JOSÉ NUNES REIS</v>
      </c>
      <c r="B8" s="11" t="str">
        <f>Tabela224[[#This Row],[CATEGORIA]]</f>
        <v>EMPREGADO</v>
      </c>
      <c r="C8" s="15" t="str">
        <f>Tabela224[[#This Row],[SITUAÇÃO ]]</f>
        <v>INATIVO</v>
      </c>
      <c r="D8" s="15"/>
      <c r="E8" s="7"/>
      <c r="F8" s="10"/>
      <c r="G8" s="7"/>
      <c r="H8" s="7"/>
      <c r="I8" s="8"/>
      <c r="J8" s="7">
        <f t="shared" si="0"/>
        <v>0</v>
      </c>
      <c r="K8" s="9">
        <f t="shared" si="1"/>
        <v>-29</v>
      </c>
      <c r="L8" s="15" t="str">
        <f ca="1">IF(TODAY()&gt;Tabela226[[#This Row],[VENCIMENTO]],"Vencido‼","Válido✔")</f>
        <v>Vencido‼</v>
      </c>
    </row>
    <row r="9" spans="1:12" hidden="1" x14ac:dyDescent="0.25">
      <c r="A9" s="11" t="str">
        <f>Tabela224[[#This Row],[NOME]]</f>
        <v>ARNALDO RAIMUNDO FERREIRA</v>
      </c>
      <c r="B9" s="11" t="str">
        <f>Tabela224[[#This Row],[CATEGORIA]]</f>
        <v>EMPREGADO</v>
      </c>
      <c r="C9" s="15" t="str">
        <f>Tabela224[[#This Row],[SITUAÇÃO ]]</f>
        <v>ATIVO</v>
      </c>
      <c r="D9" s="15" t="s">
        <v>80</v>
      </c>
      <c r="E9" s="7">
        <v>45020</v>
      </c>
      <c r="F9" s="10">
        <v>0.16666666666666666</v>
      </c>
      <c r="G9" s="7" t="s">
        <v>22</v>
      </c>
      <c r="H9" s="7" t="s">
        <v>63</v>
      </c>
      <c r="I9" s="8">
        <v>24</v>
      </c>
      <c r="J9" s="7">
        <f t="shared" si="0"/>
        <v>45751</v>
      </c>
      <c r="K9" s="9">
        <f t="shared" si="1"/>
        <v>45722</v>
      </c>
      <c r="L9" s="15" t="str">
        <f ca="1">IF(TODAY()&gt;Tabela226[[#This Row],[VENCIMENTO]],"Vencido‼","Válido✔")</f>
        <v>Válido✔</v>
      </c>
    </row>
    <row r="10" spans="1:12" hidden="1" x14ac:dyDescent="0.25">
      <c r="A10" s="11" t="str">
        <f>Tabela224[[#This Row],[NOME]]</f>
        <v>BRUNO DE SOUSA MARTINS</v>
      </c>
      <c r="B10" s="11" t="str">
        <f>Tabela224[[#This Row],[CATEGORIA]]</f>
        <v xml:space="preserve">EMPREGADO </v>
      </c>
      <c r="C10" s="15" t="str">
        <f>Tabela224[[#This Row],[SITUAÇÃO ]]</f>
        <v>INATIVO</v>
      </c>
      <c r="D10" s="15"/>
      <c r="E10" s="7"/>
      <c r="F10" s="10"/>
      <c r="G10" s="7"/>
      <c r="H10" s="7"/>
      <c r="I10" s="8"/>
      <c r="J10" s="7">
        <f t="shared" si="0"/>
        <v>0</v>
      </c>
      <c r="K10" s="9">
        <f t="shared" si="1"/>
        <v>-29</v>
      </c>
      <c r="L10" s="15" t="str">
        <f ca="1">IF(TODAY()&gt;Tabela226[[#This Row],[VENCIMENTO]],"Vencido‼","Válido✔")</f>
        <v>Vencido‼</v>
      </c>
    </row>
    <row r="11" spans="1:12" x14ac:dyDescent="0.25">
      <c r="A11" s="11" t="str">
        <f>Tabela224[[#This Row],[NOME]]</f>
        <v>CARLOS ANANIAS SOARES DOS ANJOS</v>
      </c>
      <c r="B11" s="11" t="str">
        <f>Tabela224[[#This Row],[CATEGORIA]]</f>
        <v>EMPREGADO</v>
      </c>
      <c r="C11" s="15" t="str">
        <f>Tabela224[[#This Row],[SITUAÇÃO ]]</f>
        <v>ATIVO</v>
      </c>
      <c r="D11" s="15"/>
      <c r="E11" s="7"/>
      <c r="F11" s="10"/>
      <c r="G11" s="7"/>
      <c r="H11" s="7"/>
      <c r="I11" s="8"/>
      <c r="J11" s="7">
        <f t="shared" si="0"/>
        <v>0</v>
      </c>
      <c r="K11" s="9">
        <f t="shared" si="1"/>
        <v>-29</v>
      </c>
      <c r="L11" s="15" t="str">
        <f ca="1">IF(TODAY()&gt;Tabela226[[#This Row],[VENCIMENTO]],"Vencido‼","Válido✔")</f>
        <v>Vencido‼</v>
      </c>
    </row>
    <row r="12" spans="1:12" hidden="1" x14ac:dyDescent="0.25">
      <c r="A12" s="11" t="str">
        <f>Tabela224[[#This Row],[NOME]]</f>
        <v>CARLOS ANTÔNIO DE LISBOA</v>
      </c>
      <c r="B12" s="11" t="str">
        <f>Tabela224[[#This Row],[CATEGORIA]]</f>
        <v>EMPREGADO</v>
      </c>
      <c r="C12" s="15" t="str">
        <f>Tabela224[[#This Row],[SITUAÇÃO ]]</f>
        <v>INATIVO</v>
      </c>
      <c r="D12" s="15"/>
      <c r="E12" s="7"/>
      <c r="F12" s="10"/>
      <c r="G12" s="7"/>
      <c r="H12" s="7"/>
      <c r="I12" s="8"/>
      <c r="J12" s="7">
        <f t="shared" si="0"/>
        <v>0</v>
      </c>
      <c r="K12" s="9">
        <f t="shared" si="1"/>
        <v>-29</v>
      </c>
      <c r="L12" s="15" t="str">
        <f ca="1">IF(TODAY()&gt;Tabela226[[#This Row],[VENCIMENTO]],"Vencido‼","Válido✔")</f>
        <v>Vencido‼</v>
      </c>
    </row>
    <row r="13" spans="1:12" hidden="1" x14ac:dyDescent="0.25">
      <c r="A13" s="11" t="str">
        <f>Tabela224[[#This Row],[NOME]]</f>
        <v>CLESIANO ANTÔNIO DIAS PINHEIRO</v>
      </c>
      <c r="B13" s="11" t="str">
        <f>Tabela224[[#This Row],[CATEGORIA]]</f>
        <v xml:space="preserve">EMPREGADO </v>
      </c>
      <c r="C13" s="15" t="str">
        <f>Tabela224[[#This Row],[SITUAÇÃO ]]</f>
        <v>ATIVO</v>
      </c>
      <c r="D13" s="15" t="s">
        <v>80</v>
      </c>
      <c r="E13" s="7">
        <v>45212</v>
      </c>
      <c r="F13" s="10">
        <v>0.16666666666666666</v>
      </c>
      <c r="G13" s="7" t="s">
        <v>22</v>
      </c>
      <c r="H13" s="7" t="s">
        <v>63</v>
      </c>
      <c r="I13" s="8">
        <v>24</v>
      </c>
      <c r="J13" s="7">
        <f t="shared" si="0"/>
        <v>45943</v>
      </c>
      <c r="K13" s="9">
        <f t="shared" si="1"/>
        <v>45914</v>
      </c>
      <c r="L13" s="15" t="str">
        <f ca="1">IF(TODAY()&gt;Tabela226[[#This Row],[VENCIMENTO]],"Vencido‼","Válido✔")</f>
        <v>Válido✔</v>
      </c>
    </row>
    <row r="14" spans="1:12" x14ac:dyDescent="0.25">
      <c r="A14" s="11" t="str">
        <f>Tabela224[[#This Row],[NOME]]</f>
        <v>DAMIÃO VICENTE SARAIVA</v>
      </c>
      <c r="B14" s="11" t="str">
        <f>Tabela224[[#This Row],[CATEGORIA]]</f>
        <v>EMPREGADO</v>
      </c>
      <c r="C14" s="15" t="str">
        <f>Tabela224[[#This Row],[SITUAÇÃO ]]</f>
        <v>ATIVO</v>
      </c>
      <c r="D14" s="15"/>
      <c r="E14" s="7"/>
      <c r="F14" s="10"/>
      <c r="G14" s="7"/>
      <c r="H14" s="7"/>
      <c r="I14" s="8"/>
      <c r="J14" s="7">
        <f t="shared" si="0"/>
        <v>0</v>
      </c>
      <c r="K14" s="9">
        <f>J14-29</f>
        <v>-29</v>
      </c>
      <c r="L14" s="15" t="str">
        <f ca="1">IF(TODAY()&gt;Tabela226[[#This Row],[VENCIMENTO]],"Vencido‼","Válido✔")</f>
        <v>Vencido‼</v>
      </c>
    </row>
    <row r="15" spans="1:12" hidden="1" x14ac:dyDescent="0.25">
      <c r="A15" s="11" t="str">
        <f>Tabela224[[#This Row],[NOME]]</f>
        <v>DANIEL ALVES DA CUNHA</v>
      </c>
      <c r="B15" s="11" t="str">
        <f>Tabela224[[#This Row],[CATEGORIA]]</f>
        <v>EMPREGADO</v>
      </c>
      <c r="C15" s="15" t="str">
        <f>Tabela224[[#This Row],[SITUAÇÃO ]]</f>
        <v>ATIVO</v>
      </c>
      <c r="D15" s="15" t="s">
        <v>80</v>
      </c>
      <c r="E15" s="7">
        <v>44721</v>
      </c>
      <c r="F15" s="10">
        <v>0.16666666666666666</v>
      </c>
      <c r="G15" s="7" t="s">
        <v>22</v>
      </c>
      <c r="H15" s="7" t="s">
        <v>63</v>
      </c>
      <c r="I15" s="8">
        <v>24</v>
      </c>
      <c r="J15" s="7">
        <f t="shared" si="0"/>
        <v>45452</v>
      </c>
      <c r="K15" s="9">
        <f t="shared" ref="K15:K78" si="2">J15-29</f>
        <v>45423</v>
      </c>
      <c r="L15" s="15" t="str">
        <f ca="1">IF(TODAY()&gt;Tabela226[[#This Row],[VENCIMENTO]],"Vencido‼","Válido✔")</f>
        <v>Válido✔</v>
      </c>
    </row>
    <row r="16" spans="1:12" hidden="1" x14ac:dyDescent="0.25">
      <c r="A16" s="11" t="str">
        <f>Tabela224[[#This Row],[NOME]]</f>
        <v>DIEGO GALDINO REZENDE</v>
      </c>
      <c r="B16" s="11" t="str">
        <f>Tabela224[[#This Row],[CATEGORIA]]</f>
        <v>INTERMITENTE (GEOSCAN)</v>
      </c>
      <c r="C16" s="15" t="str">
        <f>Tabela224[[#This Row],[SITUAÇÃO ]]</f>
        <v>ATIVO</v>
      </c>
      <c r="D16" s="15"/>
      <c r="E16" s="7"/>
      <c r="F16" s="10"/>
      <c r="G16" s="7"/>
      <c r="H16" s="7"/>
      <c r="I16" s="8"/>
      <c r="J16" s="7">
        <f t="shared" si="0"/>
        <v>0</v>
      </c>
      <c r="K16" s="9">
        <f t="shared" si="2"/>
        <v>-29</v>
      </c>
      <c r="L16" s="15" t="str">
        <f ca="1">IF(TODAY()&gt;Tabela226[[#This Row],[VENCIMENTO]],"Vencido‼","Válido✔")</f>
        <v>Vencido‼</v>
      </c>
    </row>
    <row r="17" spans="1:12" hidden="1" x14ac:dyDescent="0.25">
      <c r="A17" s="11" t="str">
        <f>Tabela224[[#This Row],[NOME]]</f>
        <v>DOGIVAL GONÇALVES DOS SANTOS</v>
      </c>
      <c r="B17" s="11" t="str">
        <f>Tabela224[[#This Row],[CATEGORIA]]</f>
        <v>INTERMITENTE (ELISVÂNIO)</v>
      </c>
      <c r="C17" s="15" t="str">
        <f>Tabela224[[#This Row],[SITUAÇÃO ]]</f>
        <v>ATIVO</v>
      </c>
      <c r="D17" s="15"/>
      <c r="E17" s="7"/>
      <c r="F17" s="10"/>
      <c r="G17" s="7"/>
      <c r="H17" s="7"/>
      <c r="I17" s="8"/>
      <c r="J17" s="7">
        <f t="shared" si="0"/>
        <v>0</v>
      </c>
      <c r="K17" s="9">
        <f t="shared" si="2"/>
        <v>-29</v>
      </c>
      <c r="L17" s="15" t="str">
        <f ca="1">IF(TODAY()&gt;Tabela226[[#This Row],[VENCIMENTO]],"Vencido‼","Válido✔")</f>
        <v>Vencido‼</v>
      </c>
    </row>
    <row r="18" spans="1:12" hidden="1" x14ac:dyDescent="0.25">
      <c r="A18" s="11" t="str">
        <f>Tabela224[[#This Row],[NOME]]</f>
        <v>ELISVÂNIO DE SOUZA OLIVEIRA</v>
      </c>
      <c r="B18" s="11" t="str">
        <f>Tabela224[[#This Row],[CATEGORIA]]</f>
        <v>INTERMITENTE (ELISVÂNIO)</v>
      </c>
      <c r="C18" s="15" t="str">
        <f>Tabela224[[#This Row],[SITUAÇÃO ]]</f>
        <v>ATIVO</v>
      </c>
      <c r="D18" s="15"/>
      <c r="E18" s="7"/>
      <c r="F18" s="10"/>
      <c r="G18" s="7"/>
      <c r="H18" s="7"/>
      <c r="I18" s="8"/>
      <c r="J18" s="7">
        <f t="shared" si="0"/>
        <v>0</v>
      </c>
      <c r="K18" s="9">
        <f t="shared" si="2"/>
        <v>-29</v>
      </c>
      <c r="L18" s="15" t="str">
        <f ca="1">IF(TODAY()&gt;Tabela226[[#This Row],[VENCIMENTO]],"Vencido‼","Válido✔")</f>
        <v>Vencido‼</v>
      </c>
    </row>
    <row r="19" spans="1:12" hidden="1" x14ac:dyDescent="0.25">
      <c r="A19" s="11" t="str">
        <f>Tabela224[[#This Row],[NOME]]</f>
        <v>EVARISTO CHAVES DA SILVA</v>
      </c>
      <c r="B19" s="11" t="str">
        <f>Tabela224[[#This Row],[CATEGORIA]]</f>
        <v>EMPREGADO</v>
      </c>
      <c r="C19" s="15" t="str">
        <f>Tabela224[[#This Row],[SITUAÇÃO ]]</f>
        <v>ATIVO</v>
      </c>
      <c r="D19" s="15" t="s">
        <v>80</v>
      </c>
      <c r="E19" s="7">
        <v>44855</v>
      </c>
      <c r="F19" s="10">
        <v>0.16666666666666666</v>
      </c>
      <c r="G19" s="7" t="s">
        <v>22</v>
      </c>
      <c r="H19" s="7" t="s">
        <v>63</v>
      </c>
      <c r="I19" s="8">
        <v>24</v>
      </c>
      <c r="J19" s="7">
        <f t="shared" si="0"/>
        <v>45586</v>
      </c>
      <c r="K19" s="9">
        <f t="shared" si="2"/>
        <v>45557</v>
      </c>
      <c r="L19" s="15" t="str">
        <f ca="1">IF(TODAY()&gt;Tabela226[[#This Row],[VENCIMENTO]],"Vencido‼","Válido✔")</f>
        <v>Válido✔</v>
      </c>
    </row>
    <row r="20" spans="1:12" hidden="1" x14ac:dyDescent="0.25">
      <c r="A20" s="11" t="str">
        <f>Tabela224[[#This Row],[NOME]]</f>
        <v>FELIPE OLIVEIRA BARBOSA</v>
      </c>
      <c r="B20" s="11" t="str">
        <f>Tabela224[[#This Row],[CATEGORIA]]</f>
        <v>EMPREGADO</v>
      </c>
      <c r="C20" s="15" t="str">
        <f>Tabela224[[#This Row],[SITUAÇÃO ]]</f>
        <v>ATIVO</v>
      </c>
      <c r="D20" s="15" t="s">
        <v>80</v>
      </c>
      <c r="E20" s="7">
        <v>45020</v>
      </c>
      <c r="F20" s="10">
        <v>0.16666666666666666</v>
      </c>
      <c r="G20" s="7" t="s">
        <v>22</v>
      </c>
      <c r="H20" s="7" t="s">
        <v>63</v>
      </c>
      <c r="I20" s="8">
        <v>24</v>
      </c>
      <c r="J20" s="7">
        <f t="shared" si="0"/>
        <v>45751</v>
      </c>
      <c r="K20" s="9">
        <f t="shared" si="2"/>
        <v>45722</v>
      </c>
      <c r="L20" s="15" t="str">
        <f ca="1">IF(TODAY()&gt;Tabela226[[#This Row],[VENCIMENTO]],"Vencido‼","Válido✔")</f>
        <v>Válido✔</v>
      </c>
    </row>
    <row r="21" spans="1:12" hidden="1" x14ac:dyDescent="0.25">
      <c r="A21" s="11" t="str">
        <f>Tabela224[[#This Row],[NOME]]</f>
        <v>FERNANDO OLIVEIRA DOS SANTOS</v>
      </c>
      <c r="B21" s="11" t="str">
        <f>Tabela224[[#This Row],[CATEGORIA]]</f>
        <v>EMPREGADO</v>
      </c>
      <c r="C21" s="15" t="str">
        <f>Tabela224[[#This Row],[SITUAÇÃO ]]</f>
        <v>ATIVO</v>
      </c>
      <c r="D21" s="15" t="s">
        <v>80</v>
      </c>
      <c r="E21" s="7">
        <v>45020</v>
      </c>
      <c r="F21" s="10">
        <v>0.16666666666666666</v>
      </c>
      <c r="G21" s="7" t="s">
        <v>22</v>
      </c>
      <c r="H21" s="7" t="s">
        <v>63</v>
      </c>
      <c r="I21" s="8">
        <v>24</v>
      </c>
      <c r="J21" s="7">
        <f t="shared" si="0"/>
        <v>45751</v>
      </c>
      <c r="K21" s="9">
        <f t="shared" si="2"/>
        <v>45722</v>
      </c>
      <c r="L21" s="15" t="str">
        <f ca="1">IF(TODAY()&gt;Tabela226[[#This Row],[VENCIMENTO]],"Vencido‼","Válido✔")</f>
        <v>Válido✔</v>
      </c>
    </row>
    <row r="22" spans="1:12" hidden="1" x14ac:dyDescent="0.25">
      <c r="A22" s="11" t="str">
        <f>Tabela224[[#This Row],[NOME]]</f>
        <v>FILIPI GODINHO VEIGA</v>
      </c>
      <c r="B22" s="11" t="str">
        <f>Tabela224[[#This Row],[CATEGORIA]]</f>
        <v>INTERMITENTE (GEOSCAN)</v>
      </c>
      <c r="C22" s="15" t="str">
        <f>Tabela224[[#This Row],[SITUAÇÃO ]]</f>
        <v>ATIVO</v>
      </c>
      <c r="D22" s="15"/>
      <c r="E22" s="7"/>
      <c r="F22" s="10"/>
      <c r="G22" s="7"/>
      <c r="H22" s="7"/>
      <c r="I22" s="8"/>
      <c r="J22" s="7">
        <f t="shared" si="0"/>
        <v>0</v>
      </c>
      <c r="K22" s="9">
        <f t="shared" si="2"/>
        <v>-29</v>
      </c>
      <c r="L22" s="15" t="str">
        <f ca="1">IF(TODAY()&gt;Tabela226[[#This Row],[VENCIMENTO]],"Vencido‼","Válido✔")</f>
        <v>Vencido‼</v>
      </c>
    </row>
    <row r="23" spans="1:12" hidden="1" x14ac:dyDescent="0.25">
      <c r="A23" s="11" t="str">
        <f>Tabela224[[#This Row],[NOME]]</f>
        <v>GERSON DAMIÃO DA SILVA PRADO</v>
      </c>
      <c r="B23" s="11" t="str">
        <f>Tabela224[[#This Row],[CATEGORIA]]</f>
        <v>EMPREGADO</v>
      </c>
      <c r="C23" s="15" t="str">
        <f>Tabela224[[#This Row],[SITUAÇÃO ]]</f>
        <v>ATIVO</v>
      </c>
      <c r="D23" s="15" t="s">
        <v>80</v>
      </c>
      <c r="E23" s="7">
        <v>45132</v>
      </c>
      <c r="F23" s="10">
        <v>0.16666666666666666</v>
      </c>
      <c r="G23" s="7" t="s">
        <v>22</v>
      </c>
      <c r="H23" s="7" t="s">
        <v>63</v>
      </c>
      <c r="I23" s="8">
        <v>24</v>
      </c>
      <c r="J23" s="7">
        <f t="shared" si="0"/>
        <v>45863</v>
      </c>
      <c r="K23" s="9">
        <f t="shared" si="2"/>
        <v>45834</v>
      </c>
      <c r="L23" s="15" t="str">
        <f ca="1">IF(TODAY()&gt;Tabela226[[#This Row],[VENCIMENTO]],"Vencido‼","Válido✔")</f>
        <v>Válido✔</v>
      </c>
    </row>
    <row r="24" spans="1:12" hidden="1" x14ac:dyDescent="0.25">
      <c r="A24" s="11" t="str">
        <f>Tabela224[[#This Row],[NOME]]</f>
        <v>GIVALDO JOSE DOS SANTOS</v>
      </c>
      <c r="B24" s="11" t="str">
        <f>Tabela224[[#This Row],[CATEGORIA]]</f>
        <v>INTERMITENTE (ELISVÂNIO)</v>
      </c>
      <c r="C24" s="15" t="str">
        <f>Tabela224[[#This Row],[SITUAÇÃO ]]</f>
        <v>ATIVO</v>
      </c>
      <c r="D24" s="15"/>
      <c r="E24" s="7"/>
      <c r="F24" s="7"/>
      <c r="G24" s="7"/>
      <c r="H24" s="7"/>
      <c r="I24" s="8"/>
      <c r="J24" s="7">
        <f t="shared" si="0"/>
        <v>0</v>
      </c>
      <c r="K24" s="9">
        <f t="shared" si="2"/>
        <v>-29</v>
      </c>
      <c r="L24" s="15" t="str">
        <f ca="1">IF(TODAY()&gt;Tabela226[[#This Row],[VENCIMENTO]],"Vencido‼","Válido✔")</f>
        <v>Vencido‼</v>
      </c>
    </row>
    <row r="25" spans="1:12" x14ac:dyDescent="0.25">
      <c r="A25" s="11" t="str">
        <f>Tabela224[[#This Row],[NOME]]</f>
        <v>GUSTAVO HENRIQUE ABREU ROCHA</v>
      </c>
      <c r="B25" s="11" t="str">
        <f>Tabela224[[#This Row],[CATEGORIA]]</f>
        <v>EMPREGADO</v>
      </c>
      <c r="C25" s="15" t="str">
        <f>Tabela224[[#This Row],[SITUAÇÃO ]]</f>
        <v>ATIVO</v>
      </c>
      <c r="D25" s="15"/>
      <c r="E25" s="7"/>
      <c r="F25" s="7"/>
      <c r="G25" s="7"/>
      <c r="H25" s="7"/>
      <c r="I25" s="8"/>
      <c r="J25" s="7">
        <f t="shared" si="0"/>
        <v>0</v>
      </c>
      <c r="K25" s="9">
        <f t="shared" si="2"/>
        <v>-29</v>
      </c>
      <c r="L25" s="15" t="str">
        <f ca="1">IF(TODAY()&gt;Tabela226[[#This Row],[VENCIMENTO]],"Vencido‼","Válido✔")</f>
        <v>Vencido‼</v>
      </c>
    </row>
    <row r="26" spans="1:12" hidden="1" x14ac:dyDescent="0.25">
      <c r="A26" s="11" t="str">
        <f>Tabela224[[#This Row],[NOME]]</f>
        <v>HIGOR PAULO DIAS OLIVEIRA</v>
      </c>
      <c r="B26" s="11" t="str">
        <f>Tabela224[[#This Row],[CATEGORIA]]</f>
        <v>EMPREGADO</v>
      </c>
      <c r="C26" s="15" t="str">
        <f>Tabela224[[#This Row],[SITUAÇÃO ]]</f>
        <v>ATIVO</v>
      </c>
      <c r="D26" s="15" t="s">
        <v>80</v>
      </c>
      <c r="E26" s="7">
        <v>44718</v>
      </c>
      <c r="F26" s="10">
        <v>0.16666666666666666</v>
      </c>
      <c r="G26" s="7" t="s">
        <v>22</v>
      </c>
      <c r="H26" s="7" t="s">
        <v>63</v>
      </c>
      <c r="I26" s="8">
        <v>24</v>
      </c>
      <c r="J26" s="7">
        <f t="shared" si="0"/>
        <v>45449</v>
      </c>
      <c r="K26" s="9">
        <f t="shared" si="2"/>
        <v>45420</v>
      </c>
      <c r="L26" s="15" t="str">
        <f ca="1">IF(TODAY()&gt;Tabela226[[#This Row],[VENCIMENTO]],"Vencido‼","Válido✔")</f>
        <v>Válido✔</v>
      </c>
    </row>
    <row r="27" spans="1:12" hidden="1" x14ac:dyDescent="0.25">
      <c r="A27" s="11" t="str">
        <f>Tabela224[[#This Row],[NOME]]</f>
        <v>JANDILSON VIRGENS COSTA</v>
      </c>
      <c r="B27" s="11" t="str">
        <f>Tabela224[[#This Row],[CATEGORIA]]</f>
        <v>INTERMITENTE (ELISVÂNIO)</v>
      </c>
      <c r="C27" s="15" t="str">
        <f>Tabela224[[#This Row],[SITUAÇÃO ]]</f>
        <v>ATIVO</v>
      </c>
      <c r="D27" s="15"/>
      <c r="E27" s="7"/>
      <c r="F27" s="7"/>
      <c r="G27" s="7"/>
      <c r="H27" s="7"/>
      <c r="I27" s="8"/>
      <c r="J27" s="7">
        <f t="shared" si="0"/>
        <v>0</v>
      </c>
      <c r="K27" s="9">
        <f t="shared" si="2"/>
        <v>-29</v>
      </c>
      <c r="L27" s="15" t="str">
        <f ca="1">IF(TODAY()&gt;Tabela226[[#This Row],[VENCIMENTO]],"Vencido‼","Válido✔")</f>
        <v>Vencido‼</v>
      </c>
    </row>
    <row r="28" spans="1:12" x14ac:dyDescent="0.25">
      <c r="A28" s="11" t="str">
        <f>Tabela224[[#This Row],[NOME]]</f>
        <v>JHONATA HENRIQUE AMORIM ALVES</v>
      </c>
      <c r="B28" s="11" t="str">
        <f>Tabela224[[#This Row],[CATEGORIA]]</f>
        <v>EMPREGADO</v>
      </c>
      <c r="C28" s="15" t="str">
        <f>Tabela224[[#This Row],[SITUAÇÃO ]]</f>
        <v>ATIVO</v>
      </c>
      <c r="D28" s="15"/>
      <c r="E28" s="7"/>
      <c r="F28" s="7"/>
      <c r="G28" s="7"/>
      <c r="H28" s="7"/>
      <c r="I28" s="8"/>
      <c r="J28" s="7">
        <f t="shared" si="0"/>
        <v>0</v>
      </c>
      <c r="K28" s="9">
        <f t="shared" si="2"/>
        <v>-29</v>
      </c>
      <c r="L28" s="15" t="str">
        <f ca="1">IF(TODAY()&gt;Tabela226[[#This Row],[VENCIMENTO]],"Vencido‼","Válido✔")</f>
        <v>Vencido‼</v>
      </c>
    </row>
    <row r="29" spans="1:12" hidden="1" x14ac:dyDescent="0.25">
      <c r="A29" s="11" t="str">
        <f>Tabela224[[#This Row],[NOME]]</f>
        <v>JOÃO PAULO GUIMARÃES</v>
      </c>
      <c r="B29" s="11" t="str">
        <f>Tabela224[[#This Row],[CATEGORIA]]</f>
        <v>EMPREGADO</v>
      </c>
      <c r="C29" s="15" t="str">
        <f>Tabela224[[#This Row],[SITUAÇÃO ]]</f>
        <v>INATIVO</v>
      </c>
      <c r="D29" s="15"/>
      <c r="E29" s="7"/>
      <c r="F29" s="7"/>
      <c r="G29" s="7"/>
      <c r="H29" s="7"/>
      <c r="I29" s="8"/>
      <c r="J29" s="7">
        <f t="shared" si="0"/>
        <v>0</v>
      </c>
      <c r="K29" s="9">
        <f t="shared" si="2"/>
        <v>-29</v>
      </c>
      <c r="L29" s="15" t="str">
        <f ca="1">IF(TODAY()&gt;Tabela226[[#This Row],[VENCIMENTO]],"Vencido‼","Válido✔")</f>
        <v>Vencido‼</v>
      </c>
    </row>
    <row r="30" spans="1:12" hidden="1" x14ac:dyDescent="0.25">
      <c r="A30" s="11" t="str">
        <f>Tabela224[[#This Row],[NOME]]</f>
        <v>JONATHAS KELLYSON MARTINS DE OLIVEIRA</v>
      </c>
      <c r="B30" s="11" t="str">
        <f>Tabela224[[#This Row],[CATEGORIA]]</f>
        <v>INTERMITENTE</v>
      </c>
      <c r="C30" s="15" t="str">
        <f>Tabela224[[#This Row],[SITUAÇÃO ]]</f>
        <v>INATIVO</v>
      </c>
      <c r="D30" s="15"/>
      <c r="E30" s="7"/>
      <c r="F30" s="7"/>
      <c r="G30" s="7"/>
      <c r="H30" s="7"/>
      <c r="I30" s="8"/>
      <c r="J30" s="7">
        <f t="shared" si="0"/>
        <v>0</v>
      </c>
      <c r="K30" s="9">
        <f t="shared" si="2"/>
        <v>-29</v>
      </c>
      <c r="L30" s="15" t="str">
        <f ca="1">IF(TODAY()&gt;Tabela226[[#This Row],[VENCIMENTO]],"Vencido‼","Válido✔")</f>
        <v>Vencido‼</v>
      </c>
    </row>
    <row r="31" spans="1:12" hidden="1" x14ac:dyDescent="0.25">
      <c r="A31" s="11" t="str">
        <f>Tabela224[[#This Row],[NOME]]</f>
        <v>JOSÉ ANTÔNIO DIAS</v>
      </c>
      <c r="B31" s="11" t="str">
        <f>Tabela224[[#This Row],[CATEGORIA]]</f>
        <v xml:space="preserve">EMPREGADO </v>
      </c>
      <c r="C31" s="15" t="str">
        <f>Tabela224[[#This Row],[SITUAÇÃO ]]</f>
        <v>ATIVO</v>
      </c>
      <c r="D31" s="15" t="s">
        <v>80</v>
      </c>
      <c r="E31" s="7">
        <v>44973</v>
      </c>
      <c r="F31" s="10">
        <v>0.16666666666666666</v>
      </c>
      <c r="G31" s="7" t="s">
        <v>22</v>
      </c>
      <c r="H31" s="7" t="s">
        <v>63</v>
      </c>
      <c r="I31" s="8">
        <v>24</v>
      </c>
      <c r="J31" s="7">
        <f t="shared" si="0"/>
        <v>45704</v>
      </c>
      <c r="K31" s="9">
        <f t="shared" si="2"/>
        <v>45675</v>
      </c>
      <c r="L31" s="15" t="str">
        <f ca="1">IF(TODAY()&gt;Tabela226[[#This Row],[VENCIMENTO]],"Vencido‼","Válido✔")</f>
        <v>Válido✔</v>
      </c>
    </row>
    <row r="32" spans="1:12" hidden="1" x14ac:dyDescent="0.25">
      <c r="A32" s="11" t="str">
        <f>Tabela224[[#This Row],[NOME]]</f>
        <v>KENNEDY ALMEIDA MOTA</v>
      </c>
      <c r="B32" s="11" t="str">
        <f>Tabela224[[#This Row],[CATEGORIA]]</f>
        <v>EMPREGADO</v>
      </c>
      <c r="C32" s="15" t="str">
        <f>Tabela224[[#This Row],[SITUAÇÃO ]]</f>
        <v>ATIVO</v>
      </c>
      <c r="D32" s="15" t="s">
        <v>80</v>
      </c>
      <c r="E32" s="7">
        <v>44721</v>
      </c>
      <c r="F32" s="10">
        <v>0.16666666666666666</v>
      </c>
      <c r="G32" s="7" t="s">
        <v>22</v>
      </c>
      <c r="H32" s="7" t="s">
        <v>63</v>
      </c>
      <c r="I32" s="8">
        <v>24</v>
      </c>
      <c r="J32" s="7">
        <f t="shared" si="0"/>
        <v>45452</v>
      </c>
      <c r="K32" s="9">
        <f t="shared" si="2"/>
        <v>45423</v>
      </c>
      <c r="L32" s="15" t="str">
        <f ca="1">IF(TODAY()&gt;Tabela226[[#This Row],[VENCIMENTO]],"Vencido‼","Válido✔")</f>
        <v>Válido✔</v>
      </c>
    </row>
    <row r="33" spans="1:12" hidden="1" x14ac:dyDescent="0.25">
      <c r="A33" s="11" t="str">
        <f>Tabela224[[#This Row],[NOME]]</f>
        <v>KEVIN AQUINO ARNEZ</v>
      </c>
      <c r="B33" s="11" t="str">
        <f>Tabela224[[#This Row],[CATEGORIA]]</f>
        <v>EMPREGADO</v>
      </c>
      <c r="C33" s="15" t="str">
        <f>Tabela224[[#This Row],[SITUAÇÃO ]]</f>
        <v>ATIVO</v>
      </c>
      <c r="D33" s="15" t="s">
        <v>80</v>
      </c>
      <c r="E33" s="7">
        <v>44973</v>
      </c>
      <c r="F33" s="10">
        <v>0.16666666666666666</v>
      </c>
      <c r="G33" s="7" t="s">
        <v>22</v>
      </c>
      <c r="H33" s="7" t="s">
        <v>63</v>
      </c>
      <c r="I33" s="8">
        <v>24</v>
      </c>
      <c r="J33" s="7">
        <f t="shared" si="0"/>
        <v>45704</v>
      </c>
      <c r="K33" s="9">
        <f t="shared" si="2"/>
        <v>45675</v>
      </c>
      <c r="L33" s="15" t="str">
        <f ca="1">IF(TODAY()&gt;Tabela226[[#This Row],[VENCIMENTO]],"Vencido‼","Válido✔")</f>
        <v>Válido✔</v>
      </c>
    </row>
    <row r="34" spans="1:12" x14ac:dyDescent="0.25">
      <c r="A34" s="11" t="str">
        <f>Tabela224[[#This Row],[NOME]]</f>
        <v>LEANDRO ARCANJO DOS SANTOS</v>
      </c>
      <c r="B34" s="11" t="str">
        <f>Tabela224[[#This Row],[CATEGORIA]]</f>
        <v>EMPREGADO</v>
      </c>
      <c r="C34" s="15" t="str">
        <f>Tabela224[[#This Row],[SITUAÇÃO ]]</f>
        <v>ATIVO</v>
      </c>
      <c r="D34" s="15"/>
      <c r="E34" s="7"/>
      <c r="F34" s="7"/>
      <c r="G34" s="7"/>
      <c r="H34" s="7"/>
      <c r="I34" s="8"/>
      <c r="J34" s="7">
        <f t="shared" si="0"/>
        <v>0</v>
      </c>
      <c r="K34" s="9">
        <f t="shared" si="2"/>
        <v>-29</v>
      </c>
      <c r="L34" s="15" t="str">
        <f ca="1">IF(TODAY()&gt;Tabela226[[#This Row],[VENCIMENTO]],"Vencido‼","Válido✔")</f>
        <v>Vencido‼</v>
      </c>
    </row>
    <row r="35" spans="1:12" hidden="1" x14ac:dyDescent="0.25">
      <c r="A35" s="11" t="str">
        <f>Tabela224[[#This Row],[NOME]]</f>
        <v>LUCIANO ALVES DE PAIVA</v>
      </c>
      <c r="B35" s="11" t="str">
        <f>Tabela224[[#This Row],[CATEGORIA]]</f>
        <v>EMPREGADO</v>
      </c>
      <c r="C35" s="15" t="str">
        <f>Tabela224[[#This Row],[SITUAÇÃO ]]</f>
        <v>INATIVO</v>
      </c>
      <c r="D35" s="15"/>
      <c r="E35" s="7"/>
      <c r="F35" s="7"/>
      <c r="G35" s="7"/>
      <c r="H35" s="7"/>
      <c r="I35" s="8"/>
      <c r="J35" s="7">
        <f t="shared" si="0"/>
        <v>0</v>
      </c>
      <c r="K35" s="9">
        <f t="shared" si="2"/>
        <v>-29</v>
      </c>
      <c r="L35" s="15" t="str">
        <f ca="1">IF(TODAY()&gt;Tabela226[[#This Row],[VENCIMENTO]],"Vencido‼","Válido✔")</f>
        <v>Vencido‼</v>
      </c>
    </row>
    <row r="36" spans="1:12" hidden="1" x14ac:dyDescent="0.25">
      <c r="A36" s="11" t="str">
        <f>Tabela224[[#This Row],[NOME]]</f>
        <v>LUIZ CARLOS CORRÊA</v>
      </c>
      <c r="B36" s="11" t="str">
        <f>Tabela224[[#This Row],[CATEGORIA]]</f>
        <v>EMPREGADO</v>
      </c>
      <c r="C36" s="15" t="str">
        <f>Tabela224[[#This Row],[SITUAÇÃO ]]</f>
        <v>ATIVO</v>
      </c>
      <c r="D36" s="15" t="s">
        <v>80</v>
      </c>
      <c r="E36" s="7">
        <v>44855</v>
      </c>
      <c r="F36" s="10">
        <v>0.16666666666666666</v>
      </c>
      <c r="G36" s="7" t="s">
        <v>22</v>
      </c>
      <c r="H36" s="7" t="s">
        <v>63</v>
      </c>
      <c r="I36" s="8">
        <v>24</v>
      </c>
      <c r="J36" s="7">
        <f t="shared" si="0"/>
        <v>45586</v>
      </c>
      <c r="K36" s="9">
        <f t="shared" si="2"/>
        <v>45557</v>
      </c>
      <c r="L36" s="15" t="str">
        <f ca="1">IF(TODAY()&gt;Tabela226[[#This Row],[VENCIMENTO]],"Vencido‼","Válido✔")</f>
        <v>Válido✔</v>
      </c>
    </row>
    <row r="37" spans="1:12" hidden="1" x14ac:dyDescent="0.25">
      <c r="A37" s="11" t="str">
        <f>Tabela224[[#This Row],[NOME]]</f>
        <v>MÁRCIO PEREIRA DO NASCIMENTO</v>
      </c>
      <c r="B37" s="11" t="str">
        <f>Tabela224[[#This Row],[CATEGORIA]]</f>
        <v>EMPREGADO</v>
      </c>
      <c r="C37" s="15" t="str">
        <f>Tabela224[[#This Row],[SITUAÇÃO ]]</f>
        <v>ATIVO</v>
      </c>
      <c r="D37" s="15" t="s">
        <v>80</v>
      </c>
      <c r="E37" s="7">
        <v>44973</v>
      </c>
      <c r="F37" s="10">
        <v>0.16666666666666666</v>
      </c>
      <c r="G37" s="7" t="s">
        <v>22</v>
      </c>
      <c r="H37" s="7" t="s">
        <v>63</v>
      </c>
      <c r="I37" s="8">
        <v>24</v>
      </c>
      <c r="J37" s="7">
        <f t="shared" si="0"/>
        <v>45704</v>
      </c>
      <c r="K37" s="9">
        <f t="shared" si="2"/>
        <v>45675</v>
      </c>
      <c r="L37" s="15" t="str">
        <f ca="1">IF(TODAY()&gt;Tabela226[[#This Row],[VENCIMENTO]],"Vencido‼","Válido✔")</f>
        <v>Válido✔</v>
      </c>
    </row>
    <row r="38" spans="1:12" hidden="1" x14ac:dyDescent="0.25">
      <c r="A38" s="11" t="str">
        <f>Tabela224[[#This Row],[NOME]]</f>
        <v>MATEUS DOS SANTOS DE BRITO</v>
      </c>
      <c r="B38" s="11" t="str">
        <f>Tabela224[[#This Row],[CATEGORIA]]</f>
        <v>INTERMITENTE (ELISVÂNIO)</v>
      </c>
      <c r="C38" s="15" t="str">
        <f>Tabela224[[#This Row],[SITUAÇÃO ]]</f>
        <v>ATIVO</v>
      </c>
      <c r="D38" s="15"/>
      <c r="E38" s="7"/>
      <c r="F38" s="7"/>
      <c r="G38" s="7"/>
      <c r="H38" s="7"/>
      <c r="I38" s="8"/>
      <c r="J38" s="7">
        <f t="shared" si="0"/>
        <v>0</v>
      </c>
      <c r="K38" s="9">
        <f t="shared" si="2"/>
        <v>-29</v>
      </c>
      <c r="L38" s="15" t="str">
        <f ca="1">IF(TODAY()&gt;Tabela226[[#This Row],[VENCIMENTO]],"Vencido‼","Válido✔")</f>
        <v>Vencido‼</v>
      </c>
    </row>
    <row r="39" spans="1:12" hidden="1" x14ac:dyDescent="0.25">
      <c r="A39" s="11" t="str">
        <f>Tabela224[[#This Row],[NOME]]</f>
        <v>MOACIR ROMÁRIO SIQUEIRA DOS REIS</v>
      </c>
      <c r="B39" s="11" t="str">
        <f>Tabela224[[#This Row],[CATEGORIA]]</f>
        <v>EMPREGADO</v>
      </c>
      <c r="C39" s="15" t="str">
        <f>Tabela224[[#This Row],[SITUAÇÃO ]]</f>
        <v>ATIVO</v>
      </c>
      <c r="D39" s="15" t="s">
        <v>80</v>
      </c>
      <c r="E39" s="7">
        <v>44855</v>
      </c>
      <c r="F39" s="10">
        <v>0.16666666666666666</v>
      </c>
      <c r="G39" s="7" t="s">
        <v>22</v>
      </c>
      <c r="H39" s="7" t="s">
        <v>63</v>
      </c>
      <c r="I39" s="8">
        <v>24</v>
      </c>
      <c r="J39" s="7">
        <f t="shared" si="0"/>
        <v>45586</v>
      </c>
      <c r="K39" s="9">
        <f t="shared" si="2"/>
        <v>45557</v>
      </c>
      <c r="L39" s="15" t="str">
        <f ca="1">IF(TODAY()&gt;Tabela226[[#This Row],[VENCIMENTO]],"Vencido‼","Válido✔")</f>
        <v>Válido✔</v>
      </c>
    </row>
    <row r="40" spans="1:12" x14ac:dyDescent="0.25">
      <c r="A40" s="11" t="str">
        <f>Tabela224[[#This Row],[NOME]]</f>
        <v>NATHÁLIA ROSY SOUZA OLIVEIRA</v>
      </c>
      <c r="B40" s="11" t="str">
        <f>Tabela224[[#This Row],[CATEGORIA]]</f>
        <v>EMPREGADO</v>
      </c>
      <c r="C40" s="15" t="str">
        <f>Tabela224[[#This Row],[SITUAÇÃO ]]</f>
        <v>ATIVO</v>
      </c>
      <c r="D40" s="15"/>
      <c r="E40" s="7"/>
      <c r="F40" s="7"/>
      <c r="G40" s="7"/>
      <c r="H40" s="7"/>
      <c r="I40" s="8"/>
      <c r="J40" s="7">
        <f t="shared" si="0"/>
        <v>0</v>
      </c>
      <c r="K40" s="9">
        <f t="shared" si="2"/>
        <v>-29</v>
      </c>
      <c r="L40" s="15" t="str">
        <f ca="1">IF(TODAY()&gt;Tabela226[[#This Row],[VENCIMENTO]],"Vencido‼","Válido✔")</f>
        <v>Vencido‼</v>
      </c>
    </row>
    <row r="41" spans="1:12" hidden="1" x14ac:dyDescent="0.25">
      <c r="A41" s="11" t="str">
        <f>Tabela224[[#This Row],[NOME]]</f>
        <v>NAYARA THAÍS LOURENÇO OLIVEIRA</v>
      </c>
      <c r="B41" s="11" t="str">
        <f>Tabela224[[#This Row],[CATEGORIA]]</f>
        <v>EMPREGADO</v>
      </c>
      <c r="C41" s="15" t="str">
        <f>Tabela224[[#This Row],[SITUAÇÃO ]]</f>
        <v>ATIVO</v>
      </c>
      <c r="D41" s="15" t="s">
        <v>80</v>
      </c>
      <c r="E41" s="7">
        <v>45064</v>
      </c>
      <c r="F41" s="10">
        <v>0.16666666666666666</v>
      </c>
      <c r="G41" s="7" t="s">
        <v>22</v>
      </c>
      <c r="H41" s="7" t="s">
        <v>63</v>
      </c>
      <c r="I41" s="8">
        <v>24</v>
      </c>
      <c r="J41" s="7">
        <f t="shared" si="0"/>
        <v>45795</v>
      </c>
      <c r="K41" s="9">
        <f t="shared" si="2"/>
        <v>45766</v>
      </c>
      <c r="L41" s="15" t="str">
        <f ca="1">IF(TODAY()&gt;Tabela226[[#This Row],[VENCIMENTO]],"Vencido‼","Válido✔")</f>
        <v>Válido✔</v>
      </c>
    </row>
    <row r="42" spans="1:12" hidden="1" x14ac:dyDescent="0.25">
      <c r="A42" s="11" t="str">
        <f>Tabela224[[#This Row],[NOME]]</f>
        <v>NIELTON OLIVEIRA DAMASCENO</v>
      </c>
      <c r="B42" s="11" t="str">
        <f>Tabela224[[#This Row],[CATEGORIA]]</f>
        <v>EMPREGADO</v>
      </c>
      <c r="C42" s="15" t="str">
        <f>Tabela224[[#This Row],[SITUAÇÃO ]]</f>
        <v>ATIVO</v>
      </c>
      <c r="D42" s="15" t="s">
        <v>80</v>
      </c>
      <c r="E42" s="7">
        <v>44855</v>
      </c>
      <c r="F42" s="10">
        <v>0.16666666666666666</v>
      </c>
      <c r="G42" s="7" t="s">
        <v>22</v>
      </c>
      <c r="H42" s="7" t="s">
        <v>63</v>
      </c>
      <c r="I42" s="8">
        <v>24</v>
      </c>
      <c r="J42" s="7">
        <f t="shared" si="0"/>
        <v>45586</v>
      </c>
      <c r="K42" s="9">
        <f t="shared" si="2"/>
        <v>45557</v>
      </c>
      <c r="L42" s="15" t="str">
        <f ca="1">IF(TODAY()&gt;Tabela226[[#This Row],[VENCIMENTO]],"Vencido‼","Válido✔")</f>
        <v>Válido✔</v>
      </c>
    </row>
    <row r="43" spans="1:12" hidden="1" x14ac:dyDescent="0.25">
      <c r="A43" s="11" t="str">
        <f>Tabela224[[#This Row],[NOME]]</f>
        <v>PAULO CÉLIO DA SILVA</v>
      </c>
      <c r="B43" s="11" t="str">
        <f>Tabela224[[#This Row],[CATEGORIA]]</f>
        <v>EMPREGADO</v>
      </c>
      <c r="C43" s="15" t="str">
        <f>Tabela224[[#This Row],[SITUAÇÃO ]]</f>
        <v>ATIVO</v>
      </c>
      <c r="D43" s="15" t="s">
        <v>80</v>
      </c>
      <c r="E43" s="7">
        <v>45028</v>
      </c>
      <c r="F43" s="10">
        <v>0.16666666666666666</v>
      </c>
      <c r="G43" s="7" t="s">
        <v>22</v>
      </c>
      <c r="H43" s="7" t="s">
        <v>63</v>
      </c>
      <c r="I43" s="8">
        <v>24</v>
      </c>
      <c r="J43" s="7">
        <f t="shared" si="0"/>
        <v>45759</v>
      </c>
      <c r="K43" s="9">
        <f t="shared" si="2"/>
        <v>45730</v>
      </c>
      <c r="L43" s="15" t="str">
        <f ca="1">IF(TODAY()&gt;Tabela226[[#This Row],[VENCIMENTO]],"Vencido‼","Válido✔")</f>
        <v>Válido✔</v>
      </c>
    </row>
    <row r="44" spans="1:12" hidden="1" x14ac:dyDescent="0.25">
      <c r="A44" s="11" t="str">
        <f>Tabela224[[#This Row],[NOME]]</f>
        <v>RAFAEL FAUSTINO MAPA COELHO</v>
      </c>
      <c r="B44" s="11" t="str">
        <f>Tabela224[[#This Row],[CATEGORIA]]</f>
        <v>EMPREGADO</v>
      </c>
      <c r="C44" s="15" t="str">
        <f>Tabela224[[#This Row],[SITUAÇÃO ]]</f>
        <v>INATIVO</v>
      </c>
      <c r="D44" s="15"/>
      <c r="E44" s="7"/>
      <c r="F44" s="7"/>
      <c r="G44" s="7"/>
      <c r="H44" s="7"/>
      <c r="I44" s="8"/>
      <c r="J44" s="7">
        <f t="shared" si="0"/>
        <v>0</v>
      </c>
      <c r="K44" s="9">
        <f t="shared" si="2"/>
        <v>-29</v>
      </c>
      <c r="L44" s="15" t="str">
        <f ca="1">IF(TODAY()&gt;Tabela226[[#This Row],[VENCIMENTO]],"Vencido‼","Válido✔")</f>
        <v>Vencido‼</v>
      </c>
    </row>
    <row r="45" spans="1:12" hidden="1" x14ac:dyDescent="0.25">
      <c r="A45" s="11" t="str">
        <f>Tabela224[[#This Row],[NOME]]</f>
        <v>RAFAEL ROBERTO CAMPIDELLI</v>
      </c>
      <c r="B45" s="11" t="str">
        <f>Tabela224[[#This Row],[CATEGORIA]]</f>
        <v>EMPREGADO</v>
      </c>
      <c r="C45" s="15" t="s">
        <v>120</v>
      </c>
      <c r="D45" s="15"/>
      <c r="E45" s="7"/>
      <c r="F45" s="7"/>
      <c r="G45" s="7"/>
      <c r="H45" s="7"/>
      <c r="I45" s="8"/>
      <c r="J45" s="7">
        <f>EDATE(E45,I45)</f>
        <v>0</v>
      </c>
      <c r="K45" s="9">
        <f>J45-29</f>
        <v>-29</v>
      </c>
      <c r="L45" s="15" t="str">
        <f ca="1">IF(TODAY()&gt;Tabela226[[#This Row],[VENCIMENTO]],"Vencido‼","Válido✔")</f>
        <v>Vencido‼</v>
      </c>
    </row>
    <row r="46" spans="1:12" hidden="1" x14ac:dyDescent="0.25">
      <c r="A46" s="11" t="str">
        <f>Tabela224[[#This Row],[NOME]]</f>
        <v>ROBERT AUGUSTO SANTOS SILVA</v>
      </c>
      <c r="B46" s="11" t="str">
        <f>Tabela224[[#This Row],[CATEGORIA]]</f>
        <v>EMPREGADO</v>
      </c>
      <c r="C46" s="15" t="str">
        <f>Tabela224[[#This Row],[SITUAÇÃO ]]</f>
        <v>ATIVO</v>
      </c>
      <c r="D46" s="15" t="s">
        <v>80</v>
      </c>
      <c r="E46" s="7">
        <v>45020</v>
      </c>
      <c r="F46" s="10">
        <v>0.16666666666666666</v>
      </c>
      <c r="G46" s="7" t="s">
        <v>22</v>
      </c>
      <c r="H46" s="7" t="s">
        <v>63</v>
      </c>
      <c r="I46" s="8">
        <v>24</v>
      </c>
      <c r="J46" s="7">
        <f t="shared" si="0"/>
        <v>45751</v>
      </c>
      <c r="K46" s="9">
        <f t="shared" si="2"/>
        <v>45722</v>
      </c>
      <c r="L46" s="15" t="str">
        <f ca="1">IF(TODAY()&gt;Tabela226[[#This Row],[VENCIMENTO]],"Vencido‼","Válido✔")</f>
        <v>Válido✔</v>
      </c>
    </row>
    <row r="47" spans="1:12" hidden="1" x14ac:dyDescent="0.25">
      <c r="A47" s="11" t="str">
        <f>Tabela224[[#This Row],[NOME]]</f>
        <v>TALISON TIAGO DIAS OLIVEIRA</v>
      </c>
      <c r="B47" s="11" t="str">
        <f>Tabela224[[#This Row],[CATEGORIA]]</f>
        <v>EMPREGADO</v>
      </c>
      <c r="C47" s="15" t="str">
        <f>Tabela224[[#This Row],[SITUAÇÃO ]]</f>
        <v>ATIVO</v>
      </c>
      <c r="D47" s="15" t="s">
        <v>80</v>
      </c>
      <c r="E47" s="7">
        <v>44718</v>
      </c>
      <c r="F47" s="10">
        <v>0.16666666666666666</v>
      </c>
      <c r="G47" s="7" t="s">
        <v>22</v>
      </c>
      <c r="H47" s="7" t="s">
        <v>63</v>
      </c>
      <c r="I47" s="8">
        <v>24</v>
      </c>
      <c r="J47" s="7">
        <f t="shared" si="0"/>
        <v>45449</v>
      </c>
      <c r="K47" s="9">
        <f t="shared" si="2"/>
        <v>45420</v>
      </c>
      <c r="L47" s="15" t="str">
        <f ca="1">IF(TODAY()&gt;Tabela226[[#This Row],[VENCIMENTO]],"Vencido‼","Válido✔")</f>
        <v>Válido✔</v>
      </c>
    </row>
    <row r="48" spans="1:12" x14ac:dyDescent="0.25">
      <c r="A48" s="11" t="str">
        <f>Tabela224[[#This Row],[NOME]]</f>
        <v>THAÍS LORRAINE DA SILVA SANTOS</v>
      </c>
      <c r="B48" s="11" t="str">
        <f>Tabela224[[#This Row],[CATEGORIA]]</f>
        <v>EMPREGADO</v>
      </c>
      <c r="C48" s="15" t="str">
        <f>Tabela224[[#This Row],[SITUAÇÃO ]]</f>
        <v>ATIVO</v>
      </c>
      <c r="D48" s="15"/>
      <c r="E48" s="7"/>
      <c r="F48" s="7"/>
      <c r="G48" s="7"/>
      <c r="H48" s="7"/>
      <c r="I48" s="8"/>
      <c r="J48" s="7">
        <f t="shared" si="0"/>
        <v>0</v>
      </c>
      <c r="K48" s="9">
        <f t="shared" si="2"/>
        <v>-29</v>
      </c>
      <c r="L48" s="15" t="str">
        <f ca="1">IF(TODAY()&gt;Tabela226[[#This Row],[VENCIMENTO]],"Vencido‼","Válido✔")</f>
        <v>Vencido‼</v>
      </c>
    </row>
    <row r="49" spans="1:12" hidden="1" x14ac:dyDescent="0.25">
      <c r="A49" s="11" t="str">
        <f>Tabela224[[#This Row],[NOME]]</f>
        <v>WAGNER APARECIDO DE SOUSA JÚNIOR</v>
      </c>
      <c r="B49" s="11" t="str">
        <f>Tabela224[[#This Row],[CATEGORIA]]</f>
        <v>EMPREGADO</v>
      </c>
      <c r="C49" s="15" t="s">
        <v>120</v>
      </c>
      <c r="D49" s="15"/>
      <c r="E49" s="7"/>
      <c r="F49" s="7"/>
      <c r="G49" s="7"/>
      <c r="H49" s="7"/>
      <c r="I49" s="8"/>
      <c r="J49" s="7">
        <f t="shared" si="0"/>
        <v>0</v>
      </c>
      <c r="K49" s="9">
        <f t="shared" si="2"/>
        <v>-29</v>
      </c>
      <c r="L49" s="15" t="str">
        <f ca="1">IF(TODAY()&gt;Tabela226[[#This Row],[VENCIMENTO]],"Vencido‼","Válido✔")</f>
        <v>Vencido‼</v>
      </c>
    </row>
    <row r="50" spans="1:12" hidden="1" x14ac:dyDescent="0.25">
      <c r="A50" s="11" t="str">
        <f>Tabela224[[#This Row],[NOME]]</f>
        <v>WESLEY DE ALMEIDA E SOUZA</v>
      </c>
      <c r="B50" s="11" t="str">
        <f>Tabela224[[#This Row],[CATEGORIA]]</f>
        <v>EMPREGADO</v>
      </c>
      <c r="C50" s="15" t="str">
        <f>Tabela224[[#This Row],[SITUAÇÃO ]]</f>
        <v>ATIVO</v>
      </c>
      <c r="D50" s="15" t="s">
        <v>80</v>
      </c>
      <c r="E50" s="7">
        <v>44718</v>
      </c>
      <c r="F50" s="10">
        <v>0.16666666666666666</v>
      </c>
      <c r="G50" s="7" t="s">
        <v>22</v>
      </c>
      <c r="H50" s="7" t="s">
        <v>63</v>
      </c>
      <c r="I50" s="8">
        <v>24</v>
      </c>
      <c r="J50" s="19">
        <f t="shared" si="0"/>
        <v>45449</v>
      </c>
      <c r="K50" s="20">
        <f t="shared" si="2"/>
        <v>45420</v>
      </c>
      <c r="L50" s="15" t="str">
        <f ca="1">IF(TODAY()&gt;Tabela226[[#This Row],[VENCIMENTO]],"Vencido‼","Válido✔")</f>
        <v>Válido✔</v>
      </c>
    </row>
    <row r="51" spans="1:12" hidden="1" x14ac:dyDescent="0.25">
      <c r="A51" s="11" t="str">
        <f>Tabela224[[#This Row],[NOME]]</f>
        <v>MARCELO CHRISTIAN LELIS DE OLIVEIRA</v>
      </c>
      <c r="B51" s="11" t="str">
        <f>Tabela224[[#This Row],[CATEGORIA]]</f>
        <v>EMPREGADO</v>
      </c>
      <c r="C51" s="15" t="str">
        <f>Tabela224[[#This Row],[SITUAÇÃO ]]</f>
        <v>ATIVO</v>
      </c>
      <c r="D51" s="15" t="s">
        <v>80</v>
      </c>
      <c r="E51" s="7">
        <v>45251</v>
      </c>
      <c r="F51" s="10">
        <v>0.16666666666666666</v>
      </c>
      <c r="G51" s="7" t="s">
        <v>22</v>
      </c>
      <c r="H51" s="7" t="s">
        <v>63</v>
      </c>
      <c r="I51" s="8">
        <v>24</v>
      </c>
      <c r="J51" s="7">
        <f t="shared" si="0"/>
        <v>45982</v>
      </c>
      <c r="K51" s="9">
        <f t="shared" si="2"/>
        <v>45953</v>
      </c>
      <c r="L51" s="27" t="str">
        <f ca="1">IF(TODAY()&gt;Tabela226[[#This Row],[VENCIMENTO]],"Vencido‼","Válido✔")</f>
        <v>Válido✔</v>
      </c>
    </row>
    <row r="52" spans="1:12" hidden="1" x14ac:dyDescent="0.25">
      <c r="A52" s="11" t="str">
        <f>Tabela224[[#This Row],[NOME]]</f>
        <v>PABLO VINICIUS SEVERINO FERNANDES</v>
      </c>
      <c r="B52" s="11" t="str">
        <f>Tabela224[[#This Row],[CATEGORIA]]</f>
        <v xml:space="preserve">EMPREGADO </v>
      </c>
      <c r="C52" s="15" t="str">
        <f>Tabela224[[#This Row],[SITUAÇÃO ]]</f>
        <v>ATIVO</v>
      </c>
      <c r="D52" s="15" t="s">
        <v>80</v>
      </c>
      <c r="E52" s="7">
        <v>45251</v>
      </c>
      <c r="F52" s="10">
        <v>0.16666666666666666</v>
      </c>
      <c r="G52" s="7" t="s">
        <v>22</v>
      </c>
      <c r="H52" s="7" t="s">
        <v>63</v>
      </c>
      <c r="I52" s="8">
        <v>24</v>
      </c>
      <c r="J52" s="7">
        <f t="shared" si="0"/>
        <v>45982</v>
      </c>
      <c r="K52" s="9">
        <f t="shared" si="2"/>
        <v>45953</v>
      </c>
      <c r="L52" s="27" t="str">
        <f ca="1">IF(TODAY()&gt;Tabela226[[#This Row],[VENCIMENTO]],"Vencido‼","Válido✔")</f>
        <v>Válido✔</v>
      </c>
    </row>
    <row r="53" spans="1:12" hidden="1" x14ac:dyDescent="0.25">
      <c r="A53" s="11" t="str">
        <f>Tabela224[[#This Row],[NOME]]</f>
        <v>FRANCISCO PEDRO DE SOUZA SANTOS</v>
      </c>
      <c r="B53" s="11" t="str">
        <f>Tabela224[[#This Row],[CATEGORIA]]</f>
        <v>EMPREGADO</v>
      </c>
      <c r="C53" s="15" t="s">
        <v>120</v>
      </c>
      <c r="D53" s="8" t="s">
        <v>80</v>
      </c>
      <c r="E53" s="7">
        <v>45296</v>
      </c>
      <c r="F53" s="40">
        <v>0.16666666666666666</v>
      </c>
      <c r="G53" s="7" t="s">
        <v>22</v>
      </c>
      <c r="H53" s="7" t="s">
        <v>63</v>
      </c>
      <c r="I53" s="8">
        <v>24</v>
      </c>
      <c r="J53" s="7">
        <f t="shared" si="0"/>
        <v>46027</v>
      </c>
      <c r="K53" s="9">
        <f t="shared" si="2"/>
        <v>45998</v>
      </c>
      <c r="L53" s="27" t="str">
        <f ca="1">IF(TODAY()&gt;Tabela226[[#This Row],[VENCIMENTO]],"Vencido‼","Válido✔")</f>
        <v>Válido✔</v>
      </c>
    </row>
    <row r="54" spans="1:12" hidden="1" x14ac:dyDescent="0.25">
      <c r="A54" s="11" t="str">
        <f>Tabela224[[#This Row],[NOME]]</f>
        <v>ÍTALO GABRIEL DA SILVA RODRIGUES SANTOS</v>
      </c>
      <c r="B54" s="11" t="str">
        <f>Tabela224[[#This Row],[CATEGORIA]]</f>
        <v>EMPREGADO</v>
      </c>
      <c r="C54" s="15" t="str">
        <f>Tabela224[[#This Row],[SITUAÇÃO ]]</f>
        <v>ATIVO</v>
      </c>
      <c r="D54" s="15" t="s">
        <v>80</v>
      </c>
      <c r="E54" s="7">
        <v>45328</v>
      </c>
      <c r="F54" s="10">
        <v>0.16666666666666666</v>
      </c>
      <c r="G54" s="7" t="s">
        <v>22</v>
      </c>
      <c r="H54" s="7" t="s">
        <v>63</v>
      </c>
      <c r="I54" s="8">
        <v>24</v>
      </c>
      <c r="J54" s="7">
        <f t="shared" si="0"/>
        <v>46059</v>
      </c>
      <c r="K54" s="9">
        <f t="shared" si="2"/>
        <v>46030</v>
      </c>
      <c r="L54" s="27" t="str">
        <f ca="1">IF(TODAY()&gt;Tabela226[[#This Row],[VENCIMENTO]],"Vencido‼","Válido✔")</f>
        <v>Válido✔</v>
      </c>
    </row>
    <row r="55" spans="1:12" hidden="1" x14ac:dyDescent="0.25">
      <c r="A55" s="11" t="str">
        <f>Tabela224[[#This Row],[NOME]]</f>
        <v>IVANILDO AMARAL SANTOS</v>
      </c>
      <c r="B55" s="11" t="str">
        <f>Tabela224[[#This Row],[CATEGORIA]]</f>
        <v>EMPREGADO</v>
      </c>
      <c r="C55" s="15" t="str">
        <f>Tabela224[[#This Row],[SITUAÇÃO ]]</f>
        <v>ATIVO</v>
      </c>
      <c r="D55" s="15" t="s">
        <v>80</v>
      </c>
      <c r="E55" s="7">
        <v>45328</v>
      </c>
      <c r="F55" s="10">
        <v>0.16666666666666666</v>
      </c>
      <c r="G55" s="7" t="s">
        <v>22</v>
      </c>
      <c r="H55" s="7" t="s">
        <v>63</v>
      </c>
      <c r="I55" s="8">
        <v>24</v>
      </c>
      <c r="J55" s="7">
        <f t="shared" si="0"/>
        <v>46059</v>
      </c>
      <c r="K55" s="9">
        <f t="shared" si="2"/>
        <v>46030</v>
      </c>
      <c r="L55" s="27" t="str">
        <f ca="1">IF(TODAY()&gt;Tabela226[[#This Row],[VENCIMENTO]],"Vencido‼","Válido✔")</f>
        <v>Válido✔</v>
      </c>
    </row>
    <row r="56" spans="1:12" hidden="1" x14ac:dyDescent="0.25">
      <c r="A56" s="11" t="str">
        <f>Tabela224[[#This Row],[NOME]]</f>
        <v>JONATHAN FERNANDES PEREIRA</v>
      </c>
      <c r="B56" s="11" t="str">
        <f>Tabela224[[#This Row],[CATEGORIA]]</f>
        <v>EMPREGADO</v>
      </c>
      <c r="C56" s="15" t="str">
        <f>Tabela224[[#This Row],[SITUAÇÃO ]]</f>
        <v>ATIVO</v>
      </c>
      <c r="D56" s="15" t="s">
        <v>80</v>
      </c>
      <c r="E56" s="7">
        <v>45328</v>
      </c>
      <c r="F56" s="10">
        <v>0.16666666666666666</v>
      </c>
      <c r="G56" s="7" t="s">
        <v>22</v>
      </c>
      <c r="H56" s="7" t="s">
        <v>63</v>
      </c>
      <c r="I56" s="8">
        <v>24</v>
      </c>
      <c r="J56" s="7">
        <f t="shared" si="0"/>
        <v>46059</v>
      </c>
      <c r="K56" s="9">
        <f t="shared" si="2"/>
        <v>46030</v>
      </c>
      <c r="L56" s="27" t="str">
        <f ca="1">IF(TODAY()&gt;Tabela226[[#This Row],[VENCIMENTO]],"Vencido‼","Válido✔")</f>
        <v>Válido✔</v>
      </c>
    </row>
    <row r="57" spans="1:12" hidden="1" x14ac:dyDescent="0.25">
      <c r="A57" s="11" t="str">
        <f>Tabela224[[#This Row],[NOME]]</f>
        <v>FERNANDO AQUINO FERNANDES</v>
      </c>
      <c r="B57" s="11" t="str">
        <f>Tabela224[[#This Row],[CATEGORIA]]</f>
        <v>INTERMITENTE (FERNANDO)</v>
      </c>
      <c r="C57" s="15" t="str">
        <f>Tabela224[[#This Row],[SITUAÇÃO ]]</f>
        <v>ATIVO</v>
      </c>
      <c r="D57" s="15" t="s">
        <v>80</v>
      </c>
      <c r="E57" s="7">
        <v>45309</v>
      </c>
      <c r="F57" s="10">
        <v>0.16666666666666666</v>
      </c>
      <c r="G57" s="7" t="s">
        <v>22</v>
      </c>
      <c r="H57" s="7" t="s">
        <v>63</v>
      </c>
      <c r="I57" s="8">
        <v>24</v>
      </c>
      <c r="J57" s="7">
        <f t="shared" si="0"/>
        <v>46040</v>
      </c>
      <c r="K57" s="9">
        <f t="shared" si="2"/>
        <v>46011</v>
      </c>
      <c r="L57" s="27" t="str">
        <f ca="1">IF(TODAY()&gt;Tabela226[[#This Row],[VENCIMENTO]],"Vencido‼","Válido✔")</f>
        <v>Válido✔</v>
      </c>
    </row>
    <row r="58" spans="1:12" hidden="1" x14ac:dyDescent="0.25">
      <c r="A58" s="11" t="str">
        <f>Tabela224[[#This Row],[NOME]]</f>
        <v>WANDESON COSTA LIMA</v>
      </c>
      <c r="B58" s="11" t="str">
        <f>Tabela224[[#This Row],[CATEGORIA]]</f>
        <v>INTERMITENTE (FERNANDO)</v>
      </c>
      <c r="C58" s="15" t="str">
        <f>Tabela224[[#This Row],[SITUAÇÃO ]]</f>
        <v>ATIVO</v>
      </c>
      <c r="D58" s="15" t="s">
        <v>80</v>
      </c>
      <c r="E58" s="7">
        <v>45309</v>
      </c>
      <c r="F58" s="10">
        <v>0.16666666666666666</v>
      </c>
      <c r="G58" s="7" t="s">
        <v>22</v>
      </c>
      <c r="H58" s="7" t="s">
        <v>63</v>
      </c>
      <c r="I58" s="8">
        <v>24</v>
      </c>
      <c r="J58" s="7">
        <f t="shared" si="0"/>
        <v>46040</v>
      </c>
      <c r="K58" s="9">
        <f t="shared" si="2"/>
        <v>46011</v>
      </c>
      <c r="L58" s="27" t="str">
        <f ca="1">IF(TODAY()&gt;Tabela226[[#This Row],[VENCIMENTO]],"Vencido‼","Válido✔")</f>
        <v>Válido✔</v>
      </c>
    </row>
    <row r="59" spans="1:12" hidden="1" x14ac:dyDescent="0.25">
      <c r="A59" s="11" t="str">
        <f>Tabela224[[#This Row],[NOME]]</f>
        <v>WILLIAN JORGE CAETANO PINTO</v>
      </c>
      <c r="B59" s="11" t="str">
        <f>Tabela224[[#This Row],[CATEGORIA]]</f>
        <v>INTERMITENTE (FERNANDO)</v>
      </c>
      <c r="C59" s="15" t="str">
        <f>Tabela224[[#This Row],[SITUAÇÃO ]]</f>
        <v>ATIVO</v>
      </c>
      <c r="D59" s="15" t="s">
        <v>80</v>
      </c>
      <c r="E59" s="7">
        <v>45309</v>
      </c>
      <c r="F59" s="10">
        <v>0.16666666666666666</v>
      </c>
      <c r="G59" s="7" t="s">
        <v>22</v>
      </c>
      <c r="H59" s="7" t="s">
        <v>63</v>
      </c>
      <c r="I59" s="8">
        <v>24</v>
      </c>
      <c r="J59" s="7">
        <f t="shared" si="0"/>
        <v>46040</v>
      </c>
      <c r="K59" s="9">
        <f t="shared" si="2"/>
        <v>46011</v>
      </c>
      <c r="L59" s="27" t="str">
        <f ca="1">IF(TODAY()&gt;Tabela226[[#This Row],[VENCIMENTO]],"Vencido‼","Válido✔")</f>
        <v>Válido✔</v>
      </c>
    </row>
    <row r="60" spans="1:12" hidden="1" x14ac:dyDescent="0.25">
      <c r="A60" s="11" t="str">
        <f>Tabela224[[#This Row],[NOME]]</f>
        <v>GRASIANE DA COSTA SOBRINHO</v>
      </c>
      <c r="B60" s="11" t="str">
        <f>Tabela224[[#This Row],[CATEGORIA]]</f>
        <v>EMPREGADO</v>
      </c>
      <c r="C60" s="15" t="str">
        <f>Tabela224[[#This Row],[SITUAÇÃO ]]</f>
        <v>ATIVO</v>
      </c>
      <c r="D60" s="15" t="s">
        <v>80</v>
      </c>
      <c r="E60" s="7">
        <v>45341</v>
      </c>
      <c r="F60" s="10">
        <v>0.16666666666666666</v>
      </c>
      <c r="G60" s="7" t="s">
        <v>22</v>
      </c>
      <c r="H60" s="7" t="s">
        <v>63</v>
      </c>
      <c r="I60" s="8">
        <v>24</v>
      </c>
      <c r="J60" s="7">
        <f t="shared" si="0"/>
        <v>46072</v>
      </c>
      <c r="K60" s="9">
        <f t="shared" si="2"/>
        <v>46043</v>
      </c>
      <c r="L60" s="27" t="str">
        <f ca="1">IF(TODAY()&gt;Tabela226[[#This Row],[VENCIMENTO]],"Vencido‼","Válido✔")</f>
        <v>Válido✔</v>
      </c>
    </row>
    <row r="61" spans="1:12" hidden="1" x14ac:dyDescent="0.25">
      <c r="A61" s="11" t="str">
        <f>Tabela224[[#This Row],[NOME]]</f>
        <v>BRUNO GUIMARÃES MARTINS</v>
      </c>
      <c r="B61" s="11" t="str">
        <f>Tabela224[[#This Row],[CATEGORIA]]</f>
        <v>EMPREGADO</v>
      </c>
      <c r="C61" s="15" t="str">
        <f>Tabela224[[#This Row],[SITUAÇÃO ]]</f>
        <v>ATIVO</v>
      </c>
      <c r="D61" s="15" t="s">
        <v>80</v>
      </c>
      <c r="E61" s="7">
        <v>45364</v>
      </c>
      <c r="F61" s="10">
        <v>0.16666666666666666</v>
      </c>
      <c r="G61" s="7" t="s">
        <v>22</v>
      </c>
      <c r="H61" s="7" t="s">
        <v>63</v>
      </c>
      <c r="I61" s="8">
        <v>24</v>
      </c>
      <c r="J61" s="7">
        <f t="shared" si="0"/>
        <v>46094</v>
      </c>
      <c r="K61" s="9">
        <f t="shared" si="2"/>
        <v>46065</v>
      </c>
      <c r="L61" s="27" t="str">
        <f ca="1">IF(TODAY()&gt;Tabela226[[#This Row],[VENCIMENTO]],"Vencido‼","Válido✔")</f>
        <v>Válido✔</v>
      </c>
    </row>
    <row r="62" spans="1:12" hidden="1" x14ac:dyDescent="0.25">
      <c r="A62" s="11" t="str">
        <f>Tabela224[[#This Row],[NOME]]</f>
        <v>LEANDRO GUIMARÃES MARTINS</v>
      </c>
      <c r="B62" s="11" t="str">
        <f>Tabela224[[#This Row],[CATEGORIA]]</f>
        <v>EMPREGADO</v>
      </c>
      <c r="C62" s="15" t="str">
        <f>Tabela224[[#This Row],[SITUAÇÃO ]]</f>
        <v>ATIVO</v>
      </c>
      <c r="D62" s="15" t="s">
        <v>80</v>
      </c>
      <c r="E62" s="7">
        <v>45364</v>
      </c>
      <c r="F62" s="10">
        <v>0.16666666666666666</v>
      </c>
      <c r="G62" s="7" t="s">
        <v>22</v>
      </c>
      <c r="H62" s="7" t="s">
        <v>63</v>
      </c>
      <c r="I62" s="8">
        <v>24</v>
      </c>
      <c r="J62" s="7">
        <f t="shared" si="0"/>
        <v>46094</v>
      </c>
      <c r="K62" s="9">
        <f t="shared" si="2"/>
        <v>46065</v>
      </c>
      <c r="L62" s="27" t="str">
        <f ca="1">IF(TODAY()&gt;Tabela226[[#This Row],[VENCIMENTO]],"Vencido‼","Válido✔")</f>
        <v>Válido✔</v>
      </c>
    </row>
    <row r="63" spans="1:12" hidden="1" x14ac:dyDescent="0.25">
      <c r="A63" s="11" t="str">
        <f>Tabela224[[#This Row],[NOME]]</f>
        <v>ALESSANDRO IORANY DOS SANTOS</v>
      </c>
      <c r="B63" s="11" t="str">
        <f>Tabela224[[#This Row],[CATEGORIA]]</f>
        <v>EMPREGADO</v>
      </c>
      <c r="C63" s="15" t="str">
        <f>Tabela224[[#This Row],[SITUAÇÃO ]]</f>
        <v>INATIVO</v>
      </c>
      <c r="D63" s="8" t="s">
        <v>80</v>
      </c>
      <c r="E63" s="7">
        <v>45377</v>
      </c>
      <c r="F63" s="40">
        <v>0.16666666666666666</v>
      </c>
      <c r="G63" s="7" t="s">
        <v>22</v>
      </c>
      <c r="H63" s="7" t="s">
        <v>63</v>
      </c>
      <c r="I63" s="8">
        <v>24</v>
      </c>
      <c r="J63" s="7">
        <f t="shared" si="0"/>
        <v>46107</v>
      </c>
      <c r="K63" s="9">
        <f t="shared" si="2"/>
        <v>46078</v>
      </c>
      <c r="L63" s="27" t="str">
        <f ca="1">IF(TODAY()&gt;Tabela226[[#This Row],[VENCIMENTO]],"Vencido‼","Válido✔")</f>
        <v>Válido✔</v>
      </c>
    </row>
    <row r="64" spans="1:12" hidden="1" x14ac:dyDescent="0.25">
      <c r="A64" s="11" t="str">
        <f>Tabela224[[#This Row],[NOME]]</f>
        <v>MATHEUS BINI SEVERINO FERNANDES</v>
      </c>
      <c r="B64" s="11" t="str">
        <f>Tabela224[[#This Row],[CATEGORIA]]</f>
        <v>EMPREGADO</v>
      </c>
      <c r="C64" s="15" t="str">
        <f>Tabela224[[#This Row],[SITUAÇÃO ]]</f>
        <v>ATIVO</v>
      </c>
      <c r="D64" s="8" t="s">
        <v>80</v>
      </c>
      <c r="E64" s="7">
        <v>45377</v>
      </c>
      <c r="F64" s="40">
        <v>0.16666666666666666</v>
      </c>
      <c r="G64" s="7" t="s">
        <v>22</v>
      </c>
      <c r="H64" s="7" t="s">
        <v>63</v>
      </c>
      <c r="I64" s="8">
        <v>24</v>
      </c>
      <c r="J64" s="7">
        <f t="shared" si="0"/>
        <v>46107</v>
      </c>
      <c r="K64" s="9">
        <f t="shared" si="2"/>
        <v>46078</v>
      </c>
      <c r="L64" s="27" t="str">
        <f ca="1">IF(TODAY()&gt;Tabela226[[#This Row],[VENCIMENTO]],"Vencido‼","Válido✔")</f>
        <v>Válido✔</v>
      </c>
    </row>
    <row r="65" spans="1:12" hidden="1" x14ac:dyDescent="0.25">
      <c r="A65" s="11" t="str">
        <f>Tabela224[[#This Row],[NOME]]</f>
        <v>NILTON ALVES DA CUNHA FILHO</v>
      </c>
      <c r="B65" s="11" t="str">
        <f>Tabela224[[#This Row],[CATEGORIA]]</f>
        <v>EMPREGADO</v>
      </c>
      <c r="C65" s="15" t="str">
        <f>Tabela224[[#This Row],[SITUAÇÃO ]]</f>
        <v>ATIVO</v>
      </c>
      <c r="D65" s="8" t="s">
        <v>80</v>
      </c>
      <c r="E65" s="7">
        <v>45377</v>
      </c>
      <c r="F65" s="40">
        <v>0.16666666666666666</v>
      </c>
      <c r="G65" s="7" t="s">
        <v>22</v>
      </c>
      <c r="H65" s="7" t="s">
        <v>63</v>
      </c>
      <c r="I65" s="8">
        <v>24</v>
      </c>
      <c r="J65" s="7">
        <f t="shared" si="0"/>
        <v>46107</v>
      </c>
      <c r="K65" s="9">
        <f t="shared" si="2"/>
        <v>46078</v>
      </c>
      <c r="L65" s="27" t="str">
        <f ca="1">IF(TODAY()&gt;Tabela226[[#This Row],[VENCIMENTO]],"Vencido‼","Válido✔")</f>
        <v>Válido✔</v>
      </c>
    </row>
    <row r="66" spans="1:12" hidden="1" x14ac:dyDescent="0.25">
      <c r="A66" s="11" t="str">
        <f>Tabela224[[#This Row],[NOME]]</f>
        <v>FRANCISCO PEDRO DE SOUZA SANTOS</v>
      </c>
      <c r="B66" s="11" t="str">
        <f>Tabela224[[#This Row],[CATEGORIA]]</f>
        <v>EMPREGADO</v>
      </c>
      <c r="C66" s="15" t="str">
        <f>Tabela224[[#This Row],[SITUAÇÃO ]]</f>
        <v>ATIVO</v>
      </c>
      <c r="D66" s="8"/>
      <c r="E66" s="7"/>
      <c r="F66" s="7"/>
      <c r="G66" s="7"/>
      <c r="H66" s="7"/>
      <c r="I66" s="8"/>
      <c r="J66" s="7">
        <f t="shared" si="0"/>
        <v>0</v>
      </c>
      <c r="K66" s="9">
        <f t="shared" si="2"/>
        <v>-29</v>
      </c>
      <c r="L66" s="27" t="str">
        <f ca="1">IF(TODAY()&gt;Tabela226[[#This Row],[VENCIMENTO]],"Vencido‼","Válido✔")</f>
        <v>Vencido‼</v>
      </c>
    </row>
    <row r="67" spans="1:12" hidden="1" x14ac:dyDescent="0.25">
      <c r="A67" s="11" t="str">
        <f>Tabela224[[#This Row],[NOME]]</f>
        <v>CARLOS EDUARDO ALVES JULIÃO</v>
      </c>
      <c r="B67" s="11" t="str">
        <f>Tabela224[[#This Row],[CATEGORIA]]</f>
        <v>EMPREGADO</v>
      </c>
      <c r="C67" s="15" t="str">
        <f>Tabela224[[#This Row],[SITUAÇÃO ]]</f>
        <v>ATIVO</v>
      </c>
      <c r="D67" s="8"/>
      <c r="E67" s="7"/>
      <c r="F67" s="7"/>
      <c r="G67" s="7"/>
      <c r="H67" s="7"/>
      <c r="I67" s="8"/>
      <c r="J67" s="7">
        <f t="shared" si="0"/>
        <v>0</v>
      </c>
      <c r="K67" s="9">
        <f t="shared" si="2"/>
        <v>-29</v>
      </c>
      <c r="L67" s="27" t="str">
        <f ca="1">IF(TODAY()&gt;Tabela226[[#This Row],[VENCIMENTO]],"Vencido‼","Válido✔")</f>
        <v>Vencido‼</v>
      </c>
    </row>
    <row r="68" spans="1:12" hidden="1" x14ac:dyDescent="0.25">
      <c r="A68" s="11" t="str">
        <f>Tabela224[[#This Row],[NOME]]</f>
        <v>JHONATAS ALVES COSTA</v>
      </c>
      <c r="B68" s="11" t="str">
        <f>Tabela224[[#This Row],[CATEGORIA]]</f>
        <v>EMPREGADO</v>
      </c>
      <c r="C68" s="15" t="str">
        <f>Tabela224[[#This Row],[SITUAÇÃO ]]</f>
        <v>ATIVO</v>
      </c>
      <c r="D68" s="8"/>
      <c r="E68" s="7"/>
      <c r="F68" s="7"/>
      <c r="G68" s="7"/>
      <c r="H68" s="7"/>
      <c r="I68" s="8"/>
      <c r="J68" s="7">
        <f t="shared" si="0"/>
        <v>0</v>
      </c>
      <c r="K68" s="9">
        <f t="shared" si="2"/>
        <v>-29</v>
      </c>
      <c r="L68" s="27" t="str">
        <f ca="1">IF(TODAY()&gt;Tabela226[[#This Row],[VENCIMENTO]],"Vencido‼","Válido✔")</f>
        <v>Vencido‼</v>
      </c>
    </row>
    <row r="69" spans="1:12" hidden="1" x14ac:dyDescent="0.25">
      <c r="A69" s="11" t="str">
        <f>Tabela224[[#This Row],[NOME]]</f>
        <v>KELLEN CARLA PEREIRA SILVA</v>
      </c>
      <c r="B69" s="11" t="str">
        <f>Tabela224[[#This Row],[CATEGORIA]]</f>
        <v>EMPREGADO</v>
      </c>
      <c r="C69" s="15" t="str">
        <f>Tabela224[[#This Row],[SITUAÇÃO ]]</f>
        <v>ATIVO</v>
      </c>
      <c r="D69" s="8"/>
      <c r="E69" s="7"/>
      <c r="F69" s="7"/>
      <c r="G69" s="7"/>
      <c r="H69" s="7"/>
      <c r="I69" s="8"/>
      <c r="J69" s="7">
        <f t="shared" ref="J69:J100" si="3">EDATE(E69,I69)</f>
        <v>0</v>
      </c>
      <c r="K69" s="9">
        <f t="shared" si="2"/>
        <v>-29</v>
      </c>
      <c r="L69" s="27" t="str">
        <f ca="1">IF(TODAY()&gt;Tabela226[[#This Row],[VENCIMENTO]],"Vencido‼","Válido✔")</f>
        <v>Vencido‼</v>
      </c>
    </row>
    <row r="70" spans="1:12" hidden="1" x14ac:dyDescent="0.25">
      <c r="A70" s="11" t="str">
        <f>Tabela224[[#This Row],[NOME]]</f>
        <v>LEONARDO JOSÉ DA SILVA</v>
      </c>
      <c r="B70" s="11" t="str">
        <f>Tabela224[[#This Row],[CATEGORIA]]</f>
        <v>EMPREGADO</v>
      </c>
      <c r="C70" s="15" t="str">
        <f>Tabela224[[#This Row],[SITUAÇÃO ]]</f>
        <v>ATIVO</v>
      </c>
      <c r="D70" s="8"/>
      <c r="E70" s="7"/>
      <c r="F70" s="7"/>
      <c r="G70" s="7"/>
      <c r="H70" s="7"/>
      <c r="I70" s="8"/>
      <c r="J70" s="7">
        <f t="shared" si="3"/>
        <v>0</v>
      </c>
      <c r="K70" s="9">
        <f t="shared" si="2"/>
        <v>-29</v>
      </c>
      <c r="L70" s="27" t="str">
        <f ca="1">IF(TODAY()&gt;Tabela226[[#This Row],[VENCIMENTO]],"Vencido‼","Válido✔")</f>
        <v>Vencido‼</v>
      </c>
    </row>
    <row r="71" spans="1:12" hidden="1" x14ac:dyDescent="0.25">
      <c r="A71" s="11" t="str">
        <f>Tabela224[[#This Row],[NOME]]</f>
        <v>LUSIMAR DE SOUZA SANTOS</v>
      </c>
      <c r="B71" s="11" t="str">
        <f>Tabela224[[#This Row],[CATEGORIA]]</f>
        <v>EMPREGADO</v>
      </c>
      <c r="C71" s="15" t="str">
        <f>Tabela224[[#This Row],[SITUAÇÃO ]]</f>
        <v>ATIVO</v>
      </c>
      <c r="D71" s="8"/>
      <c r="E71" s="7"/>
      <c r="F71" s="7"/>
      <c r="G71" s="7"/>
      <c r="H71" s="7"/>
      <c r="I71" s="8"/>
      <c r="J71" s="7">
        <f t="shared" si="3"/>
        <v>0</v>
      </c>
      <c r="K71" s="9">
        <f t="shared" si="2"/>
        <v>-29</v>
      </c>
      <c r="L71" s="27" t="str">
        <f ca="1">IF(TODAY()&gt;Tabela226[[#This Row],[VENCIMENTO]],"Vencido‼","Válido✔")</f>
        <v>Vencido‼</v>
      </c>
    </row>
    <row r="72" spans="1:12" hidden="1" x14ac:dyDescent="0.25">
      <c r="A72" s="11" t="str">
        <f>Tabela224[[#This Row],[NOME]]</f>
        <v>SANDY CRISTINA VENCESLAU FERREIRA</v>
      </c>
      <c r="B72" s="11" t="str">
        <f>Tabela224[[#This Row],[CATEGORIA]]</f>
        <v>EMPREGADO</v>
      </c>
      <c r="C72" s="15" t="str">
        <f>Tabela224[[#This Row],[SITUAÇÃO ]]</f>
        <v>ATIVO</v>
      </c>
      <c r="D72" s="8"/>
      <c r="E72" s="7"/>
      <c r="F72" s="7"/>
      <c r="G72" s="7"/>
      <c r="H72" s="7"/>
      <c r="I72" s="8"/>
      <c r="J72" s="7">
        <f t="shared" si="3"/>
        <v>0</v>
      </c>
      <c r="K72" s="9">
        <f t="shared" si="2"/>
        <v>-29</v>
      </c>
      <c r="L72" s="27" t="str">
        <f ca="1">IF(TODAY()&gt;Tabela226[[#This Row],[VENCIMENTO]],"Vencido‼","Válido✔")</f>
        <v>Vencido‼</v>
      </c>
    </row>
    <row r="73" spans="1:12" hidden="1" x14ac:dyDescent="0.25">
      <c r="A73" s="11" t="e">
        <f>Tabela224[[#This Row],[NOME]]</f>
        <v>#VALUE!</v>
      </c>
      <c r="B73" s="11" t="e">
        <f>Tabela224[[#This Row],[CATEGORIA]]</f>
        <v>#VALUE!</v>
      </c>
      <c r="C73" s="15" t="e">
        <f>Tabela224[[#This Row],[SITUAÇÃO ]]</f>
        <v>#VALUE!</v>
      </c>
      <c r="D73" s="8"/>
      <c r="E73" s="7"/>
      <c r="F73" s="7"/>
      <c r="G73" s="7"/>
      <c r="H73" s="7"/>
      <c r="I73" s="8"/>
      <c r="J73" s="7">
        <f t="shared" si="3"/>
        <v>0</v>
      </c>
      <c r="K73" s="9">
        <f t="shared" si="2"/>
        <v>-29</v>
      </c>
      <c r="L73" s="27" t="str">
        <f ca="1">IF(TODAY()&gt;Tabela226[[#This Row],[VENCIMENTO]],"Vencido‼","Válido✔")</f>
        <v>Vencido‼</v>
      </c>
    </row>
    <row r="74" spans="1:12" hidden="1" x14ac:dyDescent="0.25">
      <c r="A74" s="11" t="e">
        <f>Tabela224[[#This Row],[NOME]]</f>
        <v>#VALUE!</v>
      </c>
      <c r="B74" s="11" t="e">
        <f>Tabela224[[#This Row],[CATEGORIA]]</f>
        <v>#VALUE!</v>
      </c>
      <c r="C74" s="15" t="e">
        <f>Tabela224[[#This Row],[SITUAÇÃO ]]</f>
        <v>#VALUE!</v>
      </c>
      <c r="D74" s="8"/>
      <c r="E74" s="7"/>
      <c r="F74" s="7"/>
      <c r="G74" s="7"/>
      <c r="H74" s="7"/>
      <c r="I74" s="8"/>
      <c r="J74" s="7">
        <f t="shared" si="3"/>
        <v>0</v>
      </c>
      <c r="K74" s="9">
        <f t="shared" si="2"/>
        <v>-29</v>
      </c>
      <c r="L74" s="27" t="str">
        <f ca="1">IF(TODAY()&gt;Tabela226[[#This Row],[VENCIMENTO]],"Vencido‼","Válido✔")</f>
        <v>Vencido‼</v>
      </c>
    </row>
    <row r="75" spans="1:12" hidden="1" x14ac:dyDescent="0.25">
      <c r="A75" s="11" t="e">
        <f>Tabela224[[#This Row],[NOME]]</f>
        <v>#VALUE!</v>
      </c>
      <c r="B75" s="11" t="e">
        <f>Tabela224[[#This Row],[CATEGORIA]]</f>
        <v>#VALUE!</v>
      </c>
      <c r="C75" s="15" t="e">
        <f>Tabela224[[#This Row],[SITUAÇÃO ]]</f>
        <v>#VALUE!</v>
      </c>
      <c r="D75" s="8"/>
      <c r="E75" s="7"/>
      <c r="F75" s="7"/>
      <c r="G75" s="7"/>
      <c r="H75" s="7"/>
      <c r="I75" s="8"/>
      <c r="J75" s="7">
        <f t="shared" si="3"/>
        <v>0</v>
      </c>
      <c r="K75" s="9">
        <f t="shared" si="2"/>
        <v>-29</v>
      </c>
      <c r="L75" s="27" t="str">
        <f ca="1">IF(TODAY()&gt;Tabela226[[#This Row],[VENCIMENTO]],"Vencido‼","Válido✔")</f>
        <v>Vencido‼</v>
      </c>
    </row>
    <row r="76" spans="1:12" hidden="1" x14ac:dyDescent="0.25">
      <c r="A76" s="11" t="e">
        <f>Tabela224[[#This Row],[NOME]]</f>
        <v>#VALUE!</v>
      </c>
      <c r="B76" s="11" t="e">
        <f>Tabela224[[#This Row],[CATEGORIA]]</f>
        <v>#VALUE!</v>
      </c>
      <c r="C76" s="15" t="e">
        <f>Tabela224[[#This Row],[SITUAÇÃO ]]</f>
        <v>#VALUE!</v>
      </c>
      <c r="D76" s="8"/>
      <c r="E76" s="7"/>
      <c r="F76" s="7"/>
      <c r="G76" s="7"/>
      <c r="H76" s="7"/>
      <c r="I76" s="8"/>
      <c r="J76" s="7">
        <f t="shared" si="3"/>
        <v>0</v>
      </c>
      <c r="K76" s="9">
        <f t="shared" si="2"/>
        <v>-29</v>
      </c>
      <c r="L76" s="27" t="str">
        <f ca="1">IF(TODAY()&gt;Tabela226[[#This Row],[VENCIMENTO]],"Vencido‼","Válido✔")</f>
        <v>Vencido‼</v>
      </c>
    </row>
    <row r="77" spans="1:12" hidden="1" x14ac:dyDescent="0.25">
      <c r="A77" s="11" t="e">
        <f>Tabela224[[#This Row],[NOME]]</f>
        <v>#VALUE!</v>
      </c>
      <c r="B77" s="11" t="e">
        <f>Tabela224[[#This Row],[CATEGORIA]]</f>
        <v>#VALUE!</v>
      </c>
      <c r="C77" s="15" t="e">
        <f>Tabela224[[#This Row],[SITUAÇÃO ]]</f>
        <v>#VALUE!</v>
      </c>
      <c r="D77" s="8"/>
      <c r="E77" s="7"/>
      <c r="F77" s="7"/>
      <c r="G77" s="7"/>
      <c r="H77" s="7"/>
      <c r="I77" s="8"/>
      <c r="J77" s="7">
        <f t="shared" si="3"/>
        <v>0</v>
      </c>
      <c r="K77" s="9">
        <f t="shared" si="2"/>
        <v>-29</v>
      </c>
      <c r="L77" s="27" t="str">
        <f ca="1">IF(TODAY()&gt;Tabela226[[#This Row],[VENCIMENTO]],"Vencido‼","Válido✔")</f>
        <v>Vencido‼</v>
      </c>
    </row>
    <row r="78" spans="1:12" hidden="1" x14ac:dyDescent="0.25">
      <c r="A78" s="11" t="e">
        <f>Tabela224[[#This Row],[NOME]]</f>
        <v>#VALUE!</v>
      </c>
      <c r="B78" s="11" t="e">
        <f>Tabela224[[#This Row],[CATEGORIA]]</f>
        <v>#VALUE!</v>
      </c>
      <c r="C78" s="15" t="e">
        <f>Tabela224[[#This Row],[SITUAÇÃO ]]</f>
        <v>#VALUE!</v>
      </c>
      <c r="D78" s="8"/>
      <c r="E78" s="7"/>
      <c r="F78" s="7"/>
      <c r="G78" s="7"/>
      <c r="H78" s="7"/>
      <c r="I78" s="8"/>
      <c r="J78" s="7">
        <f t="shared" si="3"/>
        <v>0</v>
      </c>
      <c r="K78" s="9">
        <f t="shared" si="2"/>
        <v>-29</v>
      </c>
      <c r="L78" s="27" t="str">
        <f ca="1">IF(TODAY()&gt;Tabela226[[#This Row],[VENCIMENTO]],"Vencido‼","Válido✔")</f>
        <v>Vencido‼</v>
      </c>
    </row>
    <row r="79" spans="1:12" hidden="1" x14ac:dyDescent="0.25">
      <c r="A79" s="11" t="e">
        <f>Tabela224[[#This Row],[NOME]]</f>
        <v>#VALUE!</v>
      </c>
      <c r="B79" s="11" t="e">
        <f>Tabela224[[#This Row],[CATEGORIA]]</f>
        <v>#VALUE!</v>
      </c>
      <c r="C79" s="15" t="e">
        <f>Tabela224[[#This Row],[SITUAÇÃO ]]</f>
        <v>#VALUE!</v>
      </c>
      <c r="D79" s="8"/>
      <c r="E79" s="7"/>
      <c r="F79" s="7"/>
      <c r="G79" s="7"/>
      <c r="H79" s="7"/>
      <c r="I79" s="8"/>
      <c r="J79" s="7">
        <f t="shared" si="3"/>
        <v>0</v>
      </c>
      <c r="K79" s="9">
        <f t="shared" ref="K79:K100" si="4">J79-29</f>
        <v>-29</v>
      </c>
      <c r="L79" s="27" t="str">
        <f ca="1">IF(TODAY()&gt;Tabela226[[#This Row],[VENCIMENTO]],"Vencido‼","Válido✔")</f>
        <v>Vencido‼</v>
      </c>
    </row>
    <row r="80" spans="1:12" hidden="1" x14ac:dyDescent="0.25">
      <c r="A80" s="11" t="e">
        <f>Tabela224[[#This Row],[NOME]]</f>
        <v>#VALUE!</v>
      </c>
      <c r="B80" s="11" t="e">
        <f>Tabela224[[#This Row],[CATEGORIA]]</f>
        <v>#VALUE!</v>
      </c>
      <c r="C80" s="15" t="e">
        <f>Tabela224[[#This Row],[SITUAÇÃO ]]</f>
        <v>#VALUE!</v>
      </c>
      <c r="D80" s="8"/>
      <c r="E80" s="7"/>
      <c r="F80" s="7"/>
      <c r="G80" s="7"/>
      <c r="H80" s="7"/>
      <c r="I80" s="8"/>
      <c r="J80" s="7">
        <f t="shared" si="3"/>
        <v>0</v>
      </c>
      <c r="K80" s="9">
        <f t="shared" si="4"/>
        <v>-29</v>
      </c>
      <c r="L80" s="27" t="str">
        <f ca="1">IF(TODAY()&gt;Tabela226[[#This Row],[VENCIMENTO]],"Vencido‼","Válido✔")</f>
        <v>Vencido‼</v>
      </c>
    </row>
    <row r="81" spans="1:12" hidden="1" x14ac:dyDescent="0.25">
      <c r="A81" s="11" t="e">
        <f>Tabela224[[#This Row],[NOME]]</f>
        <v>#VALUE!</v>
      </c>
      <c r="B81" s="11" t="e">
        <f>Tabela224[[#This Row],[CATEGORIA]]</f>
        <v>#VALUE!</v>
      </c>
      <c r="C81" s="15" t="e">
        <f>Tabela224[[#This Row],[SITUAÇÃO ]]</f>
        <v>#VALUE!</v>
      </c>
      <c r="D81" s="8"/>
      <c r="E81" s="7"/>
      <c r="F81" s="7"/>
      <c r="G81" s="7"/>
      <c r="H81" s="7"/>
      <c r="I81" s="8"/>
      <c r="J81" s="7">
        <f t="shared" si="3"/>
        <v>0</v>
      </c>
      <c r="K81" s="9">
        <f t="shared" si="4"/>
        <v>-29</v>
      </c>
      <c r="L81" s="27" t="str">
        <f ca="1">IF(TODAY()&gt;Tabela226[[#This Row],[VENCIMENTO]],"Vencido‼","Válido✔")</f>
        <v>Vencido‼</v>
      </c>
    </row>
    <row r="82" spans="1:12" hidden="1" x14ac:dyDescent="0.25">
      <c r="A82" s="11" t="e">
        <f>Tabela224[[#This Row],[NOME]]</f>
        <v>#VALUE!</v>
      </c>
      <c r="B82" s="11" t="e">
        <f>Tabela224[[#This Row],[CATEGORIA]]</f>
        <v>#VALUE!</v>
      </c>
      <c r="C82" s="15" t="e">
        <f>Tabela224[[#This Row],[SITUAÇÃO ]]</f>
        <v>#VALUE!</v>
      </c>
      <c r="D82" s="8"/>
      <c r="E82" s="7"/>
      <c r="F82" s="7"/>
      <c r="G82" s="7"/>
      <c r="H82" s="7"/>
      <c r="I82" s="8"/>
      <c r="J82" s="7">
        <f t="shared" si="3"/>
        <v>0</v>
      </c>
      <c r="K82" s="9">
        <f t="shared" si="4"/>
        <v>-29</v>
      </c>
      <c r="L82" s="27" t="str">
        <f ca="1">IF(TODAY()&gt;Tabela226[[#This Row],[VENCIMENTO]],"Vencido‼","Válido✔")</f>
        <v>Vencido‼</v>
      </c>
    </row>
    <row r="83" spans="1:12" hidden="1" x14ac:dyDescent="0.25">
      <c r="A83" s="11" t="e">
        <f>Tabela224[[#This Row],[NOME]]</f>
        <v>#VALUE!</v>
      </c>
      <c r="B83" s="11" t="e">
        <f>Tabela224[[#This Row],[CATEGORIA]]</f>
        <v>#VALUE!</v>
      </c>
      <c r="C83" s="15" t="e">
        <f>Tabela224[[#This Row],[SITUAÇÃO ]]</f>
        <v>#VALUE!</v>
      </c>
      <c r="D83" s="8"/>
      <c r="E83" s="7"/>
      <c r="F83" s="7"/>
      <c r="G83" s="7"/>
      <c r="H83" s="7"/>
      <c r="I83" s="8"/>
      <c r="J83" s="7">
        <f t="shared" si="3"/>
        <v>0</v>
      </c>
      <c r="K83" s="9">
        <f t="shared" si="4"/>
        <v>-29</v>
      </c>
      <c r="L83" s="27" t="str">
        <f ca="1">IF(TODAY()&gt;Tabela226[[#This Row],[VENCIMENTO]],"Vencido‼","Válido✔")</f>
        <v>Vencido‼</v>
      </c>
    </row>
    <row r="84" spans="1:12" hidden="1" x14ac:dyDescent="0.25">
      <c r="A84" s="11" t="e">
        <f>Tabela224[[#This Row],[NOME]]</f>
        <v>#VALUE!</v>
      </c>
      <c r="B84" s="11" t="e">
        <f>Tabela224[[#This Row],[CATEGORIA]]</f>
        <v>#VALUE!</v>
      </c>
      <c r="C84" s="15" t="e">
        <f>Tabela224[[#This Row],[SITUAÇÃO ]]</f>
        <v>#VALUE!</v>
      </c>
      <c r="D84" s="8"/>
      <c r="E84" s="7"/>
      <c r="F84" s="7"/>
      <c r="G84" s="7"/>
      <c r="H84" s="7"/>
      <c r="I84" s="8"/>
      <c r="J84" s="7">
        <f t="shared" si="3"/>
        <v>0</v>
      </c>
      <c r="K84" s="9">
        <f t="shared" si="4"/>
        <v>-29</v>
      </c>
      <c r="L84" s="27" t="str">
        <f ca="1">IF(TODAY()&gt;Tabela226[[#This Row],[VENCIMENTO]],"Vencido‼","Válido✔")</f>
        <v>Vencido‼</v>
      </c>
    </row>
    <row r="85" spans="1:12" hidden="1" x14ac:dyDescent="0.25">
      <c r="A85" s="11" t="e">
        <f>Tabela224[[#This Row],[NOME]]</f>
        <v>#VALUE!</v>
      </c>
      <c r="B85" s="11" t="e">
        <f>Tabela224[[#This Row],[CATEGORIA]]</f>
        <v>#VALUE!</v>
      </c>
      <c r="C85" s="15" t="e">
        <f>Tabela224[[#This Row],[SITUAÇÃO ]]</f>
        <v>#VALUE!</v>
      </c>
      <c r="D85" s="8"/>
      <c r="E85" s="7"/>
      <c r="F85" s="7"/>
      <c r="G85" s="7"/>
      <c r="H85" s="7"/>
      <c r="I85" s="8"/>
      <c r="J85" s="7">
        <f t="shared" si="3"/>
        <v>0</v>
      </c>
      <c r="K85" s="9">
        <f t="shared" si="4"/>
        <v>-29</v>
      </c>
      <c r="L85" s="27" t="str">
        <f ca="1">IF(TODAY()&gt;Tabela226[[#This Row],[VENCIMENTO]],"Vencido‼","Válido✔")</f>
        <v>Vencido‼</v>
      </c>
    </row>
    <row r="86" spans="1:12" hidden="1" x14ac:dyDescent="0.25">
      <c r="A86" s="11" t="e">
        <f>Tabela224[[#This Row],[NOME]]</f>
        <v>#VALUE!</v>
      </c>
      <c r="B86" s="11" t="e">
        <f>Tabela224[[#This Row],[CATEGORIA]]</f>
        <v>#VALUE!</v>
      </c>
      <c r="C86" s="15" t="e">
        <f>Tabela224[[#This Row],[SITUAÇÃO ]]</f>
        <v>#VALUE!</v>
      </c>
      <c r="D86" s="8"/>
      <c r="E86" s="7"/>
      <c r="F86" s="7"/>
      <c r="G86" s="7"/>
      <c r="H86" s="7"/>
      <c r="I86" s="8"/>
      <c r="J86" s="7">
        <f t="shared" si="3"/>
        <v>0</v>
      </c>
      <c r="K86" s="9">
        <f t="shared" si="4"/>
        <v>-29</v>
      </c>
      <c r="L86" s="27" t="str">
        <f ca="1">IF(TODAY()&gt;Tabela226[[#This Row],[VENCIMENTO]],"Vencido‼","Válido✔")</f>
        <v>Vencido‼</v>
      </c>
    </row>
    <row r="87" spans="1:12" hidden="1" x14ac:dyDescent="0.25">
      <c r="A87" s="11" t="e">
        <f>Tabela224[[#This Row],[NOME]]</f>
        <v>#VALUE!</v>
      </c>
      <c r="B87" s="11" t="e">
        <f>Tabela224[[#This Row],[CATEGORIA]]</f>
        <v>#VALUE!</v>
      </c>
      <c r="C87" s="15" t="e">
        <f>Tabela224[[#This Row],[SITUAÇÃO ]]</f>
        <v>#VALUE!</v>
      </c>
      <c r="D87" s="8"/>
      <c r="E87" s="7"/>
      <c r="F87" s="7"/>
      <c r="G87" s="7"/>
      <c r="H87" s="7"/>
      <c r="I87" s="8"/>
      <c r="J87" s="7">
        <f t="shared" si="3"/>
        <v>0</v>
      </c>
      <c r="K87" s="9">
        <f t="shared" si="4"/>
        <v>-29</v>
      </c>
      <c r="L87" s="27" t="str">
        <f ca="1">IF(TODAY()&gt;Tabela226[[#This Row],[VENCIMENTO]],"Vencido‼","Válido✔")</f>
        <v>Vencido‼</v>
      </c>
    </row>
    <row r="88" spans="1:12" hidden="1" x14ac:dyDescent="0.25">
      <c r="A88" s="11" t="e">
        <f>Tabela224[[#This Row],[NOME]]</f>
        <v>#VALUE!</v>
      </c>
      <c r="B88" s="11" t="e">
        <f>Tabela224[[#This Row],[CATEGORIA]]</f>
        <v>#VALUE!</v>
      </c>
      <c r="C88" s="15" t="e">
        <f>Tabela224[[#This Row],[SITUAÇÃO ]]</f>
        <v>#VALUE!</v>
      </c>
      <c r="D88" s="8"/>
      <c r="E88" s="7"/>
      <c r="F88" s="7"/>
      <c r="G88" s="7"/>
      <c r="H88" s="7"/>
      <c r="I88" s="8"/>
      <c r="J88" s="7">
        <f t="shared" si="3"/>
        <v>0</v>
      </c>
      <c r="K88" s="9">
        <f t="shared" si="4"/>
        <v>-29</v>
      </c>
      <c r="L88" s="27" t="str">
        <f ca="1">IF(TODAY()&gt;Tabela226[[#This Row],[VENCIMENTO]],"Vencido‼","Válido✔")</f>
        <v>Vencido‼</v>
      </c>
    </row>
    <row r="89" spans="1:12" hidden="1" x14ac:dyDescent="0.25">
      <c r="A89" s="11" t="e">
        <f>Tabela224[[#This Row],[NOME]]</f>
        <v>#VALUE!</v>
      </c>
      <c r="B89" s="11" t="e">
        <f>Tabela224[[#This Row],[CATEGORIA]]</f>
        <v>#VALUE!</v>
      </c>
      <c r="C89" s="15" t="e">
        <f>Tabela224[[#This Row],[SITUAÇÃO ]]</f>
        <v>#VALUE!</v>
      </c>
      <c r="D89" s="8"/>
      <c r="E89" s="7"/>
      <c r="F89" s="7"/>
      <c r="G89" s="7"/>
      <c r="H89" s="7"/>
      <c r="I89" s="8"/>
      <c r="J89" s="7">
        <f t="shared" si="3"/>
        <v>0</v>
      </c>
      <c r="K89" s="9">
        <f t="shared" si="4"/>
        <v>-29</v>
      </c>
      <c r="L89" s="27" t="str">
        <f ca="1">IF(TODAY()&gt;Tabela226[[#This Row],[VENCIMENTO]],"Vencido‼","Válido✔")</f>
        <v>Vencido‼</v>
      </c>
    </row>
    <row r="90" spans="1:12" hidden="1" x14ac:dyDescent="0.25">
      <c r="A90" s="11" t="e">
        <f>Tabela224[[#This Row],[NOME]]</f>
        <v>#VALUE!</v>
      </c>
      <c r="B90" s="11" t="e">
        <f>Tabela224[[#This Row],[CATEGORIA]]</f>
        <v>#VALUE!</v>
      </c>
      <c r="C90" s="15" t="e">
        <f>Tabela224[[#This Row],[SITUAÇÃO ]]</f>
        <v>#VALUE!</v>
      </c>
      <c r="D90" s="8"/>
      <c r="E90" s="7"/>
      <c r="F90" s="7"/>
      <c r="G90" s="7"/>
      <c r="H90" s="7"/>
      <c r="I90" s="8"/>
      <c r="J90" s="7">
        <f t="shared" si="3"/>
        <v>0</v>
      </c>
      <c r="K90" s="9">
        <f t="shared" si="4"/>
        <v>-29</v>
      </c>
      <c r="L90" s="27" t="str">
        <f ca="1">IF(TODAY()&gt;Tabela226[[#This Row],[VENCIMENTO]],"Vencido‼","Válido✔")</f>
        <v>Vencido‼</v>
      </c>
    </row>
    <row r="91" spans="1:12" hidden="1" x14ac:dyDescent="0.25">
      <c r="A91" s="11" t="e">
        <f>Tabela224[[#This Row],[NOME]]</f>
        <v>#VALUE!</v>
      </c>
      <c r="B91" s="11" t="e">
        <f>Tabela224[[#This Row],[CATEGORIA]]</f>
        <v>#VALUE!</v>
      </c>
      <c r="C91" s="15" t="e">
        <f>Tabela224[[#This Row],[SITUAÇÃO ]]</f>
        <v>#VALUE!</v>
      </c>
      <c r="D91" s="8"/>
      <c r="E91" s="7"/>
      <c r="F91" s="7"/>
      <c r="G91" s="7"/>
      <c r="H91" s="7"/>
      <c r="I91" s="8"/>
      <c r="J91" s="7">
        <f t="shared" si="3"/>
        <v>0</v>
      </c>
      <c r="K91" s="9">
        <f t="shared" si="4"/>
        <v>-29</v>
      </c>
      <c r="L91" s="27" t="str">
        <f ca="1">IF(TODAY()&gt;Tabela226[[#This Row],[VENCIMENTO]],"Vencido‼","Válido✔")</f>
        <v>Vencido‼</v>
      </c>
    </row>
    <row r="92" spans="1:12" hidden="1" x14ac:dyDescent="0.25">
      <c r="A92" s="11" t="e">
        <f>Tabela224[[#This Row],[NOME]]</f>
        <v>#VALUE!</v>
      </c>
      <c r="B92" s="11" t="e">
        <f>Tabela224[[#This Row],[CATEGORIA]]</f>
        <v>#VALUE!</v>
      </c>
      <c r="C92" s="15" t="e">
        <f>Tabela224[[#This Row],[SITUAÇÃO ]]</f>
        <v>#VALUE!</v>
      </c>
      <c r="D92" s="8"/>
      <c r="E92" s="7"/>
      <c r="F92" s="7"/>
      <c r="G92" s="7"/>
      <c r="H92" s="7"/>
      <c r="I92" s="8"/>
      <c r="J92" s="7">
        <f t="shared" si="3"/>
        <v>0</v>
      </c>
      <c r="K92" s="9">
        <f t="shared" si="4"/>
        <v>-29</v>
      </c>
      <c r="L92" s="27" t="str">
        <f ca="1">IF(TODAY()&gt;Tabela226[[#This Row],[VENCIMENTO]],"Vencido‼","Válido✔")</f>
        <v>Vencido‼</v>
      </c>
    </row>
    <row r="93" spans="1:12" hidden="1" x14ac:dyDescent="0.25">
      <c r="A93" s="11" t="e">
        <f>Tabela224[[#This Row],[NOME]]</f>
        <v>#VALUE!</v>
      </c>
      <c r="B93" s="11" t="e">
        <f>Tabela224[[#This Row],[CATEGORIA]]</f>
        <v>#VALUE!</v>
      </c>
      <c r="C93" s="15" t="e">
        <f>Tabela224[[#This Row],[SITUAÇÃO ]]</f>
        <v>#VALUE!</v>
      </c>
      <c r="D93" s="8"/>
      <c r="E93" s="7"/>
      <c r="F93" s="7"/>
      <c r="G93" s="7"/>
      <c r="H93" s="7"/>
      <c r="I93" s="8"/>
      <c r="J93" s="7">
        <f t="shared" si="3"/>
        <v>0</v>
      </c>
      <c r="K93" s="9">
        <f t="shared" si="4"/>
        <v>-29</v>
      </c>
      <c r="L93" s="27" t="str">
        <f ca="1">IF(TODAY()&gt;Tabela226[[#This Row],[VENCIMENTO]],"Vencido‼","Válido✔")</f>
        <v>Vencido‼</v>
      </c>
    </row>
    <row r="94" spans="1:12" hidden="1" x14ac:dyDescent="0.25">
      <c r="A94" s="11" t="e">
        <f>Tabela224[[#This Row],[NOME]]</f>
        <v>#VALUE!</v>
      </c>
      <c r="B94" s="11" t="e">
        <f>Tabela224[[#This Row],[CATEGORIA]]</f>
        <v>#VALUE!</v>
      </c>
      <c r="C94" s="15" t="e">
        <f>Tabela224[[#This Row],[SITUAÇÃO ]]</f>
        <v>#VALUE!</v>
      </c>
      <c r="D94" s="8"/>
      <c r="E94" s="7"/>
      <c r="F94" s="7"/>
      <c r="G94" s="7"/>
      <c r="H94" s="7"/>
      <c r="I94" s="8"/>
      <c r="J94" s="7">
        <f t="shared" si="3"/>
        <v>0</v>
      </c>
      <c r="K94" s="9">
        <f t="shared" si="4"/>
        <v>-29</v>
      </c>
      <c r="L94" s="27" t="str">
        <f ca="1">IF(TODAY()&gt;Tabela226[[#This Row],[VENCIMENTO]],"Vencido‼","Válido✔")</f>
        <v>Vencido‼</v>
      </c>
    </row>
    <row r="95" spans="1:12" hidden="1" x14ac:dyDescent="0.25">
      <c r="A95" s="11" t="e">
        <f>Tabela224[[#This Row],[NOME]]</f>
        <v>#VALUE!</v>
      </c>
      <c r="B95" s="11" t="e">
        <f>Tabela224[[#This Row],[CATEGORIA]]</f>
        <v>#VALUE!</v>
      </c>
      <c r="C95" s="15" t="e">
        <f>Tabela224[[#This Row],[SITUAÇÃO ]]</f>
        <v>#VALUE!</v>
      </c>
      <c r="D95" s="8"/>
      <c r="E95" s="7"/>
      <c r="F95" s="7"/>
      <c r="G95" s="7"/>
      <c r="H95" s="7"/>
      <c r="I95" s="8"/>
      <c r="J95" s="7">
        <f t="shared" si="3"/>
        <v>0</v>
      </c>
      <c r="K95" s="9">
        <f t="shared" si="4"/>
        <v>-29</v>
      </c>
      <c r="L95" s="27" t="str">
        <f ca="1">IF(TODAY()&gt;Tabela226[[#This Row],[VENCIMENTO]],"Vencido‼","Válido✔")</f>
        <v>Vencido‼</v>
      </c>
    </row>
    <row r="96" spans="1:12" hidden="1" x14ac:dyDescent="0.25">
      <c r="A96" s="11" t="e">
        <f>Tabela224[[#This Row],[NOME]]</f>
        <v>#VALUE!</v>
      </c>
      <c r="B96" s="11" t="e">
        <f>Tabela224[[#This Row],[CATEGORIA]]</f>
        <v>#VALUE!</v>
      </c>
      <c r="C96" s="15" t="e">
        <f>Tabela224[[#This Row],[SITUAÇÃO ]]</f>
        <v>#VALUE!</v>
      </c>
      <c r="D96" s="8"/>
      <c r="E96" s="7"/>
      <c r="F96" s="7"/>
      <c r="G96" s="7"/>
      <c r="H96" s="7"/>
      <c r="I96" s="8"/>
      <c r="J96" s="7">
        <f t="shared" si="3"/>
        <v>0</v>
      </c>
      <c r="K96" s="9">
        <f t="shared" si="4"/>
        <v>-29</v>
      </c>
      <c r="L96" s="27" t="str">
        <f ca="1">IF(TODAY()&gt;Tabela226[[#This Row],[VENCIMENTO]],"Vencido‼","Válido✔")</f>
        <v>Vencido‼</v>
      </c>
    </row>
    <row r="97" spans="1:12" hidden="1" x14ac:dyDescent="0.25">
      <c r="A97" s="11" t="e">
        <f>Tabela224[[#This Row],[NOME]]</f>
        <v>#VALUE!</v>
      </c>
      <c r="B97" s="11" t="e">
        <f>Tabela224[[#This Row],[CATEGORIA]]</f>
        <v>#VALUE!</v>
      </c>
      <c r="C97" s="15" t="e">
        <f>Tabela224[[#This Row],[SITUAÇÃO ]]</f>
        <v>#VALUE!</v>
      </c>
      <c r="D97" s="8"/>
      <c r="E97" s="7"/>
      <c r="F97" s="7"/>
      <c r="G97" s="7"/>
      <c r="H97" s="7"/>
      <c r="I97" s="8"/>
      <c r="J97" s="7">
        <f t="shared" si="3"/>
        <v>0</v>
      </c>
      <c r="K97" s="9">
        <f t="shared" si="4"/>
        <v>-29</v>
      </c>
      <c r="L97" s="27" t="str">
        <f ca="1">IF(TODAY()&gt;Tabela226[[#This Row],[VENCIMENTO]],"Vencido‼","Válido✔")</f>
        <v>Vencido‼</v>
      </c>
    </row>
    <row r="98" spans="1:12" hidden="1" x14ac:dyDescent="0.25">
      <c r="A98" s="11" t="e">
        <f>Tabela224[[#This Row],[NOME]]</f>
        <v>#VALUE!</v>
      </c>
      <c r="B98" s="11" t="e">
        <f>Tabela224[[#This Row],[CATEGORIA]]</f>
        <v>#VALUE!</v>
      </c>
      <c r="C98" s="15" t="e">
        <f>Tabela224[[#This Row],[SITUAÇÃO ]]</f>
        <v>#VALUE!</v>
      </c>
      <c r="D98" s="8"/>
      <c r="E98" s="7"/>
      <c r="F98" s="7"/>
      <c r="G98" s="7"/>
      <c r="H98" s="7"/>
      <c r="I98" s="8"/>
      <c r="J98" s="7">
        <f t="shared" si="3"/>
        <v>0</v>
      </c>
      <c r="K98" s="9">
        <f t="shared" si="4"/>
        <v>-29</v>
      </c>
      <c r="L98" s="27" t="str">
        <f ca="1">IF(TODAY()&gt;Tabela226[[#This Row],[VENCIMENTO]],"Vencido‼","Válido✔")</f>
        <v>Vencido‼</v>
      </c>
    </row>
    <row r="99" spans="1:12" hidden="1" x14ac:dyDescent="0.25">
      <c r="A99" s="11" t="e">
        <f>Tabela224[[#This Row],[NOME]]</f>
        <v>#VALUE!</v>
      </c>
      <c r="B99" s="11" t="e">
        <f>Tabela224[[#This Row],[CATEGORIA]]</f>
        <v>#VALUE!</v>
      </c>
      <c r="C99" s="15" t="e">
        <f>Tabela224[[#This Row],[SITUAÇÃO ]]</f>
        <v>#VALUE!</v>
      </c>
      <c r="D99" s="8"/>
      <c r="E99" s="7"/>
      <c r="F99" s="7"/>
      <c r="G99" s="7"/>
      <c r="H99" s="7"/>
      <c r="I99" s="8"/>
      <c r="J99" s="7">
        <f t="shared" si="3"/>
        <v>0</v>
      </c>
      <c r="K99" s="9">
        <f t="shared" si="4"/>
        <v>-29</v>
      </c>
      <c r="L99" s="27" t="str">
        <f ca="1">IF(TODAY()&gt;Tabela226[[#This Row],[VENCIMENTO]],"Vencido‼","Válido✔")</f>
        <v>Vencido‼</v>
      </c>
    </row>
    <row r="100" spans="1:12" hidden="1" x14ac:dyDescent="0.25">
      <c r="A100" s="11" t="e">
        <f>Tabela224[[#This Row],[NOME]]</f>
        <v>#VALUE!</v>
      </c>
      <c r="B100" s="11" t="e">
        <f>Tabela224[[#This Row],[CATEGORIA]]</f>
        <v>#VALUE!</v>
      </c>
      <c r="C100" s="15" t="e">
        <f>Tabela224[[#This Row],[SITUAÇÃO ]]</f>
        <v>#VALUE!</v>
      </c>
      <c r="D100" s="8"/>
      <c r="E100" s="7"/>
      <c r="F100" s="7"/>
      <c r="G100" s="7"/>
      <c r="H100" s="7"/>
      <c r="I100" s="8"/>
      <c r="J100" s="7">
        <f t="shared" si="3"/>
        <v>0</v>
      </c>
      <c r="K100" s="9">
        <f t="shared" si="4"/>
        <v>-29</v>
      </c>
      <c r="L100" s="27" t="str">
        <f ca="1">IF(TODAY()&gt;Tabela226[[#This Row],[VENCIMENTO]],"Vencido‼","Válido✔")</f>
        <v>Vencido‼</v>
      </c>
    </row>
  </sheetData>
  <mergeCells count="2">
    <mergeCell ref="A2:L2"/>
    <mergeCell ref="A3:J3"/>
  </mergeCells>
  <conditionalFormatting sqref="J1">
    <cfRule type="containsText" dxfId="572" priority="2" operator="containsText" text="VENCIMENTO PRÓXIMO">
      <formula>NOT(ISERROR(SEARCH("VENCIMENTO PRÓXIMO",J1)))</formula>
    </cfRule>
  </conditionalFormatting>
  <conditionalFormatting sqref="J4">
    <cfRule type="timePeriod" dxfId="571" priority="8" timePeriod="nextMonth">
      <formula>AND(MONTH(J4)=MONTH(EDATE(TODAY(),0+1)),YEAR(J4)=YEAR(EDATE(TODAY(),0+1)))</formula>
    </cfRule>
  </conditionalFormatting>
  <conditionalFormatting sqref="J5:J100">
    <cfRule type="cellIs" dxfId="570" priority="15" operator="equal">
      <formula>44848</formula>
    </cfRule>
    <cfRule type="cellIs" dxfId="569" priority="16" operator="lessThan">
      <formula>44848</formula>
    </cfRule>
  </conditionalFormatting>
  <conditionalFormatting sqref="J5:K1048576">
    <cfRule type="timePeriod" dxfId="568" priority="12" timePeriod="nextMonth">
      <formula>AND(MONTH(J5)=MONTH(EDATE(TODAY(),0+1)),YEAR(J5)=YEAR(EDATE(TODAY(),0+1)))</formula>
    </cfRule>
  </conditionalFormatting>
  <conditionalFormatting sqref="K1">
    <cfRule type="containsText" dxfId="567" priority="1" operator="containsText" text="VENCIMENTO PRÓXIMO">
      <formula>NOT(ISERROR(SEARCH("VENCIMENTO PRÓXIMO",K1)))</formula>
    </cfRule>
    <cfRule type="containsText" dxfId="566" priority="3" operator="containsText" text="PROGRAMAR RENOVAÇÃO">
      <formula>NOT(ISERROR(SEARCH("PROGRAMAR RENOVAÇÃO",K1)))</formula>
    </cfRule>
  </conditionalFormatting>
  <conditionalFormatting sqref="K3 K5:K1048576">
    <cfRule type="timePeriod" dxfId="565" priority="10" timePeriod="thisMonth">
      <formula>AND(MONTH(K3)=MONTH(TODAY()),YEAR(K3)=YEAR(TODAY()))</formula>
    </cfRule>
  </conditionalFormatting>
  <conditionalFormatting sqref="K3">
    <cfRule type="timePeriod" dxfId="564" priority="13" timePeriod="nextMonth">
      <formula>AND(MONTH(K3)=MONTH(EDATE(TODAY(),0+1)),YEAR(K3)=YEAR(EDATE(TODAY(),0+1)))</formula>
    </cfRule>
  </conditionalFormatting>
  <conditionalFormatting sqref="K4">
    <cfRule type="timePeriod" dxfId="563" priority="6" timePeriod="thisMonth">
      <formula>AND(MONTH(K4)=MONTH(TODAY()),YEAR(K4)=YEAR(TODAY()))</formula>
    </cfRule>
    <cfRule type="timePeriod" dxfId="562" priority="9" timePeriod="nextMonth">
      <formula>AND(MONTH(K4)=MONTH(EDATE(TODAY(),0+1)),YEAR(K4)=YEAR(EDATE(TODAY(),0+1)))</formula>
    </cfRule>
  </conditionalFormatting>
  <conditionalFormatting sqref="K5:K100">
    <cfRule type="cellIs" dxfId="561" priority="14" operator="equal">
      <formula>44809</formula>
    </cfRule>
  </conditionalFormatting>
  <conditionalFormatting sqref="L5:L44 L46:L100">
    <cfRule type="containsText" dxfId="560" priority="4" operator="containsText" text="Vencido">
      <formula>NOT(ISERROR(SEARCH("Vencido",L5)))</formula>
    </cfRule>
    <cfRule type="containsText" dxfId="559" priority="5" operator="containsText" text="Válido">
      <formula>NOT(ISERROR(SEARCH("Válido",L5)))</formula>
    </cfRule>
  </conditionalFormatting>
  <pageMargins left="0.511811024" right="0.511811024" top="0.78740157499999996" bottom="0.78740157499999996" header="0.31496062000000002" footer="0.31496062000000002"/>
  <pageSetup paperSize="9" scale="48" orientation="landscape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6BB1E5E-7B3C-446C-AB73-A87DAA9227BA}">
          <x14:formula1>
            <xm:f>Planilha2!$A$18:$A$19</xm:f>
          </x14:formula1>
          <xm:sqref>C5:C100</xm:sqref>
        </x14:dataValidation>
        <x14:dataValidation type="list" allowBlank="1" showInputMessage="1" showErrorMessage="1" xr:uid="{D2970D0A-258B-47A1-AE08-E598B73B58EF}">
          <x14:formula1>
            <xm:f>Planilha2!$A$4:$A$13</xm:f>
          </x14:formula1>
          <xm:sqref>D5:D100</xm:sqref>
        </x14:dataValidation>
        <x14:dataValidation type="list" allowBlank="1" showInputMessage="1" showErrorMessage="1" xr:uid="{19713DE5-1D1A-49D8-A1A0-ADE47B888217}">
          <x14:formula1>
            <xm:f>Planilha2!$A$1:$A$2</xm:f>
          </x14:formula1>
          <xm:sqref>H5:H100</xm:sqref>
        </x14:dataValidation>
        <x14:dataValidation type="list" allowBlank="1" showInputMessage="1" showErrorMessage="1" xr:uid="{CC13D38B-F30A-48FA-A9C7-66F2A4DD5B91}">
          <x14:formula1>
            <xm:f>Planilha2!$A$15:$A$16</xm:f>
          </x14:formula1>
          <xm:sqref>G5:G44 G46:G100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C7938-FAF0-4CB9-B5EC-5DB363C6A2F3}">
  <sheetPr>
    <pageSetUpPr fitToPage="1"/>
  </sheetPr>
  <dimension ref="A1:L100"/>
  <sheetViews>
    <sheetView zoomScale="73" zoomScaleNormal="73" zoomScaleSheetLayoutView="100" workbookViewId="0">
      <pane xSplit="1" topLeftCell="B1" activePane="topRight" state="frozen"/>
      <selection activeCell="C12" sqref="C12"/>
      <selection pane="topRight" activeCell="H15" sqref="H15"/>
    </sheetView>
  </sheetViews>
  <sheetFormatPr defaultRowHeight="15" x14ac:dyDescent="0.25"/>
  <cols>
    <col min="1" max="1" width="43.140625" bestFit="1" customWidth="1"/>
    <col min="2" max="2" width="26.140625" style="17" bestFit="1" customWidth="1"/>
    <col min="3" max="3" width="16.140625" style="12" customWidth="1"/>
    <col min="4" max="4" width="41.5703125" style="12" bestFit="1" customWidth="1"/>
    <col min="5" max="5" width="32.28515625" customWidth="1"/>
    <col min="6" max="6" width="28.85546875" customWidth="1"/>
    <col min="7" max="7" width="29.140625" customWidth="1"/>
    <col min="8" max="8" width="30" customWidth="1"/>
    <col min="9" max="9" width="20.140625" customWidth="1"/>
    <col min="10" max="10" width="20.85546875" customWidth="1"/>
    <col min="11" max="11" width="17.28515625" bestFit="1" customWidth="1"/>
    <col min="12" max="12" width="13" bestFit="1" customWidth="1"/>
  </cols>
  <sheetData>
    <row r="1" spans="1:12" ht="77.25" customHeight="1" x14ac:dyDescent="0.25">
      <c r="I1" s="22" t="s">
        <v>85</v>
      </c>
      <c r="J1" s="23" t="s">
        <v>86</v>
      </c>
      <c r="K1" s="24" t="s">
        <v>87</v>
      </c>
    </row>
    <row r="2" spans="1:12" ht="47.1" customHeight="1" x14ac:dyDescent="0.4">
      <c r="A2" s="51" t="s">
        <v>26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3"/>
    </row>
    <row r="3" spans="1:12" ht="45" customHeight="1" x14ac:dyDescent="0.25">
      <c r="A3" s="54" t="s">
        <v>29</v>
      </c>
      <c r="B3" s="55"/>
      <c r="C3" s="55"/>
      <c r="D3" s="55"/>
      <c r="E3" s="55"/>
      <c r="F3" s="55"/>
      <c r="G3" s="55"/>
      <c r="H3" s="55"/>
      <c r="I3" s="55"/>
      <c r="J3" s="55"/>
      <c r="K3" s="13" t="s">
        <v>0</v>
      </c>
      <c r="L3" s="14" t="s">
        <v>123</v>
      </c>
    </row>
    <row r="4" spans="1:12" ht="31.5" customHeight="1" x14ac:dyDescent="0.25">
      <c r="A4" s="3" t="s">
        <v>1</v>
      </c>
      <c r="B4" s="16" t="s">
        <v>67</v>
      </c>
      <c r="C4" s="3" t="s">
        <v>77</v>
      </c>
      <c r="D4" s="3" t="s">
        <v>2</v>
      </c>
      <c r="E4" s="4" t="s">
        <v>3</v>
      </c>
      <c r="F4" s="4" t="s">
        <v>8</v>
      </c>
      <c r="G4" s="4" t="s">
        <v>7</v>
      </c>
      <c r="H4" s="5" t="s">
        <v>4</v>
      </c>
      <c r="I4" s="21" t="s">
        <v>83</v>
      </c>
      <c r="J4" s="6" t="s">
        <v>5</v>
      </c>
      <c r="K4" s="6" t="s">
        <v>6</v>
      </c>
      <c r="L4" s="6" t="s">
        <v>78</v>
      </c>
    </row>
    <row r="5" spans="1:12" x14ac:dyDescent="0.25">
      <c r="A5" s="11" t="str">
        <f>Tabela224[[#This Row],[NOME]]</f>
        <v>ADENILSON ÂNGELO MACIEIRA</v>
      </c>
      <c r="B5" s="11" t="str">
        <f>Tabela224[[#This Row],[CATEGORIA]]</f>
        <v>EMPREGADO</v>
      </c>
      <c r="C5" s="15" t="str">
        <f>Tabela224[[#This Row],[SITUAÇÃO ]]</f>
        <v>ATIVO</v>
      </c>
      <c r="D5" s="15" t="s">
        <v>82</v>
      </c>
      <c r="E5" s="7">
        <v>44267</v>
      </c>
      <c r="F5" s="25">
        <v>1.6666666666666667</v>
      </c>
      <c r="G5" s="7" t="s">
        <v>22</v>
      </c>
      <c r="H5" s="7" t="s">
        <v>63</v>
      </c>
      <c r="I5" s="8">
        <v>24</v>
      </c>
      <c r="J5" s="7">
        <f t="shared" ref="J5:J50" si="0">EDATE(E5,I5)</f>
        <v>44997</v>
      </c>
      <c r="K5" s="9">
        <f t="shared" ref="K5:K13" si="1">J5-29</f>
        <v>44968</v>
      </c>
      <c r="L5" s="15" t="str">
        <f ca="1">IF(TODAY()&gt;Tabela224101112131415161718[[#This Row],[VENCIMENTO]],"Vencido‼","Válido✔")</f>
        <v>Vencido‼</v>
      </c>
    </row>
    <row r="6" spans="1:12" x14ac:dyDescent="0.25">
      <c r="A6" s="11" t="str">
        <f>Tabela224[[#This Row],[NOME]]</f>
        <v>ADENILSON PEREIRA SOARES</v>
      </c>
      <c r="B6" s="11" t="str">
        <f>Tabela224[[#This Row],[CATEGORIA]]</f>
        <v>EMPREGADO</v>
      </c>
      <c r="C6" s="15" t="str">
        <f>Tabela224[[#This Row],[SITUAÇÃO ]]</f>
        <v>ATIVO</v>
      </c>
      <c r="D6" s="15"/>
      <c r="E6" s="7"/>
      <c r="F6" s="25">
        <v>1.6666666666666667</v>
      </c>
      <c r="G6" s="7"/>
      <c r="H6" s="7"/>
      <c r="I6" s="8">
        <v>24</v>
      </c>
      <c r="J6" s="7">
        <f t="shared" si="0"/>
        <v>731</v>
      </c>
      <c r="K6" s="9">
        <f t="shared" si="1"/>
        <v>702</v>
      </c>
      <c r="L6" s="15" t="str">
        <f ca="1">IF(TODAY()&gt;Tabela224101112131415161718[[#This Row],[VENCIMENTO]],"Vencido‼","Válido✔")</f>
        <v>Vencido‼</v>
      </c>
    </row>
    <row r="7" spans="1:12" x14ac:dyDescent="0.25">
      <c r="A7" s="11" t="str">
        <f>Tabela224[[#This Row],[NOME]]</f>
        <v>AMANDA APARECIDA DOS SANTOS</v>
      </c>
      <c r="B7" s="11" t="str">
        <f>Tabela224[[#This Row],[CATEGORIA]]</f>
        <v>EMPREGADO</v>
      </c>
      <c r="C7" s="15" t="str">
        <f>Tabela224[[#This Row],[SITUAÇÃO ]]</f>
        <v>ATIVO</v>
      </c>
      <c r="D7" s="15"/>
      <c r="E7" s="7"/>
      <c r="F7" s="25">
        <v>1.6666666666666667</v>
      </c>
      <c r="G7" s="7"/>
      <c r="H7" s="7"/>
      <c r="I7" s="8">
        <v>24</v>
      </c>
      <c r="J7" s="7">
        <f t="shared" si="0"/>
        <v>731</v>
      </c>
      <c r="K7" s="9">
        <f t="shared" si="1"/>
        <v>702</v>
      </c>
      <c r="L7" s="15" t="str">
        <f ca="1">IF(TODAY()&gt;Tabela224101112131415161718[[#This Row],[VENCIMENTO]],"Vencido‼","Válido✔")</f>
        <v>Vencido‼</v>
      </c>
    </row>
    <row r="8" spans="1:12" x14ac:dyDescent="0.25">
      <c r="A8" s="11" t="str">
        <f>Tabela224[[#This Row],[NOME]]</f>
        <v>ANDERSON JOSÉ NUNES REIS</v>
      </c>
      <c r="B8" s="11" t="str">
        <f>Tabela224[[#This Row],[CATEGORIA]]</f>
        <v>EMPREGADO</v>
      </c>
      <c r="C8" s="15" t="str">
        <f>Tabela224[[#This Row],[SITUAÇÃO ]]</f>
        <v>INATIVO</v>
      </c>
      <c r="D8" s="15"/>
      <c r="E8" s="7"/>
      <c r="F8" s="25">
        <v>1.6666666666666667</v>
      </c>
      <c r="G8" s="7"/>
      <c r="H8" s="7"/>
      <c r="I8" s="8">
        <v>24</v>
      </c>
      <c r="J8" s="7">
        <f t="shared" si="0"/>
        <v>731</v>
      </c>
      <c r="K8" s="9">
        <f t="shared" si="1"/>
        <v>702</v>
      </c>
      <c r="L8" s="15" t="str">
        <f ca="1">IF(TODAY()&gt;Tabela224101112131415161718[[#This Row],[VENCIMENTO]],"Vencido‼","Válido✔")</f>
        <v>Vencido‼</v>
      </c>
    </row>
    <row r="9" spans="1:12" x14ac:dyDescent="0.25">
      <c r="A9" s="11" t="str">
        <f>Tabela224[[#This Row],[NOME]]</f>
        <v>ARNALDO RAIMUNDO FERREIRA</v>
      </c>
      <c r="B9" s="11" t="str">
        <f>Tabela224[[#This Row],[CATEGORIA]]</f>
        <v>EMPREGADO</v>
      </c>
      <c r="C9" s="15" t="str">
        <f>Tabela224[[#This Row],[SITUAÇÃO ]]</f>
        <v>ATIVO</v>
      </c>
      <c r="D9" s="15"/>
      <c r="E9" s="7"/>
      <c r="F9" s="25">
        <v>1.6666666666666667</v>
      </c>
      <c r="G9" s="7"/>
      <c r="H9" s="7"/>
      <c r="I9" s="8">
        <v>24</v>
      </c>
      <c r="J9" s="7">
        <f t="shared" si="0"/>
        <v>731</v>
      </c>
      <c r="K9" s="9">
        <f t="shared" si="1"/>
        <v>702</v>
      </c>
      <c r="L9" s="15" t="str">
        <f ca="1">IF(TODAY()&gt;Tabela224101112131415161718[[#This Row],[VENCIMENTO]],"Vencido‼","Válido✔")</f>
        <v>Vencido‼</v>
      </c>
    </row>
    <row r="10" spans="1:12" x14ac:dyDescent="0.25">
      <c r="A10" s="11" t="str">
        <f>Tabela224[[#This Row],[NOME]]</f>
        <v>BRUNO DE SOUSA MARTINS</v>
      </c>
      <c r="B10" s="11" t="str">
        <f>Tabela224[[#This Row],[CATEGORIA]]</f>
        <v xml:space="preserve">EMPREGADO </v>
      </c>
      <c r="C10" s="15" t="str">
        <f>Tabela224[[#This Row],[SITUAÇÃO ]]</f>
        <v>INATIVO</v>
      </c>
      <c r="D10" s="15"/>
      <c r="E10" s="7"/>
      <c r="F10" s="25">
        <v>1.6666666666666667</v>
      </c>
      <c r="G10" s="7"/>
      <c r="H10" s="7"/>
      <c r="I10" s="8">
        <v>24</v>
      </c>
      <c r="J10" s="7">
        <f t="shared" si="0"/>
        <v>731</v>
      </c>
      <c r="K10" s="9">
        <f t="shared" si="1"/>
        <v>702</v>
      </c>
      <c r="L10" s="15" t="str">
        <f ca="1">IF(TODAY()&gt;Tabela224101112131415161718[[#This Row],[VENCIMENTO]],"Vencido‼","Válido✔")</f>
        <v>Vencido‼</v>
      </c>
    </row>
    <row r="11" spans="1:12" x14ac:dyDescent="0.25">
      <c r="A11" s="11" t="str">
        <f>Tabela224[[#This Row],[NOME]]</f>
        <v>CARLOS ANANIAS SOARES DOS ANJOS</v>
      </c>
      <c r="B11" s="11" t="str">
        <f>Tabela224[[#This Row],[CATEGORIA]]</f>
        <v>EMPREGADO</v>
      </c>
      <c r="C11" s="15" t="str">
        <f>Tabela224[[#This Row],[SITUAÇÃO ]]</f>
        <v>ATIVO</v>
      </c>
      <c r="D11" s="15"/>
      <c r="E11" s="7"/>
      <c r="F11" s="25">
        <v>1.6666666666666667</v>
      </c>
      <c r="G11" s="7"/>
      <c r="H11" s="7"/>
      <c r="I11" s="8">
        <v>24</v>
      </c>
      <c r="J11" s="7">
        <f t="shared" si="0"/>
        <v>731</v>
      </c>
      <c r="K11" s="9">
        <f t="shared" si="1"/>
        <v>702</v>
      </c>
      <c r="L11" s="15" t="str">
        <f ca="1">IF(TODAY()&gt;Tabela224101112131415161718[[#This Row],[VENCIMENTO]],"Vencido‼","Válido✔")</f>
        <v>Vencido‼</v>
      </c>
    </row>
    <row r="12" spans="1:12" x14ac:dyDescent="0.25">
      <c r="A12" s="11" t="str">
        <f>Tabela224[[#This Row],[NOME]]</f>
        <v>CARLOS ANTÔNIO DE LISBOA</v>
      </c>
      <c r="B12" s="11" t="str">
        <f>Tabela224[[#This Row],[CATEGORIA]]</f>
        <v>EMPREGADO</v>
      </c>
      <c r="C12" s="15" t="str">
        <f>Tabela224[[#This Row],[SITUAÇÃO ]]</f>
        <v>INATIVO</v>
      </c>
      <c r="D12" s="15"/>
      <c r="E12" s="7"/>
      <c r="F12" s="25">
        <v>1.6666666666666667</v>
      </c>
      <c r="G12" s="7"/>
      <c r="H12" s="7"/>
      <c r="I12" s="8">
        <v>24</v>
      </c>
      <c r="J12" s="7">
        <f t="shared" si="0"/>
        <v>731</v>
      </c>
      <c r="K12" s="9">
        <f t="shared" si="1"/>
        <v>702</v>
      </c>
      <c r="L12" s="15" t="str">
        <f ca="1">IF(TODAY()&gt;Tabela224101112131415161718[[#This Row],[VENCIMENTO]],"Vencido‼","Válido✔")</f>
        <v>Vencido‼</v>
      </c>
    </row>
    <row r="13" spans="1:12" x14ac:dyDescent="0.25">
      <c r="A13" s="11" t="str">
        <f>Tabela224[[#This Row],[NOME]]</f>
        <v>CLESIANO ANTÔNIO DIAS PINHEIRO</v>
      </c>
      <c r="B13" s="11" t="str">
        <f>Tabela224[[#This Row],[CATEGORIA]]</f>
        <v xml:space="preserve">EMPREGADO </v>
      </c>
      <c r="C13" s="15" t="str">
        <f>Tabela224[[#This Row],[SITUAÇÃO ]]</f>
        <v>ATIVO</v>
      </c>
      <c r="D13" s="15"/>
      <c r="E13" s="7"/>
      <c r="F13" s="25">
        <v>1.6666666666666667</v>
      </c>
      <c r="G13" s="7"/>
      <c r="H13" s="7"/>
      <c r="I13" s="8">
        <v>24</v>
      </c>
      <c r="J13" s="7">
        <f t="shared" si="0"/>
        <v>731</v>
      </c>
      <c r="K13" s="9">
        <f t="shared" si="1"/>
        <v>702</v>
      </c>
      <c r="L13" s="15" t="str">
        <f ca="1">IF(TODAY()&gt;Tabela224101112131415161718[[#This Row],[VENCIMENTO]],"Vencido‼","Válido✔")</f>
        <v>Vencido‼</v>
      </c>
    </row>
    <row r="14" spans="1:12" x14ac:dyDescent="0.25">
      <c r="A14" s="11" t="str">
        <f>Tabela224[[#This Row],[NOME]]</f>
        <v>DAMIÃO VICENTE SARAIVA</v>
      </c>
      <c r="B14" s="11" t="str">
        <f>Tabela224[[#This Row],[CATEGORIA]]</f>
        <v>EMPREGADO</v>
      </c>
      <c r="C14" s="15" t="str">
        <f>Tabela224[[#This Row],[SITUAÇÃO ]]</f>
        <v>ATIVO</v>
      </c>
      <c r="D14" s="15"/>
      <c r="E14" s="7"/>
      <c r="F14" s="25">
        <v>1.6666666666666667</v>
      </c>
      <c r="G14" s="7"/>
      <c r="H14" s="7"/>
      <c r="I14" s="8">
        <v>24</v>
      </c>
      <c r="J14" s="7">
        <f t="shared" si="0"/>
        <v>731</v>
      </c>
      <c r="K14" s="9">
        <f>J14-29</f>
        <v>702</v>
      </c>
      <c r="L14" s="15" t="str">
        <f ca="1">IF(TODAY()&gt;Tabela224101112131415161718[[#This Row],[VENCIMENTO]],"Vencido‼","Válido✔")</f>
        <v>Vencido‼</v>
      </c>
    </row>
    <row r="15" spans="1:12" x14ac:dyDescent="0.25">
      <c r="A15" s="11" t="str">
        <f>Tabela224[[#This Row],[NOME]]</f>
        <v>DANIEL ALVES DA CUNHA</v>
      </c>
      <c r="B15" s="11" t="str">
        <f>Tabela224[[#This Row],[CATEGORIA]]</f>
        <v>EMPREGADO</v>
      </c>
      <c r="C15" s="15" t="str">
        <f>Tabela224[[#This Row],[SITUAÇÃO ]]</f>
        <v>ATIVO</v>
      </c>
      <c r="D15" s="15"/>
      <c r="E15" s="7"/>
      <c r="F15" s="25">
        <v>1.6666666666666667</v>
      </c>
      <c r="G15" s="7"/>
      <c r="H15" s="7"/>
      <c r="I15" s="8">
        <v>24</v>
      </c>
      <c r="J15" s="7">
        <f t="shared" si="0"/>
        <v>731</v>
      </c>
      <c r="K15" s="9">
        <f t="shared" ref="K15:K50" si="2">J15-29</f>
        <v>702</v>
      </c>
      <c r="L15" s="15" t="str">
        <f ca="1">IF(TODAY()&gt;Tabela224101112131415161718[[#This Row],[VENCIMENTO]],"Vencido‼","Válido✔")</f>
        <v>Vencido‼</v>
      </c>
    </row>
    <row r="16" spans="1:12" x14ac:dyDescent="0.25">
      <c r="A16" s="11" t="str">
        <f>Tabela224[[#This Row],[NOME]]</f>
        <v>DIEGO GALDINO REZENDE</v>
      </c>
      <c r="B16" s="11" t="str">
        <f>Tabela224[[#This Row],[CATEGORIA]]</f>
        <v>INTERMITENTE (GEOSCAN)</v>
      </c>
      <c r="C16" s="15" t="str">
        <f>Tabela224[[#This Row],[SITUAÇÃO ]]</f>
        <v>ATIVO</v>
      </c>
      <c r="D16" s="15"/>
      <c r="E16" s="7"/>
      <c r="F16" s="25">
        <v>1.6666666666666667</v>
      </c>
      <c r="G16" s="7"/>
      <c r="H16" s="7"/>
      <c r="I16" s="8">
        <v>24</v>
      </c>
      <c r="J16" s="7">
        <f t="shared" si="0"/>
        <v>731</v>
      </c>
      <c r="K16" s="9">
        <f t="shared" si="2"/>
        <v>702</v>
      </c>
      <c r="L16" s="15" t="str">
        <f ca="1">IF(TODAY()&gt;Tabela224101112131415161718[[#This Row],[VENCIMENTO]],"Vencido‼","Válido✔")</f>
        <v>Vencido‼</v>
      </c>
    </row>
    <row r="17" spans="1:12" x14ac:dyDescent="0.25">
      <c r="A17" s="11" t="str">
        <f>Tabela224[[#This Row],[NOME]]</f>
        <v>DOGIVAL GONÇALVES DOS SANTOS</v>
      </c>
      <c r="B17" s="11" t="str">
        <f>Tabela224[[#This Row],[CATEGORIA]]</f>
        <v>INTERMITENTE (ELISVÂNIO)</v>
      </c>
      <c r="C17" s="15" t="str">
        <f>Tabela224[[#This Row],[SITUAÇÃO ]]</f>
        <v>ATIVO</v>
      </c>
      <c r="D17" s="15"/>
      <c r="E17" s="7"/>
      <c r="F17" s="25">
        <v>1.6666666666666667</v>
      </c>
      <c r="G17" s="7"/>
      <c r="H17" s="7"/>
      <c r="I17" s="8">
        <v>24</v>
      </c>
      <c r="J17" s="7">
        <f t="shared" si="0"/>
        <v>731</v>
      </c>
      <c r="K17" s="9">
        <f t="shared" si="2"/>
        <v>702</v>
      </c>
      <c r="L17" s="15" t="str">
        <f ca="1">IF(TODAY()&gt;Tabela224101112131415161718[[#This Row],[VENCIMENTO]],"Vencido‼","Válido✔")</f>
        <v>Vencido‼</v>
      </c>
    </row>
    <row r="18" spans="1:12" x14ac:dyDescent="0.25">
      <c r="A18" s="11" t="str">
        <f>Tabela224[[#This Row],[NOME]]</f>
        <v>ELISVÂNIO DE SOUZA OLIVEIRA</v>
      </c>
      <c r="B18" s="11" t="str">
        <f>Tabela224[[#This Row],[CATEGORIA]]</f>
        <v>INTERMITENTE (ELISVÂNIO)</v>
      </c>
      <c r="C18" s="15" t="str">
        <f>Tabela224[[#This Row],[SITUAÇÃO ]]</f>
        <v>ATIVO</v>
      </c>
      <c r="D18" s="15"/>
      <c r="E18" s="7"/>
      <c r="F18" s="25">
        <v>1.6666666666666667</v>
      </c>
      <c r="G18" s="7"/>
      <c r="H18" s="7"/>
      <c r="I18" s="8">
        <v>24</v>
      </c>
      <c r="J18" s="7">
        <f t="shared" si="0"/>
        <v>731</v>
      </c>
      <c r="K18" s="9">
        <f t="shared" si="2"/>
        <v>702</v>
      </c>
      <c r="L18" s="15" t="str">
        <f ca="1">IF(TODAY()&gt;Tabela224101112131415161718[[#This Row],[VENCIMENTO]],"Vencido‼","Válido✔")</f>
        <v>Vencido‼</v>
      </c>
    </row>
    <row r="19" spans="1:12" x14ac:dyDescent="0.25">
      <c r="A19" s="11" t="str">
        <f>Tabela224[[#This Row],[NOME]]</f>
        <v>EVARISTO CHAVES DA SILVA</v>
      </c>
      <c r="B19" s="11" t="str">
        <f>Tabela224[[#This Row],[CATEGORIA]]</f>
        <v>EMPREGADO</v>
      </c>
      <c r="C19" s="15" t="str">
        <f>Tabela224[[#This Row],[SITUAÇÃO ]]</f>
        <v>ATIVO</v>
      </c>
      <c r="D19" s="15" t="s">
        <v>81</v>
      </c>
      <c r="E19" s="7">
        <v>44527</v>
      </c>
      <c r="F19" s="25">
        <v>1.6666666666666667</v>
      </c>
      <c r="G19" s="7" t="s">
        <v>22</v>
      </c>
      <c r="H19" s="7" t="s">
        <v>63</v>
      </c>
      <c r="I19" s="8">
        <v>24</v>
      </c>
      <c r="J19" s="7">
        <f t="shared" si="0"/>
        <v>45257</v>
      </c>
      <c r="K19" s="9">
        <f t="shared" si="2"/>
        <v>45228</v>
      </c>
      <c r="L19" s="15" t="str">
        <f ca="1">IF(TODAY()&gt;Tabela224101112131415161718[[#This Row],[VENCIMENTO]],"Vencido‼","Válido✔")</f>
        <v>Vencido‼</v>
      </c>
    </row>
    <row r="20" spans="1:12" x14ac:dyDescent="0.25">
      <c r="A20" s="11" t="str">
        <f>Tabela224[[#This Row],[NOME]]</f>
        <v>FELIPE OLIVEIRA BARBOSA</v>
      </c>
      <c r="B20" s="11" t="str">
        <f>Tabela224[[#This Row],[CATEGORIA]]</f>
        <v>EMPREGADO</v>
      </c>
      <c r="C20" s="15" t="str">
        <f>Tabela224[[#This Row],[SITUAÇÃO ]]</f>
        <v>ATIVO</v>
      </c>
      <c r="D20" s="15"/>
      <c r="E20" s="7"/>
      <c r="F20" s="25">
        <v>1.6666666666666667</v>
      </c>
      <c r="G20" s="7"/>
      <c r="H20" s="7"/>
      <c r="I20" s="8">
        <v>24</v>
      </c>
      <c r="J20" s="7">
        <f t="shared" si="0"/>
        <v>731</v>
      </c>
      <c r="K20" s="9">
        <f t="shared" si="2"/>
        <v>702</v>
      </c>
      <c r="L20" s="15" t="str">
        <f ca="1">IF(TODAY()&gt;Tabela224101112131415161718[[#This Row],[VENCIMENTO]],"Vencido‼","Válido✔")</f>
        <v>Vencido‼</v>
      </c>
    </row>
    <row r="21" spans="1:12" x14ac:dyDescent="0.25">
      <c r="A21" s="11" t="str">
        <f>Tabela224[[#This Row],[NOME]]</f>
        <v>FERNANDO OLIVEIRA DOS SANTOS</v>
      </c>
      <c r="B21" s="11" t="str">
        <f>Tabela224[[#This Row],[CATEGORIA]]</f>
        <v>EMPREGADO</v>
      </c>
      <c r="C21" s="15" t="str">
        <f>Tabela224[[#This Row],[SITUAÇÃO ]]</f>
        <v>ATIVO</v>
      </c>
      <c r="D21" s="15"/>
      <c r="E21" s="7"/>
      <c r="F21" s="25">
        <v>1.6666666666666667</v>
      </c>
      <c r="G21" s="7"/>
      <c r="H21" s="7"/>
      <c r="I21" s="8">
        <v>24</v>
      </c>
      <c r="J21" s="7">
        <f t="shared" si="0"/>
        <v>731</v>
      </c>
      <c r="K21" s="9">
        <f t="shared" si="2"/>
        <v>702</v>
      </c>
      <c r="L21" s="15" t="str">
        <f ca="1">IF(TODAY()&gt;Tabela224101112131415161718[[#This Row],[VENCIMENTO]],"Vencido‼","Válido✔")</f>
        <v>Vencido‼</v>
      </c>
    </row>
    <row r="22" spans="1:12" x14ac:dyDescent="0.25">
      <c r="A22" s="11" t="str">
        <f>Tabela224[[#This Row],[NOME]]</f>
        <v>FILIPI GODINHO VEIGA</v>
      </c>
      <c r="B22" s="11" t="str">
        <f>Tabela224[[#This Row],[CATEGORIA]]</f>
        <v>INTERMITENTE (GEOSCAN)</v>
      </c>
      <c r="C22" s="15" t="str">
        <f>Tabela224[[#This Row],[SITUAÇÃO ]]</f>
        <v>ATIVO</v>
      </c>
      <c r="D22" s="15"/>
      <c r="E22" s="7"/>
      <c r="F22" s="25">
        <v>1.6666666666666667</v>
      </c>
      <c r="G22" s="7"/>
      <c r="H22" s="7"/>
      <c r="I22" s="8">
        <v>24</v>
      </c>
      <c r="J22" s="7">
        <f t="shared" si="0"/>
        <v>731</v>
      </c>
      <c r="K22" s="9">
        <f t="shared" si="2"/>
        <v>702</v>
      </c>
      <c r="L22" s="15" t="str">
        <f ca="1">IF(TODAY()&gt;Tabela224101112131415161718[[#This Row],[VENCIMENTO]],"Vencido‼","Válido✔")</f>
        <v>Vencido‼</v>
      </c>
    </row>
    <row r="23" spans="1:12" x14ac:dyDescent="0.25">
      <c r="A23" s="11" t="str">
        <f>Tabela224[[#This Row],[NOME]]</f>
        <v>GERSON DAMIÃO DA SILVA PRADO</v>
      </c>
      <c r="B23" s="11" t="str">
        <f>Tabela224[[#This Row],[CATEGORIA]]</f>
        <v>EMPREGADO</v>
      </c>
      <c r="C23" s="15" t="str">
        <f>Tabela224[[#This Row],[SITUAÇÃO ]]</f>
        <v>ATIVO</v>
      </c>
      <c r="D23" s="15"/>
      <c r="E23" s="7"/>
      <c r="F23" s="25">
        <v>1.6666666666666667</v>
      </c>
      <c r="G23" s="7"/>
      <c r="H23" s="7"/>
      <c r="I23" s="8">
        <v>24</v>
      </c>
      <c r="J23" s="7">
        <f t="shared" si="0"/>
        <v>731</v>
      </c>
      <c r="K23" s="9">
        <f t="shared" si="2"/>
        <v>702</v>
      </c>
      <c r="L23" s="15" t="str">
        <f ca="1">IF(TODAY()&gt;Tabela224101112131415161718[[#This Row],[VENCIMENTO]],"Vencido‼","Válido✔")</f>
        <v>Vencido‼</v>
      </c>
    </row>
    <row r="24" spans="1:12" x14ac:dyDescent="0.25">
      <c r="A24" s="11" t="str">
        <f>Tabela224[[#This Row],[NOME]]</f>
        <v>GIVALDO JOSE DOS SANTOS</v>
      </c>
      <c r="B24" s="11" t="str">
        <f>Tabela224[[#This Row],[CATEGORIA]]</f>
        <v>INTERMITENTE (ELISVÂNIO)</v>
      </c>
      <c r="C24" s="15" t="str">
        <f>Tabela224[[#This Row],[SITUAÇÃO ]]</f>
        <v>ATIVO</v>
      </c>
      <c r="D24" s="15"/>
      <c r="E24" s="7"/>
      <c r="F24" s="25">
        <v>1.6666666666666667</v>
      </c>
      <c r="G24" s="7"/>
      <c r="H24" s="7"/>
      <c r="I24" s="8">
        <v>24</v>
      </c>
      <c r="J24" s="7">
        <f t="shared" si="0"/>
        <v>731</v>
      </c>
      <c r="K24" s="9">
        <f t="shared" si="2"/>
        <v>702</v>
      </c>
      <c r="L24" s="15" t="str">
        <f ca="1">IF(TODAY()&gt;Tabela224101112131415161718[[#This Row],[VENCIMENTO]],"Vencido‼","Válido✔")</f>
        <v>Vencido‼</v>
      </c>
    </row>
    <row r="25" spans="1:12" x14ac:dyDescent="0.25">
      <c r="A25" s="11" t="str">
        <f>Tabela224[[#This Row],[NOME]]</f>
        <v>GUSTAVO HENRIQUE ABREU ROCHA</v>
      </c>
      <c r="B25" s="11" t="str">
        <f>Tabela224[[#This Row],[CATEGORIA]]</f>
        <v>EMPREGADO</v>
      </c>
      <c r="C25" s="15" t="str">
        <f>Tabela224[[#This Row],[SITUAÇÃO ]]</f>
        <v>ATIVO</v>
      </c>
      <c r="D25" s="15"/>
      <c r="E25" s="7"/>
      <c r="F25" s="25">
        <v>1.6666666666666667</v>
      </c>
      <c r="G25" s="7"/>
      <c r="H25" s="7"/>
      <c r="I25" s="8">
        <v>24</v>
      </c>
      <c r="J25" s="7">
        <f t="shared" si="0"/>
        <v>731</v>
      </c>
      <c r="K25" s="9">
        <f t="shared" si="2"/>
        <v>702</v>
      </c>
      <c r="L25" s="15" t="str">
        <f ca="1">IF(TODAY()&gt;Tabela224101112131415161718[[#This Row],[VENCIMENTO]],"Vencido‼","Válido✔")</f>
        <v>Vencido‼</v>
      </c>
    </row>
    <row r="26" spans="1:12" x14ac:dyDescent="0.25">
      <c r="A26" s="11" t="str">
        <f>Tabela224[[#This Row],[NOME]]</f>
        <v>HIGOR PAULO DIAS OLIVEIRA</v>
      </c>
      <c r="B26" s="11" t="str">
        <f>Tabela224[[#This Row],[CATEGORIA]]</f>
        <v>EMPREGADO</v>
      </c>
      <c r="C26" s="15" t="str">
        <f>Tabela224[[#This Row],[SITUAÇÃO ]]</f>
        <v>ATIVO</v>
      </c>
      <c r="D26" s="15" t="s">
        <v>81</v>
      </c>
      <c r="E26" s="7">
        <v>44267</v>
      </c>
      <c r="F26" s="25">
        <v>1.6666666666666667</v>
      </c>
      <c r="G26" s="7" t="s">
        <v>22</v>
      </c>
      <c r="H26" s="7" t="s">
        <v>63</v>
      </c>
      <c r="I26" s="8">
        <v>24</v>
      </c>
      <c r="J26" s="7">
        <f t="shared" si="0"/>
        <v>44997</v>
      </c>
      <c r="K26" s="9">
        <f t="shared" si="2"/>
        <v>44968</v>
      </c>
      <c r="L26" s="15" t="str">
        <f ca="1">IF(TODAY()&gt;Tabela224101112131415161718[[#This Row],[VENCIMENTO]],"Vencido‼","Válido✔")</f>
        <v>Vencido‼</v>
      </c>
    </row>
    <row r="27" spans="1:12" x14ac:dyDescent="0.25">
      <c r="A27" s="11" t="str">
        <f>Tabela224[[#This Row],[NOME]]</f>
        <v>JANDILSON VIRGENS COSTA</v>
      </c>
      <c r="B27" s="11" t="str">
        <f>Tabela224[[#This Row],[CATEGORIA]]</f>
        <v>INTERMITENTE (ELISVÂNIO)</v>
      </c>
      <c r="C27" s="15" t="str">
        <f>Tabela224[[#This Row],[SITUAÇÃO ]]</f>
        <v>ATIVO</v>
      </c>
      <c r="D27" s="15"/>
      <c r="E27" s="7"/>
      <c r="F27" s="25">
        <v>1.6666666666666667</v>
      </c>
      <c r="G27" s="7"/>
      <c r="H27" s="7"/>
      <c r="I27" s="8">
        <v>24</v>
      </c>
      <c r="J27" s="7">
        <f t="shared" si="0"/>
        <v>731</v>
      </c>
      <c r="K27" s="9">
        <f t="shared" si="2"/>
        <v>702</v>
      </c>
      <c r="L27" s="15" t="str">
        <f ca="1">IF(TODAY()&gt;Tabela224101112131415161718[[#This Row],[VENCIMENTO]],"Vencido‼","Válido✔")</f>
        <v>Vencido‼</v>
      </c>
    </row>
    <row r="28" spans="1:12" x14ac:dyDescent="0.25">
      <c r="A28" s="11" t="str">
        <f>Tabela224[[#This Row],[NOME]]</f>
        <v>JHONATA HENRIQUE AMORIM ALVES</v>
      </c>
      <c r="B28" s="11" t="str">
        <f>Tabela224[[#This Row],[CATEGORIA]]</f>
        <v>EMPREGADO</v>
      </c>
      <c r="C28" s="15" t="str">
        <f>Tabela224[[#This Row],[SITUAÇÃO ]]</f>
        <v>ATIVO</v>
      </c>
      <c r="D28" s="15"/>
      <c r="E28" s="7"/>
      <c r="F28" s="25">
        <v>1.6666666666666667</v>
      </c>
      <c r="G28" s="7"/>
      <c r="H28" s="7"/>
      <c r="I28" s="8">
        <v>24</v>
      </c>
      <c r="J28" s="7">
        <f t="shared" si="0"/>
        <v>731</v>
      </c>
      <c r="K28" s="9">
        <f t="shared" si="2"/>
        <v>702</v>
      </c>
      <c r="L28" s="15" t="str">
        <f ca="1">IF(TODAY()&gt;Tabela224101112131415161718[[#This Row],[VENCIMENTO]],"Vencido‼","Válido✔")</f>
        <v>Vencido‼</v>
      </c>
    </row>
    <row r="29" spans="1:12" x14ac:dyDescent="0.25">
      <c r="A29" s="11" t="str">
        <f>Tabela224[[#This Row],[NOME]]</f>
        <v>JOÃO PAULO GUIMARÃES</v>
      </c>
      <c r="B29" s="11" t="str">
        <f>Tabela224[[#This Row],[CATEGORIA]]</f>
        <v>EMPREGADO</v>
      </c>
      <c r="C29" s="15" t="str">
        <f>Tabela224[[#This Row],[SITUAÇÃO ]]</f>
        <v>INATIVO</v>
      </c>
      <c r="D29" s="15"/>
      <c r="E29" s="7"/>
      <c r="F29" s="25">
        <v>1.6666666666666667</v>
      </c>
      <c r="G29" s="7"/>
      <c r="H29" s="7"/>
      <c r="I29" s="8">
        <v>24</v>
      </c>
      <c r="J29" s="7">
        <f t="shared" si="0"/>
        <v>731</v>
      </c>
      <c r="K29" s="9">
        <f t="shared" si="2"/>
        <v>702</v>
      </c>
      <c r="L29" s="15" t="str">
        <f ca="1">IF(TODAY()&gt;Tabela224101112131415161718[[#This Row],[VENCIMENTO]],"Vencido‼","Válido✔")</f>
        <v>Vencido‼</v>
      </c>
    </row>
    <row r="30" spans="1:12" x14ac:dyDescent="0.25">
      <c r="A30" s="11" t="str">
        <f>Tabela224[[#This Row],[NOME]]</f>
        <v>JONATHAS KELLYSON MARTINS DE OLIVEIRA</v>
      </c>
      <c r="B30" s="11" t="str">
        <f>Tabela224[[#This Row],[CATEGORIA]]</f>
        <v>INTERMITENTE</v>
      </c>
      <c r="C30" s="15" t="str">
        <f>Tabela224[[#This Row],[SITUAÇÃO ]]</f>
        <v>INATIVO</v>
      </c>
      <c r="D30" s="15"/>
      <c r="E30" s="7"/>
      <c r="F30" s="25">
        <v>1.6666666666666667</v>
      </c>
      <c r="G30" s="7"/>
      <c r="H30" s="7"/>
      <c r="I30" s="8">
        <v>24</v>
      </c>
      <c r="J30" s="7">
        <f t="shared" si="0"/>
        <v>731</v>
      </c>
      <c r="K30" s="9">
        <f t="shared" si="2"/>
        <v>702</v>
      </c>
      <c r="L30" s="15" t="str">
        <f ca="1">IF(TODAY()&gt;Tabela224101112131415161718[[#This Row],[VENCIMENTO]],"Vencido‼","Válido✔")</f>
        <v>Vencido‼</v>
      </c>
    </row>
    <row r="31" spans="1:12" x14ac:dyDescent="0.25">
      <c r="A31" s="11" t="str">
        <f>Tabela224[[#This Row],[NOME]]</f>
        <v>JOSÉ ANTÔNIO DIAS</v>
      </c>
      <c r="B31" s="11" t="str">
        <f>Tabela224[[#This Row],[CATEGORIA]]</f>
        <v xml:space="preserve">EMPREGADO </v>
      </c>
      <c r="C31" s="15" t="str">
        <f>Tabela224[[#This Row],[SITUAÇÃO ]]</f>
        <v>ATIVO</v>
      </c>
      <c r="D31" s="15" t="s">
        <v>81</v>
      </c>
      <c r="E31" s="7">
        <v>44527</v>
      </c>
      <c r="F31" s="25">
        <v>1.6666666666666667</v>
      </c>
      <c r="G31" s="7" t="s">
        <v>22</v>
      </c>
      <c r="H31" s="7" t="s">
        <v>63</v>
      </c>
      <c r="I31" s="8">
        <v>24</v>
      </c>
      <c r="J31" s="7">
        <f t="shared" si="0"/>
        <v>45257</v>
      </c>
      <c r="K31" s="9">
        <f t="shared" si="2"/>
        <v>45228</v>
      </c>
      <c r="L31" s="15" t="str">
        <f ca="1">IF(TODAY()&gt;Tabela224101112131415161718[[#This Row],[VENCIMENTO]],"Vencido‼","Válido✔")</f>
        <v>Vencido‼</v>
      </c>
    </row>
    <row r="32" spans="1:12" x14ac:dyDescent="0.25">
      <c r="A32" s="11" t="str">
        <f>Tabela224[[#This Row],[NOME]]</f>
        <v>KENNEDY ALMEIDA MOTA</v>
      </c>
      <c r="B32" s="11" t="str">
        <f>Tabela224[[#This Row],[CATEGORIA]]</f>
        <v>EMPREGADO</v>
      </c>
      <c r="C32" s="15" t="str">
        <f>Tabela224[[#This Row],[SITUAÇÃO ]]</f>
        <v>ATIVO</v>
      </c>
      <c r="D32" s="15"/>
      <c r="E32" s="7"/>
      <c r="F32" s="25">
        <v>1.6666666666666667</v>
      </c>
      <c r="G32" s="7"/>
      <c r="H32" s="7"/>
      <c r="I32" s="8">
        <v>24</v>
      </c>
      <c r="J32" s="7">
        <f t="shared" si="0"/>
        <v>731</v>
      </c>
      <c r="K32" s="9">
        <f t="shared" si="2"/>
        <v>702</v>
      </c>
      <c r="L32" s="15" t="str">
        <f ca="1">IF(TODAY()&gt;Tabela224101112131415161718[[#This Row],[VENCIMENTO]],"Vencido‼","Válido✔")</f>
        <v>Vencido‼</v>
      </c>
    </row>
    <row r="33" spans="1:12" x14ac:dyDescent="0.25">
      <c r="A33" s="11" t="str">
        <f>Tabela224[[#This Row],[NOME]]</f>
        <v>KEVIN AQUINO ARNEZ</v>
      </c>
      <c r="B33" s="11" t="str">
        <f>Tabela224[[#This Row],[CATEGORIA]]</f>
        <v>EMPREGADO</v>
      </c>
      <c r="C33" s="15" t="str">
        <f>Tabela224[[#This Row],[SITUAÇÃO ]]</f>
        <v>ATIVO</v>
      </c>
      <c r="D33" s="15"/>
      <c r="E33" s="7"/>
      <c r="F33" s="25">
        <v>1.6666666666666667</v>
      </c>
      <c r="G33" s="7"/>
      <c r="H33" s="7"/>
      <c r="I33" s="8">
        <v>24</v>
      </c>
      <c r="J33" s="7">
        <f t="shared" si="0"/>
        <v>731</v>
      </c>
      <c r="K33" s="9">
        <f t="shared" si="2"/>
        <v>702</v>
      </c>
      <c r="L33" s="15" t="str">
        <f ca="1">IF(TODAY()&gt;Tabela224101112131415161718[[#This Row],[VENCIMENTO]],"Vencido‼","Válido✔")</f>
        <v>Vencido‼</v>
      </c>
    </row>
    <row r="34" spans="1:12" x14ac:dyDescent="0.25">
      <c r="A34" s="11" t="str">
        <f>Tabela224[[#This Row],[NOME]]</f>
        <v>LEANDRO ARCANJO DOS SANTOS</v>
      </c>
      <c r="B34" s="11" t="str">
        <f>Tabela224[[#This Row],[CATEGORIA]]</f>
        <v>EMPREGADO</v>
      </c>
      <c r="C34" s="15" t="str">
        <f>Tabela224[[#This Row],[SITUAÇÃO ]]</f>
        <v>ATIVO</v>
      </c>
      <c r="D34" s="15"/>
      <c r="E34" s="7"/>
      <c r="F34" s="25">
        <v>1.6666666666666667</v>
      </c>
      <c r="G34" s="7"/>
      <c r="H34" s="7"/>
      <c r="I34" s="8">
        <v>24</v>
      </c>
      <c r="J34" s="7">
        <f t="shared" si="0"/>
        <v>731</v>
      </c>
      <c r="K34" s="9">
        <f t="shared" si="2"/>
        <v>702</v>
      </c>
      <c r="L34" s="15" t="str">
        <f ca="1">IF(TODAY()&gt;Tabela224101112131415161718[[#This Row],[VENCIMENTO]],"Vencido‼","Válido✔")</f>
        <v>Vencido‼</v>
      </c>
    </row>
    <row r="35" spans="1:12" x14ac:dyDescent="0.25">
      <c r="A35" s="11" t="str">
        <f>Tabela224[[#This Row],[NOME]]</f>
        <v>LUCIANO ALVES DE PAIVA</v>
      </c>
      <c r="B35" s="11" t="str">
        <f>Tabela224[[#This Row],[CATEGORIA]]</f>
        <v>EMPREGADO</v>
      </c>
      <c r="C35" s="15" t="str">
        <f>Tabela224[[#This Row],[SITUAÇÃO ]]</f>
        <v>INATIVO</v>
      </c>
      <c r="D35" s="15" t="s">
        <v>81</v>
      </c>
      <c r="E35" s="7">
        <v>44620</v>
      </c>
      <c r="F35" s="25">
        <v>1.6666666666666667</v>
      </c>
      <c r="G35" s="7" t="s">
        <v>22</v>
      </c>
      <c r="H35" s="7" t="s">
        <v>63</v>
      </c>
      <c r="I35" s="8">
        <v>24</v>
      </c>
      <c r="J35" s="7">
        <f t="shared" si="0"/>
        <v>45350</v>
      </c>
      <c r="K35" s="9">
        <f t="shared" si="2"/>
        <v>45321</v>
      </c>
      <c r="L35" s="15" t="str">
        <f ca="1">IF(TODAY()&gt;Tabela224101112131415161718[[#This Row],[VENCIMENTO]],"Vencido‼","Válido✔")</f>
        <v>Vencido‼</v>
      </c>
    </row>
    <row r="36" spans="1:12" x14ac:dyDescent="0.25">
      <c r="A36" s="11" t="str">
        <f>Tabela224[[#This Row],[NOME]]</f>
        <v>LUIZ CARLOS CORRÊA</v>
      </c>
      <c r="B36" s="11" t="str">
        <f>Tabela224[[#This Row],[CATEGORIA]]</f>
        <v>EMPREGADO</v>
      </c>
      <c r="C36" s="15" t="str">
        <f>Tabela224[[#This Row],[SITUAÇÃO ]]</f>
        <v>ATIVO</v>
      </c>
      <c r="D36" s="15"/>
      <c r="E36" s="7"/>
      <c r="F36" s="25">
        <v>1.6666666666666667</v>
      </c>
      <c r="G36" s="7"/>
      <c r="H36" s="7"/>
      <c r="I36" s="8">
        <v>24</v>
      </c>
      <c r="J36" s="7">
        <f t="shared" si="0"/>
        <v>731</v>
      </c>
      <c r="K36" s="9">
        <f t="shared" si="2"/>
        <v>702</v>
      </c>
      <c r="L36" s="15" t="str">
        <f ca="1">IF(TODAY()&gt;Tabela224101112131415161718[[#This Row],[VENCIMENTO]],"Vencido‼","Válido✔")</f>
        <v>Vencido‼</v>
      </c>
    </row>
    <row r="37" spans="1:12" x14ac:dyDescent="0.25">
      <c r="A37" s="11" t="str">
        <f>Tabela224[[#This Row],[NOME]]</f>
        <v>MÁRCIO PEREIRA DO NASCIMENTO</v>
      </c>
      <c r="B37" s="11" t="str">
        <f>Tabela224[[#This Row],[CATEGORIA]]</f>
        <v>EMPREGADO</v>
      </c>
      <c r="C37" s="15" t="str">
        <f>Tabela224[[#This Row],[SITUAÇÃO ]]</f>
        <v>ATIVO</v>
      </c>
      <c r="D37" s="15"/>
      <c r="E37" s="7"/>
      <c r="F37" s="25">
        <v>1.6666666666666667</v>
      </c>
      <c r="G37" s="7"/>
      <c r="H37" s="7"/>
      <c r="I37" s="8">
        <v>24</v>
      </c>
      <c r="J37" s="7">
        <f t="shared" si="0"/>
        <v>731</v>
      </c>
      <c r="K37" s="9">
        <f t="shared" si="2"/>
        <v>702</v>
      </c>
      <c r="L37" s="15" t="str">
        <f ca="1">IF(TODAY()&gt;Tabela224101112131415161718[[#This Row],[VENCIMENTO]],"Vencido‼","Válido✔")</f>
        <v>Vencido‼</v>
      </c>
    </row>
    <row r="38" spans="1:12" x14ac:dyDescent="0.25">
      <c r="A38" s="11" t="str">
        <f>Tabela224[[#This Row],[NOME]]</f>
        <v>MATEUS DOS SANTOS DE BRITO</v>
      </c>
      <c r="B38" s="11" t="str">
        <f>Tabela224[[#This Row],[CATEGORIA]]</f>
        <v>INTERMITENTE (ELISVÂNIO)</v>
      </c>
      <c r="C38" s="15" t="str">
        <f>Tabela224[[#This Row],[SITUAÇÃO ]]</f>
        <v>ATIVO</v>
      </c>
      <c r="D38" s="15"/>
      <c r="E38" s="7"/>
      <c r="F38" s="25">
        <v>1.6666666666666667</v>
      </c>
      <c r="G38" s="7"/>
      <c r="H38" s="7"/>
      <c r="I38" s="8">
        <v>24</v>
      </c>
      <c r="J38" s="7">
        <f t="shared" si="0"/>
        <v>731</v>
      </c>
      <c r="K38" s="9">
        <f t="shared" si="2"/>
        <v>702</v>
      </c>
      <c r="L38" s="15" t="str">
        <f ca="1">IF(TODAY()&gt;Tabela224101112131415161718[[#This Row],[VENCIMENTO]],"Vencido‼","Válido✔")</f>
        <v>Vencido‼</v>
      </c>
    </row>
    <row r="39" spans="1:12" x14ac:dyDescent="0.25">
      <c r="A39" s="11" t="str">
        <f>Tabela224[[#This Row],[NOME]]</f>
        <v>MOACIR ROMÁRIO SIQUEIRA DOS REIS</v>
      </c>
      <c r="B39" s="11" t="str">
        <f>Tabela224[[#This Row],[CATEGORIA]]</f>
        <v>EMPREGADO</v>
      </c>
      <c r="C39" s="15" t="str">
        <f>Tabela224[[#This Row],[SITUAÇÃO ]]</f>
        <v>ATIVO</v>
      </c>
      <c r="D39" s="15" t="s">
        <v>82</v>
      </c>
      <c r="E39" s="7">
        <v>44827</v>
      </c>
      <c r="F39" s="25">
        <v>1.6666666666666667</v>
      </c>
      <c r="G39" s="7" t="s">
        <v>25</v>
      </c>
      <c r="H39" s="7" t="s">
        <v>63</v>
      </c>
      <c r="I39" s="8">
        <v>24</v>
      </c>
      <c r="J39" s="7">
        <f t="shared" si="0"/>
        <v>45558</v>
      </c>
      <c r="K39" s="9">
        <f t="shared" si="2"/>
        <v>45529</v>
      </c>
      <c r="L39" s="15" t="str">
        <f ca="1">IF(TODAY()&gt;Tabela224101112131415161718[[#This Row],[VENCIMENTO]],"Vencido‼","Válido✔")</f>
        <v>Válido✔</v>
      </c>
    </row>
    <row r="40" spans="1:12" x14ac:dyDescent="0.25">
      <c r="A40" s="11" t="str">
        <f>Tabela224[[#This Row],[NOME]]</f>
        <v>NATHÁLIA ROSY SOUZA OLIVEIRA</v>
      </c>
      <c r="B40" s="11" t="str">
        <f>Tabela224[[#This Row],[CATEGORIA]]</f>
        <v>EMPREGADO</v>
      </c>
      <c r="C40" s="15" t="str">
        <f>Tabela224[[#This Row],[SITUAÇÃO ]]</f>
        <v>ATIVO</v>
      </c>
      <c r="D40" s="15"/>
      <c r="E40" s="7"/>
      <c r="F40" s="25">
        <v>1.6666666666666667</v>
      </c>
      <c r="G40" s="7"/>
      <c r="H40" s="7"/>
      <c r="I40" s="8">
        <v>24</v>
      </c>
      <c r="J40" s="7">
        <f t="shared" si="0"/>
        <v>731</v>
      </c>
      <c r="K40" s="9">
        <f t="shared" si="2"/>
        <v>702</v>
      </c>
      <c r="L40" s="15" t="str">
        <f ca="1">IF(TODAY()&gt;Tabela224101112131415161718[[#This Row],[VENCIMENTO]],"Vencido‼","Válido✔")</f>
        <v>Vencido‼</v>
      </c>
    </row>
    <row r="41" spans="1:12" x14ac:dyDescent="0.25">
      <c r="A41" s="11" t="str">
        <f>Tabela224[[#This Row],[NOME]]</f>
        <v>NAYARA THAÍS LOURENÇO OLIVEIRA</v>
      </c>
      <c r="B41" s="11" t="str">
        <f>Tabela224[[#This Row],[CATEGORIA]]</f>
        <v>EMPREGADO</v>
      </c>
      <c r="C41" s="15" t="str">
        <f>Tabela224[[#This Row],[SITUAÇÃO ]]</f>
        <v>ATIVO</v>
      </c>
      <c r="D41" s="15"/>
      <c r="E41" s="7"/>
      <c r="F41" s="25">
        <v>1.6666666666666667</v>
      </c>
      <c r="G41" s="7"/>
      <c r="H41" s="7"/>
      <c r="I41" s="8">
        <v>24</v>
      </c>
      <c r="J41" s="7">
        <f t="shared" si="0"/>
        <v>731</v>
      </c>
      <c r="K41" s="9">
        <f t="shared" si="2"/>
        <v>702</v>
      </c>
      <c r="L41" s="15" t="str">
        <f ca="1">IF(TODAY()&gt;Tabela224101112131415161718[[#This Row],[VENCIMENTO]],"Vencido‼","Válido✔")</f>
        <v>Vencido‼</v>
      </c>
    </row>
    <row r="42" spans="1:12" x14ac:dyDescent="0.25">
      <c r="A42" s="11" t="str">
        <f>Tabela224[[#This Row],[NOME]]</f>
        <v>NIELTON OLIVEIRA DAMASCENO</v>
      </c>
      <c r="B42" s="11" t="str">
        <f>Tabela224[[#This Row],[CATEGORIA]]</f>
        <v>EMPREGADO</v>
      </c>
      <c r="C42" s="15" t="str">
        <f>Tabela224[[#This Row],[SITUAÇÃO ]]</f>
        <v>ATIVO</v>
      </c>
      <c r="D42" s="15" t="s">
        <v>81</v>
      </c>
      <c r="E42" s="7">
        <v>44527</v>
      </c>
      <c r="F42" s="25">
        <v>1.6666666666666667</v>
      </c>
      <c r="G42" s="7" t="s">
        <v>22</v>
      </c>
      <c r="H42" s="7" t="s">
        <v>63</v>
      </c>
      <c r="I42" s="8">
        <v>24</v>
      </c>
      <c r="J42" s="7">
        <f t="shared" si="0"/>
        <v>45257</v>
      </c>
      <c r="K42" s="9">
        <f t="shared" si="2"/>
        <v>45228</v>
      </c>
      <c r="L42" s="15" t="str">
        <f ca="1">IF(TODAY()&gt;Tabela224101112131415161718[[#This Row],[VENCIMENTO]],"Vencido‼","Válido✔")</f>
        <v>Vencido‼</v>
      </c>
    </row>
    <row r="43" spans="1:12" x14ac:dyDescent="0.25">
      <c r="A43" s="11" t="str">
        <f>Tabela224[[#This Row],[NOME]]</f>
        <v>PAULO CÉLIO DA SILVA</v>
      </c>
      <c r="B43" s="11" t="str">
        <f>Tabela224[[#This Row],[CATEGORIA]]</f>
        <v>EMPREGADO</v>
      </c>
      <c r="C43" s="15" t="str">
        <f>Tabela224[[#This Row],[SITUAÇÃO ]]</f>
        <v>ATIVO</v>
      </c>
      <c r="D43" s="15" t="s">
        <v>81</v>
      </c>
      <c r="E43" s="7">
        <v>44997</v>
      </c>
      <c r="F43" s="25">
        <v>1.6666666666666667</v>
      </c>
      <c r="G43" s="7" t="s">
        <v>22</v>
      </c>
      <c r="H43" s="7" t="s">
        <v>63</v>
      </c>
      <c r="I43" s="8">
        <v>24</v>
      </c>
      <c r="J43" s="7">
        <f t="shared" si="0"/>
        <v>45728</v>
      </c>
      <c r="K43" s="9">
        <f t="shared" si="2"/>
        <v>45699</v>
      </c>
      <c r="L43" s="15" t="str">
        <f ca="1">IF(TODAY()&gt;Tabela224101112131415161718[[#This Row],[VENCIMENTO]],"Vencido‼","Válido✔")</f>
        <v>Válido✔</v>
      </c>
    </row>
    <row r="44" spans="1:12" x14ac:dyDescent="0.25">
      <c r="A44" s="11" t="str">
        <f>Tabela224[[#This Row],[NOME]]</f>
        <v>RAFAEL FAUSTINO MAPA COELHO</v>
      </c>
      <c r="B44" s="11" t="str">
        <f>Tabela224[[#This Row],[CATEGORIA]]</f>
        <v>EMPREGADO</v>
      </c>
      <c r="C44" s="15" t="str">
        <f>Tabela224[[#This Row],[SITUAÇÃO ]]</f>
        <v>INATIVO</v>
      </c>
      <c r="D44" s="15"/>
      <c r="E44" s="7"/>
      <c r="F44" s="25">
        <v>1.6666666666666667</v>
      </c>
      <c r="G44" s="7"/>
      <c r="H44" s="7"/>
      <c r="I44" s="8">
        <v>24</v>
      </c>
      <c r="J44" s="7">
        <f t="shared" si="0"/>
        <v>731</v>
      </c>
      <c r="K44" s="9">
        <f t="shared" si="2"/>
        <v>702</v>
      </c>
      <c r="L44" s="15" t="str">
        <f ca="1">IF(TODAY()&gt;Tabela224101112131415161718[[#This Row],[VENCIMENTO]],"Vencido‼","Válido✔")</f>
        <v>Vencido‼</v>
      </c>
    </row>
    <row r="45" spans="1:12" x14ac:dyDescent="0.25">
      <c r="A45" s="11" t="str">
        <f>Tabela224[[#This Row],[NOME]]</f>
        <v>RAFAEL ROBERTO CAMPIDELLI</v>
      </c>
      <c r="B45" s="11" t="str">
        <f>Tabela224[[#This Row],[CATEGORIA]]</f>
        <v>EMPREGADO</v>
      </c>
      <c r="C45" s="15" t="s">
        <v>120</v>
      </c>
      <c r="D45" s="15"/>
      <c r="E45" s="7"/>
      <c r="F45" s="25">
        <v>1.6666666666666667</v>
      </c>
      <c r="G45" s="7"/>
      <c r="H45" s="7"/>
      <c r="I45" s="8">
        <v>24</v>
      </c>
      <c r="J45" s="7">
        <f>EDATE(E45,I45)</f>
        <v>731</v>
      </c>
      <c r="K45" s="9">
        <f>J45-29</f>
        <v>702</v>
      </c>
      <c r="L45" s="15" t="str">
        <f ca="1">IF(TODAY()&gt;Tabela224101112131415161718[[#This Row],[VENCIMENTO]],"Vencido‼","Válido✔")</f>
        <v>Vencido‼</v>
      </c>
    </row>
    <row r="46" spans="1:12" x14ac:dyDescent="0.25">
      <c r="A46" s="11" t="str">
        <f>Tabela224[[#This Row],[NOME]]</f>
        <v>ROBERT AUGUSTO SANTOS SILVA</v>
      </c>
      <c r="B46" s="11" t="str">
        <f>Tabela224[[#This Row],[CATEGORIA]]</f>
        <v>EMPREGADO</v>
      </c>
      <c r="C46" s="15" t="str">
        <f>Tabela224[[#This Row],[SITUAÇÃO ]]</f>
        <v>ATIVO</v>
      </c>
      <c r="D46" s="15"/>
      <c r="E46" s="7"/>
      <c r="F46" s="25">
        <v>1.6666666666666667</v>
      </c>
      <c r="G46" s="7"/>
      <c r="H46" s="7"/>
      <c r="I46" s="8">
        <v>24</v>
      </c>
      <c r="J46" s="7">
        <f t="shared" si="0"/>
        <v>731</v>
      </c>
      <c r="K46" s="9">
        <f t="shared" si="2"/>
        <v>702</v>
      </c>
      <c r="L46" s="15" t="str">
        <f ca="1">IF(TODAY()&gt;Tabela224101112131415161718[[#This Row],[VENCIMENTO]],"Vencido‼","Válido✔")</f>
        <v>Vencido‼</v>
      </c>
    </row>
    <row r="47" spans="1:12" x14ac:dyDescent="0.25">
      <c r="A47" s="11" t="str">
        <f>Tabela224[[#This Row],[NOME]]</f>
        <v>TALISON TIAGO DIAS OLIVEIRA</v>
      </c>
      <c r="B47" s="11" t="str">
        <f>Tabela224[[#This Row],[CATEGORIA]]</f>
        <v>EMPREGADO</v>
      </c>
      <c r="C47" s="15" t="str">
        <f>Tabela224[[#This Row],[SITUAÇÃO ]]</f>
        <v>ATIVO</v>
      </c>
      <c r="D47" s="15" t="s">
        <v>81</v>
      </c>
      <c r="E47" s="7">
        <v>44606</v>
      </c>
      <c r="F47" s="25">
        <v>1.6666666666666667</v>
      </c>
      <c r="G47" s="7" t="s">
        <v>22</v>
      </c>
      <c r="H47" s="7" t="s">
        <v>63</v>
      </c>
      <c r="I47" s="8">
        <v>24</v>
      </c>
      <c r="J47" s="7">
        <f t="shared" si="0"/>
        <v>45336</v>
      </c>
      <c r="K47" s="9">
        <f t="shared" si="2"/>
        <v>45307</v>
      </c>
      <c r="L47" s="15" t="str">
        <f ca="1">IF(TODAY()&gt;Tabela224101112131415161718[[#This Row],[VENCIMENTO]],"Vencido‼","Válido✔")</f>
        <v>Vencido‼</v>
      </c>
    </row>
    <row r="48" spans="1:12" x14ac:dyDescent="0.25">
      <c r="A48" s="11" t="str">
        <f>Tabela224[[#This Row],[NOME]]</f>
        <v>THAÍS LORRAINE DA SILVA SANTOS</v>
      </c>
      <c r="B48" s="11" t="str">
        <f>Tabela224[[#This Row],[CATEGORIA]]</f>
        <v>EMPREGADO</v>
      </c>
      <c r="C48" s="15" t="str">
        <f>Tabela224[[#This Row],[SITUAÇÃO ]]</f>
        <v>ATIVO</v>
      </c>
      <c r="D48" s="15"/>
      <c r="E48" s="7"/>
      <c r="F48" s="25">
        <v>1.6666666666666667</v>
      </c>
      <c r="G48" s="7"/>
      <c r="H48" s="7"/>
      <c r="I48" s="8">
        <v>24</v>
      </c>
      <c r="J48" s="7">
        <f t="shared" si="0"/>
        <v>731</v>
      </c>
      <c r="K48" s="9">
        <f t="shared" si="2"/>
        <v>702</v>
      </c>
      <c r="L48" s="15" t="str">
        <f ca="1">IF(TODAY()&gt;Tabela224101112131415161718[[#This Row],[VENCIMENTO]],"Vencido‼","Válido✔")</f>
        <v>Vencido‼</v>
      </c>
    </row>
    <row r="49" spans="1:12" x14ac:dyDescent="0.25">
      <c r="A49" s="11" t="str">
        <f>Tabela224[[#This Row],[NOME]]</f>
        <v>WAGNER APARECIDO DE SOUSA JÚNIOR</v>
      </c>
      <c r="B49" s="11" t="str">
        <f>Tabela224[[#This Row],[CATEGORIA]]</f>
        <v>EMPREGADO</v>
      </c>
      <c r="C49" s="15" t="str">
        <f>Tabela224[[#This Row],[SITUAÇÃO ]]</f>
        <v>INATIVO</v>
      </c>
      <c r="D49" s="15"/>
      <c r="E49" s="7"/>
      <c r="F49" s="25">
        <v>1.6666666666666667</v>
      </c>
      <c r="G49" s="7"/>
      <c r="H49" s="7"/>
      <c r="I49" s="8">
        <v>24</v>
      </c>
      <c r="J49" s="7">
        <f t="shared" si="0"/>
        <v>731</v>
      </c>
      <c r="K49" s="9">
        <f t="shared" si="2"/>
        <v>702</v>
      </c>
      <c r="L49" s="15" t="str">
        <f ca="1">IF(TODAY()&gt;Tabela224101112131415161718[[#This Row],[VENCIMENTO]],"Vencido‼","Válido✔")</f>
        <v>Vencido‼</v>
      </c>
    </row>
    <row r="50" spans="1:12" x14ac:dyDescent="0.25">
      <c r="A50" s="11" t="str">
        <f>Tabela224[[#This Row],[NOME]]</f>
        <v>WESLEY DE ALMEIDA E SOUZA</v>
      </c>
      <c r="B50" s="11" t="str">
        <f>Tabela224[[#This Row],[CATEGORIA]]</f>
        <v>EMPREGADO</v>
      </c>
      <c r="C50" s="15" t="str">
        <f>Tabela224[[#This Row],[SITUAÇÃO ]]</f>
        <v>ATIVO</v>
      </c>
      <c r="D50" s="15" t="s">
        <v>81</v>
      </c>
      <c r="E50" s="7">
        <v>44606</v>
      </c>
      <c r="F50" s="25">
        <v>1.6666666666666667</v>
      </c>
      <c r="G50" s="7" t="s">
        <v>22</v>
      </c>
      <c r="H50" s="7" t="s">
        <v>63</v>
      </c>
      <c r="I50" s="8">
        <v>24</v>
      </c>
      <c r="J50" s="19">
        <f t="shared" si="0"/>
        <v>45336</v>
      </c>
      <c r="K50" s="20">
        <f t="shared" si="2"/>
        <v>45307</v>
      </c>
      <c r="L50" s="15" t="str">
        <f ca="1">IF(TODAY()&gt;Tabela224101112131415161718[[#This Row],[VENCIMENTO]],"Vencido‼","Válido✔")</f>
        <v>Vencido‼</v>
      </c>
    </row>
    <row r="51" spans="1:12" x14ac:dyDescent="0.25">
      <c r="A51" s="11" t="str">
        <f>Tabela224[[#This Row],[NOME]]</f>
        <v>MARCELO CHRISTIAN LELIS DE OLIVEIRA</v>
      </c>
      <c r="B51" s="11" t="str">
        <f>Tabela224[[#This Row],[CATEGORIA]]</f>
        <v>EMPREGADO</v>
      </c>
      <c r="C51" s="15" t="str">
        <f>Tabela224[[#This Row],[SITUAÇÃO ]]</f>
        <v>ATIVO</v>
      </c>
      <c r="D51" s="8"/>
      <c r="E51" s="7"/>
      <c r="F51" s="25">
        <v>1.6666666666666667</v>
      </c>
      <c r="G51" s="7"/>
      <c r="H51" s="7"/>
      <c r="I51" s="8">
        <v>24</v>
      </c>
      <c r="J51" s="7">
        <f t="shared" ref="J51:J82" si="3">EDATE(E51,I51)</f>
        <v>731</v>
      </c>
      <c r="K51" s="9">
        <f t="shared" ref="K51:K82" si="4">J51-29</f>
        <v>702</v>
      </c>
      <c r="L51" s="27" t="str">
        <f ca="1">IF(TODAY()&gt;Tabela224101112131415161718[[#This Row],[VENCIMENTO]],"Vencido‼","Válido✔")</f>
        <v>Vencido‼</v>
      </c>
    </row>
    <row r="52" spans="1:12" x14ac:dyDescent="0.25">
      <c r="A52" s="11" t="str">
        <f>Tabela224[[#This Row],[NOME]]</f>
        <v>PABLO VINICIUS SEVERINO FERNANDES</v>
      </c>
      <c r="B52" s="11" t="str">
        <f>Tabela224[[#This Row],[CATEGORIA]]</f>
        <v xml:space="preserve">EMPREGADO </v>
      </c>
      <c r="C52" s="15" t="str">
        <f>Tabela224[[#This Row],[SITUAÇÃO ]]</f>
        <v>ATIVO</v>
      </c>
      <c r="D52" s="8"/>
      <c r="E52" s="7"/>
      <c r="F52" s="25">
        <v>1.6666666666666667</v>
      </c>
      <c r="G52" s="7"/>
      <c r="H52" s="7"/>
      <c r="I52" s="8">
        <v>24</v>
      </c>
      <c r="J52" s="7">
        <f t="shared" si="3"/>
        <v>731</v>
      </c>
      <c r="K52" s="9">
        <f t="shared" si="4"/>
        <v>702</v>
      </c>
      <c r="L52" s="27" t="str">
        <f ca="1">IF(TODAY()&gt;Tabela224101112131415161718[[#This Row],[VENCIMENTO]],"Vencido‼","Válido✔")</f>
        <v>Vencido‼</v>
      </c>
    </row>
    <row r="53" spans="1:12" x14ac:dyDescent="0.25">
      <c r="A53" s="11" t="str">
        <f>Tabela224[[#This Row],[NOME]]</f>
        <v>FRANCISCO PEDRO DE SOUZA SANTOS</v>
      </c>
      <c r="B53" s="11" t="str">
        <f>Tabela224[[#This Row],[CATEGORIA]]</f>
        <v>EMPREGADO</v>
      </c>
      <c r="C53" s="15" t="s">
        <v>120</v>
      </c>
      <c r="D53" s="8"/>
      <c r="E53" s="7"/>
      <c r="F53" s="25">
        <v>1.6666666666666667</v>
      </c>
      <c r="G53" s="7"/>
      <c r="H53" s="7"/>
      <c r="I53" s="8">
        <v>24</v>
      </c>
      <c r="J53" s="7">
        <f t="shared" si="3"/>
        <v>731</v>
      </c>
      <c r="K53" s="9">
        <f t="shared" si="4"/>
        <v>702</v>
      </c>
      <c r="L53" s="27" t="str">
        <f ca="1">IF(TODAY()&gt;Tabela224101112131415161718[[#This Row],[VENCIMENTO]],"Vencido‼","Válido✔")</f>
        <v>Vencido‼</v>
      </c>
    </row>
    <row r="54" spans="1:12" x14ac:dyDescent="0.25">
      <c r="A54" s="11" t="str">
        <f>Tabela224[[#This Row],[NOME]]</f>
        <v>ÍTALO GABRIEL DA SILVA RODRIGUES SANTOS</v>
      </c>
      <c r="B54" s="11" t="str">
        <f>Tabela224[[#This Row],[CATEGORIA]]</f>
        <v>EMPREGADO</v>
      </c>
      <c r="C54" s="15" t="str">
        <f>Tabela224[[#This Row],[SITUAÇÃO ]]</f>
        <v>ATIVO</v>
      </c>
      <c r="D54" s="8"/>
      <c r="E54" s="7"/>
      <c r="F54" s="25">
        <v>1.6666666666666667</v>
      </c>
      <c r="G54" s="7"/>
      <c r="H54" s="7"/>
      <c r="I54" s="8">
        <v>24</v>
      </c>
      <c r="J54" s="7">
        <f t="shared" si="3"/>
        <v>731</v>
      </c>
      <c r="K54" s="9">
        <f t="shared" si="4"/>
        <v>702</v>
      </c>
      <c r="L54" s="27" t="str">
        <f ca="1">IF(TODAY()&gt;Tabela224101112131415161718[[#This Row],[VENCIMENTO]],"Vencido‼","Válido✔")</f>
        <v>Vencido‼</v>
      </c>
    </row>
    <row r="55" spans="1:12" x14ac:dyDescent="0.25">
      <c r="A55" s="11" t="str">
        <f>Tabela224[[#This Row],[NOME]]</f>
        <v>IVANILDO AMARAL SANTOS</v>
      </c>
      <c r="B55" s="11" t="str">
        <f>Tabela224[[#This Row],[CATEGORIA]]</f>
        <v>EMPREGADO</v>
      </c>
      <c r="C55" s="15" t="str">
        <f>Tabela224[[#This Row],[SITUAÇÃO ]]</f>
        <v>ATIVO</v>
      </c>
      <c r="D55" s="8"/>
      <c r="E55" s="7"/>
      <c r="F55" s="25">
        <v>1.6666666666666667</v>
      </c>
      <c r="G55" s="7"/>
      <c r="H55" s="7"/>
      <c r="I55" s="8">
        <v>24</v>
      </c>
      <c r="J55" s="7">
        <f t="shared" si="3"/>
        <v>731</v>
      </c>
      <c r="K55" s="9">
        <f t="shared" si="4"/>
        <v>702</v>
      </c>
      <c r="L55" s="27" t="str">
        <f ca="1">IF(TODAY()&gt;Tabela224101112131415161718[[#This Row],[VENCIMENTO]],"Vencido‼","Válido✔")</f>
        <v>Vencido‼</v>
      </c>
    </row>
    <row r="56" spans="1:12" x14ac:dyDescent="0.25">
      <c r="A56" s="11" t="str">
        <f>Tabela224[[#This Row],[NOME]]</f>
        <v>JONATHAN FERNANDES PEREIRA</v>
      </c>
      <c r="B56" s="11" t="str">
        <f>Tabela224[[#This Row],[CATEGORIA]]</f>
        <v>EMPREGADO</v>
      </c>
      <c r="C56" s="15" t="str">
        <f>Tabela224[[#This Row],[SITUAÇÃO ]]</f>
        <v>ATIVO</v>
      </c>
      <c r="D56" s="8"/>
      <c r="E56" s="7"/>
      <c r="F56" s="25">
        <v>1.6666666666666667</v>
      </c>
      <c r="G56" s="7"/>
      <c r="H56" s="7"/>
      <c r="I56" s="8">
        <v>24</v>
      </c>
      <c r="J56" s="7">
        <f t="shared" si="3"/>
        <v>731</v>
      </c>
      <c r="K56" s="9">
        <f t="shared" si="4"/>
        <v>702</v>
      </c>
      <c r="L56" s="27" t="str">
        <f ca="1">IF(TODAY()&gt;Tabela224101112131415161718[[#This Row],[VENCIMENTO]],"Vencido‼","Válido✔")</f>
        <v>Vencido‼</v>
      </c>
    </row>
    <row r="57" spans="1:12" x14ac:dyDescent="0.25">
      <c r="A57" s="11" t="str">
        <f>Tabela224[[#This Row],[NOME]]</f>
        <v>FERNANDO AQUINO FERNANDES</v>
      </c>
      <c r="B57" s="11" t="str">
        <f>Tabela224[[#This Row],[CATEGORIA]]</f>
        <v>INTERMITENTE (FERNANDO)</v>
      </c>
      <c r="C57" s="15" t="str">
        <f>Tabela224[[#This Row],[SITUAÇÃO ]]</f>
        <v>ATIVO</v>
      </c>
      <c r="D57" s="8"/>
      <c r="E57" s="7"/>
      <c r="F57" s="25">
        <v>1.6666666666666667</v>
      </c>
      <c r="G57" s="7"/>
      <c r="H57" s="7"/>
      <c r="I57" s="8">
        <v>24</v>
      </c>
      <c r="J57" s="7">
        <f t="shared" si="3"/>
        <v>731</v>
      </c>
      <c r="K57" s="9">
        <f t="shared" si="4"/>
        <v>702</v>
      </c>
      <c r="L57" s="27" t="str">
        <f ca="1">IF(TODAY()&gt;Tabela224101112131415161718[[#This Row],[VENCIMENTO]],"Vencido‼","Válido✔")</f>
        <v>Vencido‼</v>
      </c>
    </row>
    <row r="58" spans="1:12" x14ac:dyDescent="0.25">
      <c r="A58" s="11" t="str">
        <f>Tabela224[[#This Row],[NOME]]</f>
        <v>WANDESON COSTA LIMA</v>
      </c>
      <c r="B58" s="11" t="str">
        <f>Tabela224[[#This Row],[CATEGORIA]]</f>
        <v>INTERMITENTE (FERNANDO)</v>
      </c>
      <c r="C58" s="15" t="str">
        <f>Tabela224[[#This Row],[SITUAÇÃO ]]</f>
        <v>ATIVO</v>
      </c>
      <c r="D58" s="8"/>
      <c r="E58" s="7"/>
      <c r="F58" s="25">
        <v>1.6666666666666667</v>
      </c>
      <c r="G58" s="7"/>
      <c r="H58" s="7"/>
      <c r="I58" s="8">
        <v>24</v>
      </c>
      <c r="J58" s="7">
        <f t="shared" si="3"/>
        <v>731</v>
      </c>
      <c r="K58" s="9">
        <f t="shared" si="4"/>
        <v>702</v>
      </c>
      <c r="L58" s="27" t="str">
        <f ca="1">IF(TODAY()&gt;Tabela224101112131415161718[[#This Row],[VENCIMENTO]],"Vencido‼","Válido✔")</f>
        <v>Vencido‼</v>
      </c>
    </row>
    <row r="59" spans="1:12" x14ac:dyDescent="0.25">
      <c r="A59" s="11" t="str">
        <f>Tabela224[[#This Row],[NOME]]</f>
        <v>WILLIAN JORGE CAETANO PINTO</v>
      </c>
      <c r="B59" s="11" t="str">
        <f>Tabela224[[#This Row],[CATEGORIA]]</f>
        <v>INTERMITENTE (FERNANDO)</v>
      </c>
      <c r="C59" s="15" t="str">
        <f>Tabela224[[#This Row],[SITUAÇÃO ]]</f>
        <v>ATIVO</v>
      </c>
      <c r="D59" s="8"/>
      <c r="E59" s="7"/>
      <c r="F59" s="25">
        <v>1.6666666666666667</v>
      </c>
      <c r="G59" s="7"/>
      <c r="H59" s="7"/>
      <c r="I59" s="8">
        <v>24</v>
      </c>
      <c r="J59" s="7">
        <f t="shared" si="3"/>
        <v>731</v>
      </c>
      <c r="K59" s="9">
        <f t="shared" si="4"/>
        <v>702</v>
      </c>
      <c r="L59" s="27" t="str">
        <f ca="1">IF(TODAY()&gt;Tabela224101112131415161718[[#This Row],[VENCIMENTO]],"Vencido‼","Válido✔")</f>
        <v>Vencido‼</v>
      </c>
    </row>
    <row r="60" spans="1:12" x14ac:dyDescent="0.25">
      <c r="A60" s="11" t="str">
        <f>Tabela224[[#This Row],[NOME]]</f>
        <v>GRASIANE DA COSTA SOBRINHO</v>
      </c>
      <c r="B60" s="11" t="str">
        <f>Tabela224[[#This Row],[CATEGORIA]]</f>
        <v>EMPREGADO</v>
      </c>
      <c r="C60" s="15" t="str">
        <f>Tabela224[[#This Row],[SITUAÇÃO ]]</f>
        <v>ATIVO</v>
      </c>
      <c r="D60" s="8"/>
      <c r="E60" s="7"/>
      <c r="F60" s="25">
        <v>1.6666666666666667</v>
      </c>
      <c r="G60" s="7"/>
      <c r="H60" s="7"/>
      <c r="I60" s="8">
        <v>24</v>
      </c>
      <c r="J60" s="7">
        <f t="shared" si="3"/>
        <v>731</v>
      </c>
      <c r="K60" s="9">
        <f t="shared" si="4"/>
        <v>702</v>
      </c>
      <c r="L60" s="27" t="str">
        <f ca="1">IF(TODAY()&gt;Tabela224101112131415161718[[#This Row],[VENCIMENTO]],"Vencido‼","Válido✔")</f>
        <v>Vencido‼</v>
      </c>
    </row>
    <row r="61" spans="1:12" x14ac:dyDescent="0.25">
      <c r="A61" s="11" t="str">
        <f>Tabela224[[#This Row],[NOME]]</f>
        <v>BRUNO GUIMARÃES MARTINS</v>
      </c>
      <c r="B61" s="11" t="str">
        <f>Tabela224[[#This Row],[CATEGORIA]]</f>
        <v>EMPREGADO</v>
      </c>
      <c r="C61" s="15" t="str">
        <f>Tabela224[[#This Row],[SITUAÇÃO ]]</f>
        <v>ATIVO</v>
      </c>
      <c r="D61" s="8"/>
      <c r="E61" s="7"/>
      <c r="F61" s="25">
        <v>1.6666666666666667</v>
      </c>
      <c r="G61" s="7"/>
      <c r="H61" s="7"/>
      <c r="I61" s="8">
        <v>24</v>
      </c>
      <c r="J61" s="7">
        <f t="shared" si="3"/>
        <v>731</v>
      </c>
      <c r="K61" s="9">
        <f t="shared" si="4"/>
        <v>702</v>
      </c>
      <c r="L61" s="27" t="str">
        <f ca="1">IF(TODAY()&gt;Tabela224101112131415161718[[#This Row],[VENCIMENTO]],"Vencido‼","Válido✔")</f>
        <v>Vencido‼</v>
      </c>
    </row>
    <row r="62" spans="1:12" x14ac:dyDescent="0.25">
      <c r="A62" s="11" t="str">
        <f>Tabela224[[#This Row],[NOME]]</f>
        <v>LEANDRO GUIMARÃES MARTINS</v>
      </c>
      <c r="B62" s="11" t="str">
        <f>Tabela224[[#This Row],[CATEGORIA]]</f>
        <v>EMPREGADO</v>
      </c>
      <c r="C62" s="15" t="str">
        <f>Tabela224[[#This Row],[SITUAÇÃO ]]</f>
        <v>ATIVO</v>
      </c>
      <c r="D62" s="8"/>
      <c r="E62" s="7"/>
      <c r="F62" s="25">
        <v>1.6666666666666667</v>
      </c>
      <c r="G62" s="7"/>
      <c r="H62" s="7"/>
      <c r="I62" s="8">
        <v>24</v>
      </c>
      <c r="J62" s="7">
        <f t="shared" si="3"/>
        <v>731</v>
      </c>
      <c r="K62" s="9">
        <f t="shared" si="4"/>
        <v>702</v>
      </c>
      <c r="L62" s="27" t="str">
        <f ca="1">IF(TODAY()&gt;Tabela224101112131415161718[[#This Row],[VENCIMENTO]],"Vencido‼","Válido✔")</f>
        <v>Vencido‼</v>
      </c>
    </row>
    <row r="63" spans="1:12" x14ac:dyDescent="0.25">
      <c r="A63" s="11" t="str">
        <f>Tabela224[[#This Row],[NOME]]</f>
        <v>ALESSANDRO IORANY DOS SANTOS</v>
      </c>
      <c r="B63" s="11" t="str">
        <f>Tabela224[[#This Row],[CATEGORIA]]</f>
        <v>EMPREGADO</v>
      </c>
      <c r="C63" s="15" t="str">
        <f>Tabela224[[#This Row],[SITUAÇÃO ]]</f>
        <v>INATIVO</v>
      </c>
      <c r="D63" s="8"/>
      <c r="E63" s="7"/>
      <c r="F63" s="25">
        <v>1.6666666666666667</v>
      </c>
      <c r="G63" s="7"/>
      <c r="H63" s="7"/>
      <c r="I63" s="8">
        <v>24</v>
      </c>
      <c r="J63" s="7">
        <f t="shared" si="3"/>
        <v>731</v>
      </c>
      <c r="K63" s="9">
        <f t="shared" si="4"/>
        <v>702</v>
      </c>
      <c r="L63" s="27" t="str">
        <f ca="1">IF(TODAY()&gt;Tabela224101112131415161718[[#This Row],[VENCIMENTO]],"Vencido‼","Válido✔")</f>
        <v>Vencido‼</v>
      </c>
    </row>
    <row r="64" spans="1:12" x14ac:dyDescent="0.25">
      <c r="A64" s="11" t="str">
        <f>Tabela224[[#This Row],[NOME]]</f>
        <v>MATHEUS BINI SEVERINO FERNANDES</v>
      </c>
      <c r="B64" s="11" t="str">
        <f>Tabela224[[#This Row],[CATEGORIA]]</f>
        <v>EMPREGADO</v>
      </c>
      <c r="C64" s="15" t="str">
        <f>Tabela224[[#This Row],[SITUAÇÃO ]]</f>
        <v>ATIVO</v>
      </c>
      <c r="D64" s="8"/>
      <c r="E64" s="7"/>
      <c r="F64" s="25">
        <v>1.6666666666666667</v>
      </c>
      <c r="G64" s="7"/>
      <c r="H64" s="7"/>
      <c r="I64" s="8">
        <v>24</v>
      </c>
      <c r="J64" s="7">
        <f t="shared" si="3"/>
        <v>731</v>
      </c>
      <c r="K64" s="9">
        <f t="shared" si="4"/>
        <v>702</v>
      </c>
      <c r="L64" s="27" t="str">
        <f ca="1">IF(TODAY()&gt;Tabela224101112131415161718[[#This Row],[VENCIMENTO]],"Vencido‼","Válido✔")</f>
        <v>Vencido‼</v>
      </c>
    </row>
    <row r="65" spans="1:12" x14ac:dyDescent="0.25">
      <c r="A65" s="11" t="str">
        <f>Tabela224[[#This Row],[NOME]]</f>
        <v>NILTON ALVES DA CUNHA FILHO</v>
      </c>
      <c r="B65" s="11" t="str">
        <f>Tabela224[[#This Row],[CATEGORIA]]</f>
        <v>EMPREGADO</v>
      </c>
      <c r="C65" s="15" t="str">
        <f>Tabela224[[#This Row],[SITUAÇÃO ]]</f>
        <v>ATIVO</v>
      </c>
      <c r="D65" s="8"/>
      <c r="E65" s="7"/>
      <c r="F65" s="25">
        <v>1.6666666666666667</v>
      </c>
      <c r="G65" s="7"/>
      <c r="H65" s="7"/>
      <c r="I65" s="8">
        <v>24</v>
      </c>
      <c r="J65" s="7">
        <f t="shared" si="3"/>
        <v>731</v>
      </c>
      <c r="K65" s="9">
        <f t="shared" si="4"/>
        <v>702</v>
      </c>
      <c r="L65" s="27" t="str">
        <f ca="1">IF(TODAY()&gt;Tabela224101112131415161718[[#This Row],[VENCIMENTO]],"Vencido‼","Válido✔")</f>
        <v>Vencido‼</v>
      </c>
    </row>
    <row r="66" spans="1:12" x14ac:dyDescent="0.25">
      <c r="A66" s="11" t="str">
        <f>Tabela224[[#This Row],[NOME]]</f>
        <v>FRANCISCO PEDRO DE SOUZA SANTOS</v>
      </c>
      <c r="B66" s="11" t="str">
        <f>Tabela224[[#This Row],[CATEGORIA]]</f>
        <v>EMPREGADO</v>
      </c>
      <c r="C66" s="15" t="str">
        <f>Tabela224[[#This Row],[SITUAÇÃO ]]</f>
        <v>ATIVO</v>
      </c>
      <c r="D66" s="8"/>
      <c r="E66" s="7"/>
      <c r="F66" s="25">
        <v>1.6666666666666667</v>
      </c>
      <c r="G66" s="7"/>
      <c r="H66" s="7"/>
      <c r="I66" s="8">
        <v>24</v>
      </c>
      <c r="J66" s="7">
        <f t="shared" si="3"/>
        <v>731</v>
      </c>
      <c r="K66" s="9">
        <f t="shared" si="4"/>
        <v>702</v>
      </c>
      <c r="L66" s="27" t="str">
        <f ca="1">IF(TODAY()&gt;Tabela224101112131415161718[[#This Row],[VENCIMENTO]],"Vencido‼","Válido✔")</f>
        <v>Vencido‼</v>
      </c>
    </row>
    <row r="67" spans="1:12" x14ac:dyDescent="0.25">
      <c r="A67" s="11" t="str">
        <f>Tabela224[[#This Row],[NOME]]</f>
        <v>CARLOS EDUARDO ALVES JULIÃO</v>
      </c>
      <c r="B67" s="11" t="str">
        <f>Tabela224[[#This Row],[CATEGORIA]]</f>
        <v>EMPREGADO</v>
      </c>
      <c r="C67" s="15" t="str">
        <f>Tabela224[[#This Row],[SITUAÇÃO ]]</f>
        <v>ATIVO</v>
      </c>
      <c r="D67" s="8"/>
      <c r="E67" s="7"/>
      <c r="F67" s="25">
        <v>1.6666666666666667</v>
      </c>
      <c r="G67" s="7"/>
      <c r="H67" s="7"/>
      <c r="I67" s="8">
        <v>24</v>
      </c>
      <c r="J67" s="7">
        <f t="shared" si="3"/>
        <v>731</v>
      </c>
      <c r="K67" s="9">
        <f t="shared" si="4"/>
        <v>702</v>
      </c>
      <c r="L67" s="27" t="str">
        <f ca="1">IF(TODAY()&gt;Tabela224101112131415161718[[#This Row],[VENCIMENTO]],"Vencido‼","Válido✔")</f>
        <v>Vencido‼</v>
      </c>
    </row>
    <row r="68" spans="1:12" x14ac:dyDescent="0.25">
      <c r="A68" s="11" t="str">
        <f>Tabela224[[#This Row],[NOME]]</f>
        <v>JHONATAS ALVES COSTA</v>
      </c>
      <c r="B68" s="11" t="str">
        <f>Tabela224[[#This Row],[CATEGORIA]]</f>
        <v>EMPREGADO</v>
      </c>
      <c r="C68" s="15" t="str">
        <f>Tabela224[[#This Row],[SITUAÇÃO ]]</f>
        <v>ATIVO</v>
      </c>
      <c r="D68" s="8"/>
      <c r="E68" s="7"/>
      <c r="F68" s="25">
        <v>1.6666666666666667</v>
      </c>
      <c r="G68" s="7"/>
      <c r="H68" s="7"/>
      <c r="I68" s="8">
        <v>24</v>
      </c>
      <c r="J68" s="7">
        <f t="shared" si="3"/>
        <v>731</v>
      </c>
      <c r="K68" s="9">
        <f t="shared" si="4"/>
        <v>702</v>
      </c>
      <c r="L68" s="27" t="str">
        <f ca="1">IF(TODAY()&gt;Tabela224101112131415161718[[#This Row],[VENCIMENTO]],"Vencido‼","Válido✔")</f>
        <v>Vencido‼</v>
      </c>
    </row>
    <row r="69" spans="1:12" x14ac:dyDescent="0.25">
      <c r="A69" s="11" t="str">
        <f>Tabela224[[#This Row],[NOME]]</f>
        <v>KELLEN CARLA PEREIRA SILVA</v>
      </c>
      <c r="B69" s="11" t="str">
        <f>Tabela224[[#This Row],[CATEGORIA]]</f>
        <v>EMPREGADO</v>
      </c>
      <c r="C69" s="15" t="str">
        <f>Tabela224[[#This Row],[SITUAÇÃO ]]</f>
        <v>ATIVO</v>
      </c>
      <c r="D69" s="8"/>
      <c r="E69" s="7"/>
      <c r="F69" s="25">
        <v>1.6666666666666667</v>
      </c>
      <c r="G69" s="7"/>
      <c r="H69" s="7"/>
      <c r="I69" s="8">
        <v>24</v>
      </c>
      <c r="J69" s="7">
        <f t="shared" si="3"/>
        <v>731</v>
      </c>
      <c r="K69" s="9">
        <f t="shared" si="4"/>
        <v>702</v>
      </c>
      <c r="L69" s="27" t="str">
        <f ca="1">IF(TODAY()&gt;Tabela224101112131415161718[[#This Row],[VENCIMENTO]],"Vencido‼","Válido✔")</f>
        <v>Vencido‼</v>
      </c>
    </row>
    <row r="70" spans="1:12" x14ac:dyDescent="0.25">
      <c r="A70" s="11" t="str">
        <f>Tabela224[[#This Row],[NOME]]</f>
        <v>LEONARDO JOSÉ DA SILVA</v>
      </c>
      <c r="B70" s="11" t="str">
        <f>Tabela224[[#This Row],[CATEGORIA]]</f>
        <v>EMPREGADO</v>
      </c>
      <c r="C70" s="15" t="str">
        <f>Tabela224[[#This Row],[SITUAÇÃO ]]</f>
        <v>ATIVO</v>
      </c>
      <c r="D70" s="8"/>
      <c r="E70" s="7"/>
      <c r="F70" s="25">
        <v>1.6666666666666667</v>
      </c>
      <c r="G70" s="7"/>
      <c r="H70" s="7"/>
      <c r="I70" s="8">
        <v>24</v>
      </c>
      <c r="J70" s="7">
        <f t="shared" si="3"/>
        <v>731</v>
      </c>
      <c r="K70" s="9">
        <f t="shared" si="4"/>
        <v>702</v>
      </c>
      <c r="L70" s="27" t="str">
        <f ca="1">IF(TODAY()&gt;Tabela224101112131415161718[[#This Row],[VENCIMENTO]],"Vencido‼","Válido✔")</f>
        <v>Vencido‼</v>
      </c>
    </row>
    <row r="71" spans="1:12" x14ac:dyDescent="0.25">
      <c r="A71" s="11" t="str">
        <f>Tabela224[[#This Row],[NOME]]</f>
        <v>LUSIMAR DE SOUZA SANTOS</v>
      </c>
      <c r="B71" s="11" t="str">
        <f>Tabela224[[#This Row],[CATEGORIA]]</f>
        <v>EMPREGADO</v>
      </c>
      <c r="C71" s="15" t="str">
        <f>Tabela224[[#This Row],[SITUAÇÃO ]]</f>
        <v>ATIVO</v>
      </c>
      <c r="D71" s="8"/>
      <c r="E71" s="7"/>
      <c r="F71" s="25">
        <v>1.6666666666666667</v>
      </c>
      <c r="G71" s="7"/>
      <c r="H71" s="7"/>
      <c r="I71" s="8">
        <v>24</v>
      </c>
      <c r="J71" s="7">
        <f t="shared" si="3"/>
        <v>731</v>
      </c>
      <c r="K71" s="9">
        <f t="shared" si="4"/>
        <v>702</v>
      </c>
      <c r="L71" s="27" t="str">
        <f ca="1">IF(TODAY()&gt;Tabela224101112131415161718[[#This Row],[VENCIMENTO]],"Vencido‼","Válido✔")</f>
        <v>Vencido‼</v>
      </c>
    </row>
    <row r="72" spans="1:12" x14ac:dyDescent="0.25">
      <c r="A72" s="11" t="str">
        <f>Tabela224[[#This Row],[NOME]]</f>
        <v>SANDY CRISTINA VENCESLAU FERREIRA</v>
      </c>
      <c r="B72" s="11" t="str">
        <f>Tabela224[[#This Row],[CATEGORIA]]</f>
        <v>EMPREGADO</v>
      </c>
      <c r="C72" s="15" t="str">
        <f>Tabela224[[#This Row],[SITUAÇÃO ]]</f>
        <v>ATIVO</v>
      </c>
      <c r="D72" s="8"/>
      <c r="E72" s="7"/>
      <c r="F72" s="25">
        <v>1.6666666666666667</v>
      </c>
      <c r="G72" s="7"/>
      <c r="H72" s="7"/>
      <c r="I72" s="8">
        <v>24</v>
      </c>
      <c r="J72" s="7">
        <f t="shared" si="3"/>
        <v>731</v>
      </c>
      <c r="K72" s="9">
        <f t="shared" si="4"/>
        <v>702</v>
      </c>
      <c r="L72" s="27" t="str">
        <f ca="1">IF(TODAY()&gt;Tabela224101112131415161718[[#This Row],[VENCIMENTO]],"Vencido‼","Válido✔")</f>
        <v>Vencido‼</v>
      </c>
    </row>
    <row r="73" spans="1:12" x14ac:dyDescent="0.25">
      <c r="A73" s="11" t="e">
        <f>Tabela224[[#This Row],[NOME]]</f>
        <v>#VALUE!</v>
      </c>
      <c r="B73" s="11" t="e">
        <f>Tabela224[[#This Row],[CATEGORIA]]</f>
        <v>#VALUE!</v>
      </c>
      <c r="C73" s="15" t="e">
        <f>Tabela224[[#This Row],[SITUAÇÃO ]]</f>
        <v>#VALUE!</v>
      </c>
      <c r="D73" s="8"/>
      <c r="E73" s="7"/>
      <c r="F73" s="25">
        <v>1.6666666666666667</v>
      </c>
      <c r="G73" s="7"/>
      <c r="H73" s="7"/>
      <c r="I73" s="8">
        <v>24</v>
      </c>
      <c r="J73" s="7">
        <f t="shared" si="3"/>
        <v>731</v>
      </c>
      <c r="K73" s="9">
        <f t="shared" si="4"/>
        <v>702</v>
      </c>
      <c r="L73" s="27" t="str">
        <f ca="1">IF(TODAY()&gt;Tabela224101112131415161718[[#This Row],[VENCIMENTO]],"Vencido‼","Válido✔")</f>
        <v>Vencido‼</v>
      </c>
    </row>
    <row r="74" spans="1:12" x14ac:dyDescent="0.25">
      <c r="A74" s="11" t="e">
        <f>Tabela224[[#This Row],[NOME]]</f>
        <v>#VALUE!</v>
      </c>
      <c r="B74" s="11" t="e">
        <f>Tabela224[[#This Row],[CATEGORIA]]</f>
        <v>#VALUE!</v>
      </c>
      <c r="C74" s="15" t="e">
        <f>Tabela224[[#This Row],[SITUAÇÃO ]]</f>
        <v>#VALUE!</v>
      </c>
      <c r="D74" s="8"/>
      <c r="E74" s="7"/>
      <c r="F74" s="25">
        <v>1.6666666666666667</v>
      </c>
      <c r="G74" s="7"/>
      <c r="H74" s="7"/>
      <c r="I74" s="8">
        <v>24</v>
      </c>
      <c r="J74" s="7">
        <f t="shared" si="3"/>
        <v>731</v>
      </c>
      <c r="K74" s="9">
        <f t="shared" si="4"/>
        <v>702</v>
      </c>
      <c r="L74" s="27" t="str">
        <f ca="1">IF(TODAY()&gt;Tabela224101112131415161718[[#This Row],[VENCIMENTO]],"Vencido‼","Válido✔")</f>
        <v>Vencido‼</v>
      </c>
    </row>
    <row r="75" spans="1:12" x14ac:dyDescent="0.25">
      <c r="A75" s="11" t="e">
        <f>Tabela224[[#This Row],[NOME]]</f>
        <v>#VALUE!</v>
      </c>
      <c r="B75" s="11" t="e">
        <f>Tabela224[[#This Row],[CATEGORIA]]</f>
        <v>#VALUE!</v>
      </c>
      <c r="C75" s="15" t="e">
        <f>Tabela224[[#This Row],[SITUAÇÃO ]]</f>
        <v>#VALUE!</v>
      </c>
      <c r="D75" s="8"/>
      <c r="E75" s="7"/>
      <c r="F75" s="25">
        <v>1.6666666666666667</v>
      </c>
      <c r="G75" s="7"/>
      <c r="H75" s="7"/>
      <c r="I75" s="8">
        <v>24</v>
      </c>
      <c r="J75" s="7">
        <f t="shared" si="3"/>
        <v>731</v>
      </c>
      <c r="K75" s="9">
        <f t="shared" si="4"/>
        <v>702</v>
      </c>
      <c r="L75" s="27" t="str">
        <f ca="1">IF(TODAY()&gt;Tabela224101112131415161718[[#This Row],[VENCIMENTO]],"Vencido‼","Válido✔")</f>
        <v>Vencido‼</v>
      </c>
    </row>
    <row r="76" spans="1:12" x14ac:dyDescent="0.25">
      <c r="A76" s="11" t="e">
        <f>Tabela224[[#This Row],[NOME]]</f>
        <v>#VALUE!</v>
      </c>
      <c r="B76" s="11" t="e">
        <f>Tabela224[[#This Row],[CATEGORIA]]</f>
        <v>#VALUE!</v>
      </c>
      <c r="C76" s="15" t="e">
        <f>Tabela224[[#This Row],[SITUAÇÃO ]]</f>
        <v>#VALUE!</v>
      </c>
      <c r="D76" s="8"/>
      <c r="E76" s="7"/>
      <c r="F76" s="25">
        <v>1.6666666666666667</v>
      </c>
      <c r="G76" s="7"/>
      <c r="H76" s="7"/>
      <c r="I76" s="8">
        <v>24</v>
      </c>
      <c r="J76" s="7">
        <f t="shared" si="3"/>
        <v>731</v>
      </c>
      <c r="K76" s="9">
        <f t="shared" si="4"/>
        <v>702</v>
      </c>
      <c r="L76" s="27" t="str">
        <f ca="1">IF(TODAY()&gt;Tabela224101112131415161718[[#This Row],[VENCIMENTO]],"Vencido‼","Válido✔")</f>
        <v>Vencido‼</v>
      </c>
    </row>
    <row r="77" spans="1:12" x14ac:dyDescent="0.25">
      <c r="A77" s="11" t="e">
        <f>Tabela224[[#This Row],[NOME]]</f>
        <v>#VALUE!</v>
      </c>
      <c r="B77" s="11" t="e">
        <f>Tabela224[[#This Row],[CATEGORIA]]</f>
        <v>#VALUE!</v>
      </c>
      <c r="C77" s="15" t="e">
        <f>Tabela224[[#This Row],[SITUAÇÃO ]]</f>
        <v>#VALUE!</v>
      </c>
      <c r="D77" s="8"/>
      <c r="E77" s="7"/>
      <c r="F77" s="25">
        <v>1.6666666666666667</v>
      </c>
      <c r="G77" s="7"/>
      <c r="H77" s="7"/>
      <c r="I77" s="8">
        <v>24</v>
      </c>
      <c r="J77" s="7">
        <f t="shared" si="3"/>
        <v>731</v>
      </c>
      <c r="K77" s="9">
        <f t="shared" si="4"/>
        <v>702</v>
      </c>
      <c r="L77" s="27" t="str">
        <f ca="1">IF(TODAY()&gt;Tabela224101112131415161718[[#This Row],[VENCIMENTO]],"Vencido‼","Válido✔")</f>
        <v>Vencido‼</v>
      </c>
    </row>
    <row r="78" spans="1:12" x14ac:dyDescent="0.25">
      <c r="A78" s="11" t="e">
        <f>Tabela224[[#This Row],[NOME]]</f>
        <v>#VALUE!</v>
      </c>
      <c r="B78" s="11" t="e">
        <f>Tabela224[[#This Row],[CATEGORIA]]</f>
        <v>#VALUE!</v>
      </c>
      <c r="C78" s="15" t="e">
        <f>Tabela224[[#This Row],[SITUAÇÃO ]]</f>
        <v>#VALUE!</v>
      </c>
      <c r="D78" s="8"/>
      <c r="E78" s="7"/>
      <c r="F78" s="25">
        <v>1.6666666666666667</v>
      </c>
      <c r="G78" s="7"/>
      <c r="H78" s="7"/>
      <c r="I78" s="8">
        <v>24</v>
      </c>
      <c r="J78" s="7">
        <f t="shared" si="3"/>
        <v>731</v>
      </c>
      <c r="K78" s="9">
        <f t="shared" si="4"/>
        <v>702</v>
      </c>
      <c r="L78" s="27" t="str">
        <f ca="1">IF(TODAY()&gt;Tabela224101112131415161718[[#This Row],[VENCIMENTO]],"Vencido‼","Válido✔")</f>
        <v>Vencido‼</v>
      </c>
    </row>
    <row r="79" spans="1:12" x14ac:dyDescent="0.25">
      <c r="A79" s="11" t="e">
        <f>Tabela224[[#This Row],[NOME]]</f>
        <v>#VALUE!</v>
      </c>
      <c r="B79" s="11" t="e">
        <f>Tabela224[[#This Row],[CATEGORIA]]</f>
        <v>#VALUE!</v>
      </c>
      <c r="C79" s="15" t="e">
        <f>Tabela224[[#This Row],[SITUAÇÃO ]]</f>
        <v>#VALUE!</v>
      </c>
      <c r="D79" s="8"/>
      <c r="E79" s="7"/>
      <c r="F79" s="25">
        <v>1.6666666666666667</v>
      </c>
      <c r="G79" s="7"/>
      <c r="H79" s="7"/>
      <c r="I79" s="8">
        <v>24</v>
      </c>
      <c r="J79" s="7">
        <f t="shared" si="3"/>
        <v>731</v>
      </c>
      <c r="K79" s="9">
        <f t="shared" si="4"/>
        <v>702</v>
      </c>
      <c r="L79" s="27" t="str">
        <f ca="1">IF(TODAY()&gt;Tabela224101112131415161718[[#This Row],[VENCIMENTO]],"Vencido‼","Válido✔")</f>
        <v>Vencido‼</v>
      </c>
    </row>
    <row r="80" spans="1:12" x14ac:dyDescent="0.25">
      <c r="A80" s="11" t="e">
        <f>Tabela224[[#This Row],[NOME]]</f>
        <v>#VALUE!</v>
      </c>
      <c r="B80" s="11" t="e">
        <f>Tabela224[[#This Row],[CATEGORIA]]</f>
        <v>#VALUE!</v>
      </c>
      <c r="C80" s="15" t="e">
        <f>Tabela224[[#This Row],[SITUAÇÃO ]]</f>
        <v>#VALUE!</v>
      </c>
      <c r="D80" s="8"/>
      <c r="E80" s="7"/>
      <c r="F80" s="25">
        <v>1.6666666666666667</v>
      </c>
      <c r="G80" s="7"/>
      <c r="H80" s="7"/>
      <c r="I80" s="8">
        <v>24</v>
      </c>
      <c r="J80" s="7">
        <f t="shared" si="3"/>
        <v>731</v>
      </c>
      <c r="K80" s="9">
        <f t="shared" si="4"/>
        <v>702</v>
      </c>
      <c r="L80" s="27" t="str">
        <f ca="1">IF(TODAY()&gt;Tabela224101112131415161718[[#This Row],[VENCIMENTO]],"Vencido‼","Válido✔")</f>
        <v>Vencido‼</v>
      </c>
    </row>
    <row r="81" spans="1:12" x14ac:dyDescent="0.25">
      <c r="A81" s="11" t="e">
        <f>Tabela224[[#This Row],[NOME]]</f>
        <v>#VALUE!</v>
      </c>
      <c r="B81" s="11" t="e">
        <f>Tabela224[[#This Row],[CATEGORIA]]</f>
        <v>#VALUE!</v>
      </c>
      <c r="C81" s="15" t="e">
        <f>Tabela224[[#This Row],[SITUAÇÃO ]]</f>
        <v>#VALUE!</v>
      </c>
      <c r="D81" s="8"/>
      <c r="E81" s="7"/>
      <c r="F81" s="25">
        <v>1.6666666666666667</v>
      </c>
      <c r="G81" s="7"/>
      <c r="H81" s="7"/>
      <c r="I81" s="8">
        <v>24</v>
      </c>
      <c r="J81" s="7">
        <f t="shared" si="3"/>
        <v>731</v>
      </c>
      <c r="K81" s="9">
        <f t="shared" si="4"/>
        <v>702</v>
      </c>
      <c r="L81" s="27" t="str">
        <f ca="1">IF(TODAY()&gt;Tabela224101112131415161718[[#This Row],[VENCIMENTO]],"Vencido‼","Válido✔")</f>
        <v>Vencido‼</v>
      </c>
    </row>
    <row r="82" spans="1:12" x14ac:dyDescent="0.25">
      <c r="A82" s="11" t="e">
        <f>Tabela224[[#This Row],[NOME]]</f>
        <v>#VALUE!</v>
      </c>
      <c r="B82" s="11" t="e">
        <f>Tabela224[[#This Row],[CATEGORIA]]</f>
        <v>#VALUE!</v>
      </c>
      <c r="C82" s="15" t="e">
        <f>Tabela224[[#This Row],[SITUAÇÃO ]]</f>
        <v>#VALUE!</v>
      </c>
      <c r="D82" s="8"/>
      <c r="E82" s="7"/>
      <c r="F82" s="25">
        <v>1.6666666666666667</v>
      </c>
      <c r="G82" s="7"/>
      <c r="H82" s="7"/>
      <c r="I82" s="8">
        <v>24</v>
      </c>
      <c r="J82" s="7">
        <f t="shared" si="3"/>
        <v>731</v>
      </c>
      <c r="K82" s="9">
        <f t="shared" si="4"/>
        <v>702</v>
      </c>
      <c r="L82" s="27" t="str">
        <f ca="1">IF(TODAY()&gt;Tabela224101112131415161718[[#This Row],[VENCIMENTO]],"Vencido‼","Válido✔")</f>
        <v>Vencido‼</v>
      </c>
    </row>
    <row r="83" spans="1:12" x14ac:dyDescent="0.25">
      <c r="A83" s="11" t="e">
        <f>Tabela224[[#This Row],[NOME]]</f>
        <v>#VALUE!</v>
      </c>
      <c r="B83" s="11" t="e">
        <f>Tabela224[[#This Row],[CATEGORIA]]</f>
        <v>#VALUE!</v>
      </c>
      <c r="C83" s="15" t="e">
        <f>Tabela224[[#This Row],[SITUAÇÃO ]]</f>
        <v>#VALUE!</v>
      </c>
      <c r="D83" s="8"/>
      <c r="E83" s="7"/>
      <c r="F83" s="25">
        <v>1.6666666666666667</v>
      </c>
      <c r="G83" s="7"/>
      <c r="H83" s="7"/>
      <c r="I83" s="8">
        <v>24</v>
      </c>
      <c r="J83" s="7">
        <f t="shared" ref="J83:J100" si="5">EDATE(E83,I83)</f>
        <v>731</v>
      </c>
      <c r="K83" s="9">
        <f t="shared" ref="K83:K100" si="6">J83-29</f>
        <v>702</v>
      </c>
      <c r="L83" s="27" t="str">
        <f ca="1">IF(TODAY()&gt;Tabela224101112131415161718[[#This Row],[VENCIMENTO]],"Vencido‼","Válido✔")</f>
        <v>Vencido‼</v>
      </c>
    </row>
    <row r="84" spans="1:12" x14ac:dyDescent="0.25">
      <c r="A84" s="11" t="e">
        <f>Tabela224[[#This Row],[NOME]]</f>
        <v>#VALUE!</v>
      </c>
      <c r="B84" s="11" t="e">
        <f>Tabela224[[#This Row],[CATEGORIA]]</f>
        <v>#VALUE!</v>
      </c>
      <c r="C84" s="15" t="e">
        <f>Tabela224[[#This Row],[SITUAÇÃO ]]</f>
        <v>#VALUE!</v>
      </c>
      <c r="D84" s="8"/>
      <c r="E84" s="7"/>
      <c r="F84" s="25">
        <v>1.6666666666666667</v>
      </c>
      <c r="G84" s="7"/>
      <c r="H84" s="7"/>
      <c r="I84" s="8">
        <v>24</v>
      </c>
      <c r="J84" s="7">
        <f t="shared" si="5"/>
        <v>731</v>
      </c>
      <c r="K84" s="9">
        <f t="shared" si="6"/>
        <v>702</v>
      </c>
      <c r="L84" s="27" t="str">
        <f ca="1">IF(TODAY()&gt;Tabela224101112131415161718[[#This Row],[VENCIMENTO]],"Vencido‼","Válido✔")</f>
        <v>Vencido‼</v>
      </c>
    </row>
    <row r="85" spans="1:12" x14ac:dyDescent="0.25">
      <c r="A85" s="11" t="e">
        <f>Tabela224[[#This Row],[NOME]]</f>
        <v>#VALUE!</v>
      </c>
      <c r="B85" s="11" t="e">
        <f>Tabela224[[#This Row],[CATEGORIA]]</f>
        <v>#VALUE!</v>
      </c>
      <c r="C85" s="15" t="e">
        <f>Tabela224[[#This Row],[SITUAÇÃO ]]</f>
        <v>#VALUE!</v>
      </c>
      <c r="D85" s="8"/>
      <c r="E85" s="7"/>
      <c r="F85" s="25">
        <v>1.6666666666666667</v>
      </c>
      <c r="G85" s="7"/>
      <c r="H85" s="7"/>
      <c r="I85" s="8">
        <v>24</v>
      </c>
      <c r="J85" s="7">
        <f t="shared" si="5"/>
        <v>731</v>
      </c>
      <c r="K85" s="9">
        <f t="shared" si="6"/>
        <v>702</v>
      </c>
      <c r="L85" s="27" t="str">
        <f ca="1">IF(TODAY()&gt;Tabela224101112131415161718[[#This Row],[VENCIMENTO]],"Vencido‼","Válido✔")</f>
        <v>Vencido‼</v>
      </c>
    </row>
    <row r="86" spans="1:12" x14ac:dyDescent="0.25">
      <c r="A86" s="11" t="e">
        <f>Tabela224[[#This Row],[NOME]]</f>
        <v>#VALUE!</v>
      </c>
      <c r="B86" s="11" t="e">
        <f>Tabela224[[#This Row],[CATEGORIA]]</f>
        <v>#VALUE!</v>
      </c>
      <c r="C86" s="15" t="e">
        <f>Tabela224[[#This Row],[SITUAÇÃO ]]</f>
        <v>#VALUE!</v>
      </c>
      <c r="D86" s="8"/>
      <c r="E86" s="7"/>
      <c r="F86" s="25">
        <v>1.6666666666666667</v>
      </c>
      <c r="G86" s="7"/>
      <c r="H86" s="7"/>
      <c r="I86" s="8">
        <v>24</v>
      </c>
      <c r="J86" s="7">
        <f t="shared" si="5"/>
        <v>731</v>
      </c>
      <c r="K86" s="9">
        <f t="shared" si="6"/>
        <v>702</v>
      </c>
      <c r="L86" s="27" t="str">
        <f ca="1">IF(TODAY()&gt;Tabela224101112131415161718[[#This Row],[VENCIMENTO]],"Vencido‼","Válido✔")</f>
        <v>Vencido‼</v>
      </c>
    </row>
    <row r="87" spans="1:12" x14ac:dyDescent="0.25">
      <c r="A87" s="11" t="e">
        <f>Tabela224[[#This Row],[NOME]]</f>
        <v>#VALUE!</v>
      </c>
      <c r="B87" s="11" t="e">
        <f>Tabela224[[#This Row],[CATEGORIA]]</f>
        <v>#VALUE!</v>
      </c>
      <c r="C87" s="15" t="e">
        <f>Tabela224[[#This Row],[SITUAÇÃO ]]</f>
        <v>#VALUE!</v>
      </c>
      <c r="D87" s="8"/>
      <c r="E87" s="7"/>
      <c r="F87" s="25">
        <v>1.6666666666666667</v>
      </c>
      <c r="G87" s="7"/>
      <c r="H87" s="7"/>
      <c r="I87" s="8">
        <v>24</v>
      </c>
      <c r="J87" s="7">
        <f t="shared" si="5"/>
        <v>731</v>
      </c>
      <c r="K87" s="9">
        <f t="shared" si="6"/>
        <v>702</v>
      </c>
      <c r="L87" s="27" t="str">
        <f ca="1">IF(TODAY()&gt;Tabela224101112131415161718[[#This Row],[VENCIMENTO]],"Vencido‼","Válido✔")</f>
        <v>Vencido‼</v>
      </c>
    </row>
    <row r="88" spans="1:12" x14ac:dyDescent="0.25">
      <c r="A88" s="11" t="e">
        <f>Tabela224[[#This Row],[NOME]]</f>
        <v>#VALUE!</v>
      </c>
      <c r="B88" s="11" t="e">
        <f>Tabela224[[#This Row],[CATEGORIA]]</f>
        <v>#VALUE!</v>
      </c>
      <c r="C88" s="15" t="e">
        <f>Tabela224[[#This Row],[SITUAÇÃO ]]</f>
        <v>#VALUE!</v>
      </c>
      <c r="D88" s="8"/>
      <c r="E88" s="7"/>
      <c r="F88" s="25">
        <v>1.6666666666666667</v>
      </c>
      <c r="G88" s="7"/>
      <c r="H88" s="7"/>
      <c r="I88" s="8">
        <v>24</v>
      </c>
      <c r="J88" s="7">
        <f t="shared" si="5"/>
        <v>731</v>
      </c>
      <c r="K88" s="9">
        <f t="shared" si="6"/>
        <v>702</v>
      </c>
      <c r="L88" s="27" t="str">
        <f ca="1">IF(TODAY()&gt;Tabela224101112131415161718[[#This Row],[VENCIMENTO]],"Vencido‼","Válido✔")</f>
        <v>Vencido‼</v>
      </c>
    </row>
    <row r="89" spans="1:12" x14ac:dyDescent="0.25">
      <c r="A89" s="11" t="e">
        <f>Tabela224[[#This Row],[NOME]]</f>
        <v>#VALUE!</v>
      </c>
      <c r="B89" s="11" t="e">
        <f>Tabela224[[#This Row],[CATEGORIA]]</f>
        <v>#VALUE!</v>
      </c>
      <c r="C89" s="15" t="e">
        <f>Tabela224[[#This Row],[SITUAÇÃO ]]</f>
        <v>#VALUE!</v>
      </c>
      <c r="D89" s="8"/>
      <c r="E89" s="7"/>
      <c r="F89" s="25">
        <v>1.6666666666666667</v>
      </c>
      <c r="G89" s="7"/>
      <c r="H89" s="7"/>
      <c r="I89" s="8">
        <v>24</v>
      </c>
      <c r="J89" s="7">
        <f t="shared" si="5"/>
        <v>731</v>
      </c>
      <c r="K89" s="9">
        <f t="shared" si="6"/>
        <v>702</v>
      </c>
      <c r="L89" s="27" t="str">
        <f ca="1">IF(TODAY()&gt;Tabela224101112131415161718[[#This Row],[VENCIMENTO]],"Vencido‼","Válido✔")</f>
        <v>Vencido‼</v>
      </c>
    </row>
    <row r="90" spans="1:12" x14ac:dyDescent="0.25">
      <c r="A90" s="11" t="e">
        <f>Tabela224[[#This Row],[NOME]]</f>
        <v>#VALUE!</v>
      </c>
      <c r="B90" s="11" t="e">
        <f>Tabela224[[#This Row],[CATEGORIA]]</f>
        <v>#VALUE!</v>
      </c>
      <c r="C90" s="15" t="e">
        <f>Tabela224[[#This Row],[SITUAÇÃO ]]</f>
        <v>#VALUE!</v>
      </c>
      <c r="D90" s="8"/>
      <c r="E90" s="7"/>
      <c r="F90" s="25">
        <v>1.6666666666666667</v>
      </c>
      <c r="G90" s="7"/>
      <c r="H90" s="7"/>
      <c r="I90" s="8">
        <v>24</v>
      </c>
      <c r="J90" s="7">
        <f t="shared" si="5"/>
        <v>731</v>
      </c>
      <c r="K90" s="9">
        <f t="shared" si="6"/>
        <v>702</v>
      </c>
      <c r="L90" s="27" t="str">
        <f ca="1">IF(TODAY()&gt;Tabela224101112131415161718[[#This Row],[VENCIMENTO]],"Vencido‼","Válido✔")</f>
        <v>Vencido‼</v>
      </c>
    </row>
    <row r="91" spans="1:12" x14ac:dyDescent="0.25">
      <c r="A91" s="11" t="e">
        <f>Tabela224[[#This Row],[NOME]]</f>
        <v>#VALUE!</v>
      </c>
      <c r="B91" s="11" t="e">
        <f>Tabela224[[#This Row],[CATEGORIA]]</f>
        <v>#VALUE!</v>
      </c>
      <c r="C91" s="15" t="e">
        <f>Tabela224[[#This Row],[SITUAÇÃO ]]</f>
        <v>#VALUE!</v>
      </c>
      <c r="D91" s="8"/>
      <c r="E91" s="7"/>
      <c r="F91" s="25">
        <v>1.6666666666666667</v>
      </c>
      <c r="G91" s="7"/>
      <c r="H91" s="7"/>
      <c r="I91" s="8">
        <v>24</v>
      </c>
      <c r="J91" s="7">
        <f t="shared" si="5"/>
        <v>731</v>
      </c>
      <c r="K91" s="9">
        <f t="shared" si="6"/>
        <v>702</v>
      </c>
      <c r="L91" s="27" t="str">
        <f ca="1">IF(TODAY()&gt;Tabela224101112131415161718[[#This Row],[VENCIMENTO]],"Vencido‼","Válido✔")</f>
        <v>Vencido‼</v>
      </c>
    </row>
    <row r="92" spans="1:12" x14ac:dyDescent="0.25">
      <c r="A92" s="11" t="e">
        <f>Tabela224[[#This Row],[NOME]]</f>
        <v>#VALUE!</v>
      </c>
      <c r="B92" s="11" t="e">
        <f>Tabela224[[#This Row],[CATEGORIA]]</f>
        <v>#VALUE!</v>
      </c>
      <c r="C92" s="15" t="e">
        <f>Tabela224[[#This Row],[SITUAÇÃO ]]</f>
        <v>#VALUE!</v>
      </c>
      <c r="D92" s="8"/>
      <c r="E92" s="7"/>
      <c r="F92" s="25">
        <v>1.6666666666666667</v>
      </c>
      <c r="G92" s="7"/>
      <c r="H92" s="7"/>
      <c r="I92" s="8">
        <v>24</v>
      </c>
      <c r="J92" s="7">
        <f t="shared" si="5"/>
        <v>731</v>
      </c>
      <c r="K92" s="9">
        <f t="shared" si="6"/>
        <v>702</v>
      </c>
      <c r="L92" s="27" t="str">
        <f ca="1">IF(TODAY()&gt;Tabela224101112131415161718[[#This Row],[VENCIMENTO]],"Vencido‼","Válido✔")</f>
        <v>Vencido‼</v>
      </c>
    </row>
    <row r="93" spans="1:12" x14ac:dyDescent="0.25">
      <c r="A93" s="11" t="e">
        <f>Tabela224[[#This Row],[NOME]]</f>
        <v>#VALUE!</v>
      </c>
      <c r="B93" s="11" t="e">
        <f>Tabela224[[#This Row],[CATEGORIA]]</f>
        <v>#VALUE!</v>
      </c>
      <c r="C93" s="15" t="e">
        <f>Tabela224[[#This Row],[SITUAÇÃO ]]</f>
        <v>#VALUE!</v>
      </c>
      <c r="D93" s="8"/>
      <c r="E93" s="7"/>
      <c r="F93" s="25">
        <v>1.6666666666666667</v>
      </c>
      <c r="G93" s="7"/>
      <c r="H93" s="7"/>
      <c r="I93" s="8">
        <v>24</v>
      </c>
      <c r="J93" s="7">
        <f t="shared" si="5"/>
        <v>731</v>
      </c>
      <c r="K93" s="9">
        <f t="shared" si="6"/>
        <v>702</v>
      </c>
      <c r="L93" s="27" t="str">
        <f ca="1">IF(TODAY()&gt;Tabela224101112131415161718[[#This Row],[VENCIMENTO]],"Vencido‼","Válido✔")</f>
        <v>Vencido‼</v>
      </c>
    </row>
    <row r="94" spans="1:12" x14ac:dyDescent="0.25">
      <c r="A94" s="11" t="e">
        <f>Tabela224[[#This Row],[NOME]]</f>
        <v>#VALUE!</v>
      </c>
      <c r="B94" s="11" t="e">
        <f>Tabela224[[#This Row],[CATEGORIA]]</f>
        <v>#VALUE!</v>
      </c>
      <c r="C94" s="15" t="e">
        <f>Tabela224[[#This Row],[SITUAÇÃO ]]</f>
        <v>#VALUE!</v>
      </c>
      <c r="D94" s="8"/>
      <c r="E94" s="7"/>
      <c r="F94" s="25">
        <v>1.6666666666666667</v>
      </c>
      <c r="G94" s="7"/>
      <c r="H94" s="7"/>
      <c r="I94" s="8">
        <v>24</v>
      </c>
      <c r="J94" s="7">
        <f t="shared" si="5"/>
        <v>731</v>
      </c>
      <c r="K94" s="9">
        <f t="shared" si="6"/>
        <v>702</v>
      </c>
      <c r="L94" s="27" t="str">
        <f ca="1">IF(TODAY()&gt;Tabela224101112131415161718[[#This Row],[VENCIMENTO]],"Vencido‼","Válido✔")</f>
        <v>Vencido‼</v>
      </c>
    </row>
    <row r="95" spans="1:12" x14ac:dyDescent="0.25">
      <c r="A95" s="11" t="e">
        <f>Tabela224[[#This Row],[NOME]]</f>
        <v>#VALUE!</v>
      </c>
      <c r="B95" s="11" t="e">
        <f>Tabela224[[#This Row],[CATEGORIA]]</f>
        <v>#VALUE!</v>
      </c>
      <c r="C95" s="15" t="e">
        <f>Tabela224[[#This Row],[SITUAÇÃO ]]</f>
        <v>#VALUE!</v>
      </c>
      <c r="D95" s="8"/>
      <c r="E95" s="7"/>
      <c r="F95" s="25">
        <v>1.6666666666666667</v>
      </c>
      <c r="G95" s="7"/>
      <c r="H95" s="7"/>
      <c r="I95" s="8">
        <v>24</v>
      </c>
      <c r="J95" s="7">
        <f t="shared" si="5"/>
        <v>731</v>
      </c>
      <c r="K95" s="9">
        <f t="shared" si="6"/>
        <v>702</v>
      </c>
      <c r="L95" s="27" t="str">
        <f ca="1">IF(TODAY()&gt;Tabela224101112131415161718[[#This Row],[VENCIMENTO]],"Vencido‼","Válido✔")</f>
        <v>Vencido‼</v>
      </c>
    </row>
    <row r="96" spans="1:12" x14ac:dyDescent="0.25">
      <c r="A96" s="11" t="e">
        <f>Tabela224[[#This Row],[NOME]]</f>
        <v>#VALUE!</v>
      </c>
      <c r="B96" s="11" t="e">
        <f>Tabela224[[#This Row],[CATEGORIA]]</f>
        <v>#VALUE!</v>
      </c>
      <c r="C96" s="15" t="e">
        <f>Tabela224[[#This Row],[SITUAÇÃO ]]</f>
        <v>#VALUE!</v>
      </c>
      <c r="D96" s="8"/>
      <c r="E96" s="7"/>
      <c r="F96" s="25">
        <v>1.6666666666666667</v>
      </c>
      <c r="G96" s="7"/>
      <c r="H96" s="7"/>
      <c r="I96" s="8">
        <v>24</v>
      </c>
      <c r="J96" s="7">
        <f t="shared" si="5"/>
        <v>731</v>
      </c>
      <c r="K96" s="9">
        <f t="shared" si="6"/>
        <v>702</v>
      </c>
      <c r="L96" s="27" t="str">
        <f ca="1">IF(TODAY()&gt;Tabela224101112131415161718[[#This Row],[VENCIMENTO]],"Vencido‼","Válido✔")</f>
        <v>Vencido‼</v>
      </c>
    </row>
    <row r="97" spans="1:12" x14ac:dyDescent="0.25">
      <c r="A97" s="11" t="e">
        <f>Tabela224[[#This Row],[NOME]]</f>
        <v>#VALUE!</v>
      </c>
      <c r="B97" s="11" t="e">
        <f>Tabela224[[#This Row],[CATEGORIA]]</f>
        <v>#VALUE!</v>
      </c>
      <c r="C97" s="15" t="e">
        <f>Tabela224[[#This Row],[SITUAÇÃO ]]</f>
        <v>#VALUE!</v>
      </c>
      <c r="D97" s="8"/>
      <c r="E97" s="7"/>
      <c r="F97" s="25">
        <v>1.6666666666666667</v>
      </c>
      <c r="G97" s="7"/>
      <c r="H97" s="7"/>
      <c r="I97" s="8">
        <v>24</v>
      </c>
      <c r="J97" s="7">
        <f t="shared" si="5"/>
        <v>731</v>
      </c>
      <c r="K97" s="9">
        <f t="shared" si="6"/>
        <v>702</v>
      </c>
      <c r="L97" s="27" t="str">
        <f ca="1">IF(TODAY()&gt;Tabela224101112131415161718[[#This Row],[VENCIMENTO]],"Vencido‼","Válido✔")</f>
        <v>Vencido‼</v>
      </c>
    </row>
    <row r="98" spans="1:12" x14ac:dyDescent="0.25">
      <c r="A98" s="11" t="e">
        <f>Tabela224[[#This Row],[NOME]]</f>
        <v>#VALUE!</v>
      </c>
      <c r="B98" s="11" t="e">
        <f>Tabela224[[#This Row],[CATEGORIA]]</f>
        <v>#VALUE!</v>
      </c>
      <c r="C98" s="15" t="e">
        <f>Tabela224[[#This Row],[SITUAÇÃO ]]</f>
        <v>#VALUE!</v>
      </c>
      <c r="D98" s="8"/>
      <c r="E98" s="7"/>
      <c r="F98" s="25">
        <v>1.6666666666666667</v>
      </c>
      <c r="G98" s="7"/>
      <c r="H98" s="7"/>
      <c r="I98" s="8">
        <v>24</v>
      </c>
      <c r="J98" s="7">
        <f t="shared" si="5"/>
        <v>731</v>
      </c>
      <c r="K98" s="9">
        <f t="shared" si="6"/>
        <v>702</v>
      </c>
      <c r="L98" s="27" t="str">
        <f ca="1">IF(TODAY()&gt;Tabela224101112131415161718[[#This Row],[VENCIMENTO]],"Vencido‼","Válido✔")</f>
        <v>Vencido‼</v>
      </c>
    </row>
    <row r="99" spans="1:12" x14ac:dyDescent="0.25">
      <c r="A99" s="11" t="e">
        <f>Tabela224[[#This Row],[NOME]]</f>
        <v>#VALUE!</v>
      </c>
      <c r="B99" s="11" t="e">
        <f>Tabela224[[#This Row],[CATEGORIA]]</f>
        <v>#VALUE!</v>
      </c>
      <c r="C99" s="15" t="e">
        <f>Tabela224[[#This Row],[SITUAÇÃO ]]</f>
        <v>#VALUE!</v>
      </c>
      <c r="D99" s="8"/>
      <c r="E99" s="7"/>
      <c r="F99" s="25">
        <v>1.6666666666666667</v>
      </c>
      <c r="G99" s="7"/>
      <c r="H99" s="7"/>
      <c r="I99" s="8">
        <v>24</v>
      </c>
      <c r="J99" s="7">
        <f t="shared" si="5"/>
        <v>731</v>
      </c>
      <c r="K99" s="9">
        <f t="shared" si="6"/>
        <v>702</v>
      </c>
      <c r="L99" s="27" t="str">
        <f ca="1">IF(TODAY()&gt;Tabela224101112131415161718[[#This Row],[VENCIMENTO]],"Vencido‼","Válido✔")</f>
        <v>Vencido‼</v>
      </c>
    </row>
    <row r="100" spans="1:12" x14ac:dyDescent="0.25">
      <c r="A100" s="11" t="e">
        <f>Tabela224[[#This Row],[NOME]]</f>
        <v>#VALUE!</v>
      </c>
      <c r="B100" s="11" t="e">
        <f>Tabela224[[#This Row],[CATEGORIA]]</f>
        <v>#VALUE!</v>
      </c>
      <c r="C100" s="15" t="e">
        <f>Tabela224[[#This Row],[SITUAÇÃO ]]</f>
        <v>#VALUE!</v>
      </c>
      <c r="D100" s="8"/>
      <c r="E100" s="7"/>
      <c r="F100" s="25">
        <v>1.6666666666666667</v>
      </c>
      <c r="G100" s="7"/>
      <c r="H100" s="7"/>
      <c r="I100" s="8">
        <v>24</v>
      </c>
      <c r="J100" s="7">
        <f t="shared" si="5"/>
        <v>731</v>
      </c>
      <c r="K100" s="9">
        <f t="shared" si="6"/>
        <v>702</v>
      </c>
      <c r="L100" s="27" t="str">
        <f ca="1">IF(TODAY()&gt;Tabela224101112131415161718[[#This Row],[VENCIMENTO]],"Vencido‼","Válido✔")</f>
        <v>Vencido‼</v>
      </c>
    </row>
  </sheetData>
  <mergeCells count="2">
    <mergeCell ref="A2:L2"/>
    <mergeCell ref="A3:J3"/>
  </mergeCells>
  <conditionalFormatting sqref="J1">
    <cfRule type="containsText" dxfId="558" priority="2" operator="containsText" text="VENCIMENTO PRÓXIMO">
      <formula>NOT(ISERROR(SEARCH("VENCIMENTO PRÓXIMO",J1)))</formula>
    </cfRule>
  </conditionalFormatting>
  <conditionalFormatting sqref="J4">
    <cfRule type="timePeriod" dxfId="557" priority="10" timePeriod="nextMonth">
      <formula>AND(MONTH(J4)=MONTH(EDATE(TODAY(),0+1)),YEAR(J4)=YEAR(EDATE(TODAY(),0+1)))</formula>
    </cfRule>
  </conditionalFormatting>
  <conditionalFormatting sqref="J5:J100">
    <cfRule type="cellIs" dxfId="556" priority="17" operator="equal">
      <formula>44848</formula>
    </cfRule>
    <cfRule type="cellIs" dxfId="555" priority="18" operator="lessThan">
      <formula>44848</formula>
    </cfRule>
  </conditionalFormatting>
  <conditionalFormatting sqref="J5:K1048576">
    <cfRule type="timePeriod" dxfId="554" priority="14" timePeriod="nextMonth">
      <formula>AND(MONTH(J5)=MONTH(EDATE(TODAY(),0+1)),YEAR(J5)=YEAR(EDATE(TODAY(),0+1)))</formula>
    </cfRule>
  </conditionalFormatting>
  <conditionalFormatting sqref="K1">
    <cfRule type="containsText" dxfId="553" priority="1" operator="containsText" text="VENCIMENTO PRÓXIMO">
      <formula>NOT(ISERROR(SEARCH("VENCIMENTO PRÓXIMO",K1)))</formula>
    </cfRule>
    <cfRule type="containsText" dxfId="552" priority="3" operator="containsText" text="PROGRAMAR RENOVAÇÃO">
      <formula>NOT(ISERROR(SEARCH("PROGRAMAR RENOVAÇÃO",K1)))</formula>
    </cfRule>
  </conditionalFormatting>
  <conditionalFormatting sqref="K3 K5:K1048576">
    <cfRule type="timePeriod" dxfId="551" priority="12" timePeriod="thisMonth">
      <formula>AND(MONTH(K3)=MONTH(TODAY()),YEAR(K3)=YEAR(TODAY()))</formula>
    </cfRule>
  </conditionalFormatting>
  <conditionalFormatting sqref="K3">
    <cfRule type="timePeriod" dxfId="550" priority="15" timePeriod="nextMonth">
      <formula>AND(MONTH(K3)=MONTH(EDATE(TODAY(),0+1)),YEAR(K3)=YEAR(EDATE(TODAY(),0+1)))</formula>
    </cfRule>
  </conditionalFormatting>
  <conditionalFormatting sqref="K4">
    <cfRule type="timePeriod" dxfId="549" priority="8" timePeriod="thisMonth">
      <formula>AND(MONTH(K4)=MONTH(TODAY()),YEAR(K4)=YEAR(TODAY()))</formula>
    </cfRule>
    <cfRule type="timePeriod" dxfId="548" priority="11" timePeriod="nextMonth">
      <formula>AND(MONTH(K4)=MONTH(EDATE(TODAY(),0+1)),YEAR(K4)=YEAR(EDATE(TODAY(),0+1)))</formula>
    </cfRule>
  </conditionalFormatting>
  <conditionalFormatting sqref="K5:K100">
    <cfRule type="cellIs" dxfId="547" priority="16" operator="equal">
      <formula>44809</formula>
    </cfRule>
  </conditionalFormatting>
  <conditionalFormatting sqref="L5:L44 L46:L100">
    <cfRule type="containsText" dxfId="546" priority="4" operator="containsText" text="Válido">
      <formula>NOT(ISERROR(SEARCH("Válido",L5)))</formula>
    </cfRule>
    <cfRule type="containsText" dxfId="545" priority="5" operator="containsText" text="Vencido">
      <formula>NOT(ISERROR(SEARCH("Vencido",L5)))</formula>
    </cfRule>
  </conditionalFormatting>
  <hyperlinks>
    <hyperlink ref="L3" r:id="rId1" xr:uid="{CEA88DA7-FE52-429C-8231-97B6ABD25B23}"/>
  </hyperlinks>
  <pageMargins left="0.511811024" right="0.511811024" top="0.78740157499999996" bottom="0.78740157499999996" header="0.31496062000000002" footer="0.31496062000000002"/>
  <pageSetup paperSize="9" scale="48" orientation="landscape" r:id="rId2"/>
  <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4B849CE-E473-44D7-B54F-2653088746CC}">
          <x14:formula1>
            <xm:f>Planilha2!$A$15:$A$16</xm:f>
          </x14:formula1>
          <xm:sqref>G5:G44 G46:G100</xm:sqref>
        </x14:dataValidation>
        <x14:dataValidation type="list" allowBlank="1" showInputMessage="1" showErrorMessage="1" xr:uid="{9D307D9A-658A-437D-AA2F-09E999AB9BA1}">
          <x14:formula1>
            <xm:f>Planilha2!$A$1:$A$2</xm:f>
          </x14:formula1>
          <xm:sqref>H5:H100</xm:sqref>
        </x14:dataValidation>
        <x14:dataValidation type="list" allowBlank="1" showInputMessage="1" showErrorMessage="1" xr:uid="{B860BBC7-2D7F-4AC0-A9A5-A8DE6EA69AC1}">
          <x14:formula1>
            <xm:f>Planilha2!$A$4:$A$13</xm:f>
          </x14:formula1>
          <xm:sqref>D5:D100</xm:sqref>
        </x14:dataValidation>
        <x14:dataValidation type="list" allowBlank="1" showInputMessage="1" showErrorMessage="1" xr:uid="{115BAFDC-731D-451D-A0BD-296B03C74042}">
          <x14:formula1>
            <xm:f>Planilha2!$A$18:$A$19</xm:f>
          </x14:formula1>
          <xm:sqref>C5:C100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57C2A-9A6F-479F-9DF7-CD603E662CEA}">
  <sheetPr>
    <pageSetUpPr fitToPage="1"/>
  </sheetPr>
  <dimension ref="A1:L100"/>
  <sheetViews>
    <sheetView zoomScale="77" zoomScaleNormal="77" zoomScaleSheetLayoutView="100" workbookViewId="0">
      <pane xSplit="1" topLeftCell="B1" activePane="topRight" state="frozen"/>
      <selection activeCell="C12" sqref="C12"/>
      <selection pane="topRight" activeCell="J1" sqref="J1:K1"/>
    </sheetView>
  </sheetViews>
  <sheetFormatPr defaultRowHeight="15" x14ac:dyDescent="0.25"/>
  <cols>
    <col min="1" max="1" width="43.140625" bestFit="1" customWidth="1"/>
    <col min="2" max="2" width="26.140625" style="17" bestFit="1" customWidth="1"/>
    <col min="3" max="3" width="16.140625" style="12" customWidth="1"/>
    <col min="4" max="4" width="41.5703125" style="12" bestFit="1" customWidth="1"/>
    <col min="5" max="5" width="20.7109375" bestFit="1" customWidth="1"/>
    <col min="6" max="7" width="20.7109375" customWidth="1"/>
    <col min="8" max="8" width="24.140625" bestFit="1" customWidth="1"/>
    <col min="9" max="9" width="16.140625" customWidth="1"/>
    <col min="10" max="10" width="18.140625" customWidth="1"/>
    <col min="11" max="11" width="17.28515625" bestFit="1" customWidth="1"/>
    <col min="12" max="12" width="13" bestFit="1" customWidth="1"/>
  </cols>
  <sheetData>
    <row r="1" spans="1:12" ht="77.25" customHeight="1" x14ac:dyDescent="0.25">
      <c r="I1" s="22" t="s">
        <v>85</v>
      </c>
      <c r="J1" s="23" t="s">
        <v>86</v>
      </c>
      <c r="K1" s="24" t="s">
        <v>87</v>
      </c>
    </row>
    <row r="2" spans="1:12" ht="47.1" customHeight="1" x14ac:dyDescent="0.4">
      <c r="A2" s="51" t="s">
        <v>27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3"/>
    </row>
    <row r="3" spans="1:12" ht="45" customHeight="1" x14ac:dyDescent="0.25">
      <c r="A3" s="54" t="s">
        <v>28</v>
      </c>
      <c r="B3" s="55"/>
      <c r="C3" s="55"/>
      <c r="D3" s="55"/>
      <c r="E3" s="55"/>
      <c r="F3" s="55"/>
      <c r="G3" s="55"/>
      <c r="H3" s="55"/>
      <c r="I3" s="55"/>
      <c r="J3" s="55"/>
      <c r="K3" s="13" t="s">
        <v>0</v>
      </c>
      <c r="L3" s="14" t="s">
        <v>124</v>
      </c>
    </row>
    <row r="4" spans="1:12" ht="24" x14ac:dyDescent="0.25">
      <c r="A4" s="3" t="s">
        <v>1</v>
      </c>
      <c r="B4" s="16" t="s">
        <v>67</v>
      </c>
      <c r="C4" s="3" t="s">
        <v>77</v>
      </c>
      <c r="D4" s="3" t="s">
        <v>2</v>
      </c>
      <c r="E4" s="4" t="s">
        <v>3</v>
      </c>
      <c r="F4" s="4" t="s">
        <v>8</v>
      </c>
      <c r="G4" s="4" t="s">
        <v>7</v>
      </c>
      <c r="H4" s="5" t="s">
        <v>4</v>
      </c>
      <c r="I4" s="21" t="s">
        <v>83</v>
      </c>
      <c r="J4" s="6" t="s">
        <v>5</v>
      </c>
      <c r="K4" s="6" t="s">
        <v>6</v>
      </c>
      <c r="L4" s="6" t="s">
        <v>78</v>
      </c>
    </row>
    <row r="5" spans="1:12" x14ac:dyDescent="0.25">
      <c r="A5" s="11" t="str">
        <f>Tabela224[[#This Row],[NOME]]</f>
        <v>ADENILSON ÂNGELO MACIEIRA</v>
      </c>
      <c r="B5" s="11" t="str">
        <f>Tabela224[[#This Row],[CATEGORIA]]</f>
        <v>EMPREGADO</v>
      </c>
      <c r="C5" s="15" t="str">
        <f>Tabela224[[#This Row],[SITUAÇÃO ]]</f>
        <v>ATIVO</v>
      </c>
      <c r="D5" s="15" t="s">
        <v>81</v>
      </c>
      <c r="E5" s="7">
        <v>44274</v>
      </c>
      <c r="F5" s="25">
        <v>1.6666666666666667</v>
      </c>
      <c r="G5" s="7" t="s">
        <v>22</v>
      </c>
      <c r="H5" s="7" t="s">
        <v>63</v>
      </c>
      <c r="I5" s="8">
        <v>24</v>
      </c>
      <c r="J5" s="7">
        <f t="shared" ref="J5:J50" si="0">EDATE(E5,I5)</f>
        <v>45004</v>
      </c>
      <c r="K5" s="9">
        <f t="shared" ref="K5:K13" si="1">J5-29</f>
        <v>44975</v>
      </c>
      <c r="L5" s="15" t="str">
        <f ca="1">IF(TODAY()&gt;Tabela22410111213141516171819[[#This Row],[VENCIMENTO]],"Vencido‼","Válido✔")</f>
        <v>Vencido‼</v>
      </c>
    </row>
    <row r="6" spans="1:12" x14ac:dyDescent="0.25">
      <c r="A6" s="11" t="str">
        <f>Tabela224[[#This Row],[NOME]]</f>
        <v>ADENILSON PEREIRA SOARES</v>
      </c>
      <c r="B6" s="11" t="str">
        <f>Tabela224[[#This Row],[CATEGORIA]]</f>
        <v>EMPREGADO</v>
      </c>
      <c r="C6" s="15" t="str">
        <f>Tabela224[[#This Row],[SITUAÇÃO ]]</f>
        <v>ATIVO</v>
      </c>
      <c r="D6" s="15"/>
      <c r="E6" s="7"/>
      <c r="F6" s="25"/>
      <c r="G6" s="7"/>
      <c r="H6" s="7"/>
      <c r="I6" s="8"/>
      <c r="J6" s="7">
        <f t="shared" si="0"/>
        <v>0</v>
      </c>
      <c r="K6" s="9">
        <f t="shared" si="1"/>
        <v>-29</v>
      </c>
      <c r="L6" s="15" t="str">
        <f ca="1">IF(TODAY()&gt;Tabela22410111213141516171819[[#This Row],[VENCIMENTO]],"Vencido‼","Válido✔")</f>
        <v>Vencido‼</v>
      </c>
    </row>
    <row r="7" spans="1:12" x14ac:dyDescent="0.25">
      <c r="A7" s="11" t="str">
        <f>Tabela224[[#This Row],[NOME]]</f>
        <v>AMANDA APARECIDA DOS SANTOS</v>
      </c>
      <c r="B7" s="11" t="str">
        <f>Tabela224[[#This Row],[CATEGORIA]]</f>
        <v>EMPREGADO</v>
      </c>
      <c r="C7" s="15" t="str">
        <f>Tabela224[[#This Row],[SITUAÇÃO ]]</f>
        <v>ATIVO</v>
      </c>
      <c r="D7" s="15"/>
      <c r="E7" s="7"/>
      <c r="F7" s="25"/>
      <c r="G7" s="7"/>
      <c r="H7" s="7"/>
      <c r="I7" s="8"/>
      <c r="J7" s="7">
        <f t="shared" si="0"/>
        <v>0</v>
      </c>
      <c r="K7" s="9">
        <f t="shared" si="1"/>
        <v>-29</v>
      </c>
      <c r="L7" s="15" t="str">
        <f ca="1">IF(TODAY()&gt;Tabela22410111213141516171819[[#This Row],[VENCIMENTO]],"Vencido‼","Válido✔")</f>
        <v>Vencido‼</v>
      </c>
    </row>
    <row r="8" spans="1:12" x14ac:dyDescent="0.25">
      <c r="A8" s="11" t="str">
        <f>Tabela224[[#This Row],[NOME]]</f>
        <v>ANDERSON JOSÉ NUNES REIS</v>
      </c>
      <c r="B8" s="11" t="str">
        <f>Tabela224[[#This Row],[CATEGORIA]]</f>
        <v>EMPREGADO</v>
      </c>
      <c r="C8" s="15" t="str">
        <f>Tabela224[[#This Row],[SITUAÇÃO ]]</f>
        <v>INATIVO</v>
      </c>
      <c r="D8" s="15"/>
      <c r="E8" s="7"/>
      <c r="F8" s="25"/>
      <c r="G8" s="7"/>
      <c r="H8" s="7"/>
      <c r="I8" s="8"/>
      <c r="J8" s="7">
        <f t="shared" si="0"/>
        <v>0</v>
      </c>
      <c r="K8" s="9">
        <f t="shared" si="1"/>
        <v>-29</v>
      </c>
      <c r="L8" s="15" t="str">
        <f ca="1">IF(TODAY()&gt;Tabela22410111213141516171819[[#This Row],[VENCIMENTO]],"Vencido‼","Válido✔")</f>
        <v>Vencido‼</v>
      </c>
    </row>
    <row r="9" spans="1:12" x14ac:dyDescent="0.25">
      <c r="A9" s="11" t="str">
        <f>Tabela224[[#This Row],[NOME]]</f>
        <v>ARNALDO RAIMUNDO FERREIRA</v>
      </c>
      <c r="B9" s="11" t="str">
        <f>Tabela224[[#This Row],[CATEGORIA]]</f>
        <v>EMPREGADO</v>
      </c>
      <c r="C9" s="15" t="str">
        <f>Tabela224[[#This Row],[SITUAÇÃO ]]</f>
        <v>ATIVO</v>
      </c>
      <c r="D9" s="15"/>
      <c r="E9" s="7"/>
      <c r="F9" s="25"/>
      <c r="G9" s="7"/>
      <c r="H9" s="7"/>
      <c r="I9" s="8"/>
      <c r="J9" s="7">
        <f t="shared" si="0"/>
        <v>0</v>
      </c>
      <c r="K9" s="9">
        <f t="shared" si="1"/>
        <v>-29</v>
      </c>
      <c r="L9" s="15" t="str">
        <f ca="1">IF(TODAY()&gt;Tabela22410111213141516171819[[#This Row],[VENCIMENTO]],"Vencido‼","Válido✔")</f>
        <v>Vencido‼</v>
      </c>
    </row>
    <row r="10" spans="1:12" x14ac:dyDescent="0.25">
      <c r="A10" s="11" t="str">
        <f>Tabela224[[#This Row],[NOME]]</f>
        <v>BRUNO DE SOUSA MARTINS</v>
      </c>
      <c r="B10" s="11" t="str">
        <f>Tabela224[[#This Row],[CATEGORIA]]</f>
        <v xml:space="preserve">EMPREGADO </v>
      </c>
      <c r="C10" s="15" t="str">
        <f>Tabela224[[#This Row],[SITUAÇÃO ]]</f>
        <v>INATIVO</v>
      </c>
      <c r="D10" s="15"/>
      <c r="E10" s="7"/>
      <c r="F10" s="25"/>
      <c r="G10" s="7"/>
      <c r="H10" s="7"/>
      <c r="I10" s="8"/>
      <c r="J10" s="7">
        <f t="shared" si="0"/>
        <v>0</v>
      </c>
      <c r="K10" s="9">
        <f t="shared" si="1"/>
        <v>-29</v>
      </c>
      <c r="L10" s="15" t="str">
        <f ca="1">IF(TODAY()&gt;Tabela22410111213141516171819[[#This Row],[VENCIMENTO]],"Vencido‼","Válido✔")</f>
        <v>Vencido‼</v>
      </c>
    </row>
    <row r="11" spans="1:12" x14ac:dyDescent="0.25">
      <c r="A11" s="11" t="str">
        <f>Tabela224[[#This Row],[NOME]]</f>
        <v>CARLOS ANANIAS SOARES DOS ANJOS</v>
      </c>
      <c r="B11" s="11" t="str">
        <f>Tabela224[[#This Row],[CATEGORIA]]</f>
        <v>EMPREGADO</v>
      </c>
      <c r="C11" s="15" t="str">
        <f>Tabela224[[#This Row],[SITUAÇÃO ]]</f>
        <v>ATIVO</v>
      </c>
      <c r="D11" s="15"/>
      <c r="E11" s="7"/>
      <c r="F11" s="25"/>
      <c r="G11" s="7"/>
      <c r="H11" s="7"/>
      <c r="I11" s="8"/>
      <c r="J11" s="7">
        <f t="shared" si="0"/>
        <v>0</v>
      </c>
      <c r="K11" s="9">
        <f t="shared" si="1"/>
        <v>-29</v>
      </c>
      <c r="L11" s="15" t="str">
        <f ca="1">IF(TODAY()&gt;Tabela22410111213141516171819[[#This Row],[VENCIMENTO]],"Vencido‼","Válido✔")</f>
        <v>Vencido‼</v>
      </c>
    </row>
    <row r="12" spans="1:12" x14ac:dyDescent="0.25">
      <c r="A12" s="11" t="str">
        <f>Tabela224[[#This Row],[NOME]]</f>
        <v>CARLOS ANTÔNIO DE LISBOA</v>
      </c>
      <c r="B12" s="11" t="str">
        <f>Tabela224[[#This Row],[CATEGORIA]]</f>
        <v>EMPREGADO</v>
      </c>
      <c r="C12" s="15" t="str">
        <f>Tabela224[[#This Row],[SITUAÇÃO ]]</f>
        <v>INATIVO</v>
      </c>
      <c r="D12" s="15"/>
      <c r="E12" s="7"/>
      <c r="F12" s="25"/>
      <c r="G12" s="7"/>
      <c r="H12" s="7"/>
      <c r="I12" s="8"/>
      <c r="J12" s="7">
        <f t="shared" si="0"/>
        <v>0</v>
      </c>
      <c r="K12" s="9">
        <f t="shared" si="1"/>
        <v>-29</v>
      </c>
      <c r="L12" s="15" t="str">
        <f ca="1">IF(TODAY()&gt;Tabela22410111213141516171819[[#This Row],[VENCIMENTO]],"Vencido‼","Válido✔")</f>
        <v>Vencido‼</v>
      </c>
    </row>
    <row r="13" spans="1:12" x14ac:dyDescent="0.25">
      <c r="A13" s="11" t="str">
        <f>Tabela224[[#This Row],[NOME]]</f>
        <v>CLESIANO ANTÔNIO DIAS PINHEIRO</v>
      </c>
      <c r="B13" s="11" t="str">
        <f>Tabela224[[#This Row],[CATEGORIA]]</f>
        <v xml:space="preserve">EMPREGADO </v>
      </c>
      <c r="C13" s="15" t="str">
        <f>Tabela224[[#This Row],[SITUAÇÃO ]]</f>
        <v>ATIVO</v>
      </c>
      <c r="D13" s="15"/>
      <c r="E13" s="7"/>
      <c r="F13" s="25"/>
      <c r="G13" s="7"/>
      <c r="H13" s="7"/>
      <c r="I13" s="8"/>
      <c r="J13" s="7">
        <f t="shared" si="0"/>
        <v>0</v>
      </c>
      <c r="K13" s="9">
        <f t="shared" si="1"/>
        <v>-29</v>
      </c>
      <c r="L13" s="15" t="str">
        <f ca="1">IF(TODAY()&gt;Tabela22410111213141516171819[[#This Row],[VENCIMENTO]],"Vencido‼","Válido✔")</f>
        <v>Vencido‼</v>
      </c>
    </row>
    <row r="14" spans="1:12" x14ac:dyDescent="0.25">
      <c r="A14" s="11" t="str">
        <f>Tabela224[[#This Row],[NOME]]</f>
        <v>DAMIÃO VICENTE SARAIVA</v>
      </c>
      <c r="B14" s="11" t="str">
        <f>Tabela224[[#This Row],[CATEGORIA]]</f>
        <v>EMPREGADO</v>
      </c>
      <c r="C14" s="15" t="str">
        <f>Tabela224[[#This Row],[SITUAÇÃO ]]</f>
        <v>ATIVO</v>
      </c>
      <c r="D14" s="15"/>
      <c r="E14" s="7"/>
      <c r="F14" s="25"/>
      <c r="G14" s="7"/>
      <c r="H14" s="7"/>
      <c r="I14" s="8"/>
      <c r="J14" s="7">
        <f t="shared" si="0"/>
        <v>0</v>
      </c>
      <c r="K14" s="9">
        <f>J14-29</f>
        <v>-29</v>
      </c>
      <c r="L14" s="15" t="str">
        <f ca="1">IF(TODAY()&gt;Tabela22410111213141516171819[[#This Row],[VENCIMENTO]],"Vencido‼","Válido✔")</f>
        <v>Vencido‼</v>
      </c>
    </row>
    <row r="15" spans="1:12" x14ac:dyDescent="0.25">
      <c r="A15" s="11" t="str">
        <f>Tabela224[[#This Row],[NOME]]</f>
        <v>DANIEL ALVES DA CUNHA</v>
      </c>
      <c r="B15" s="11" t="str">
        <f>Tabela224[[#This Row],[CATEGORIA]]</f>
        <v>EMPREGADO</v>
      </c>
      <c r="C15" s="15" t="str">
        <f>Tabela224[[#This Row],[SITUAÇÃO ]]</f>
        <v>ATIVO</v>
      </c>
      <c r="D15" s="15"/>
      <c r="E15" s="7"/>
      <c r="F15" s="25"/>
      <c r="G15" s="7"/>
      <c r="H15" s="7"/>
      <c r="I15" s="8"/>
      <c r="J15" s="7">
        <f t="shared" si="0"/>
        <v>0</v>
      </c>
      <c r="K15" s="9">
        <f t="shared" ref="K15:K50" si="2">J15-29</f>
        <v>-29</v>
      </c>
      <c r="L15" s="15" t="str">
        <f ca="1">IF(TODAY()&gt;Tabela22410111213141516171819[[#This Row],[VENCIMENTO]],"Vencido‼","Válido✔")</f>
        <v>Vencido‼</v>
      </c>
    </row>
    <row r="16" spans="1:12" x14ac:dyDescent="0.25">
      <c r="A16" s="11" t="str">
        <f>Tabela224[[#This Row],[NOME]]</f>
        <v>DIEGO GALDINO REZENDE</v>
      </c>
      <c r="B16" s="11" t="str">
        <f>Tabela224[[#This Row],[CATEGORIA]]</f>
        <v>INTERMITENTE (GEOSCAN)</v>
      </c>
      <c r="C16" s="15" t="str">
        <f>Tabela224[[#This Row],[SITUAÇÃO ]]</f>
        <v>ATIVO</v>
      </c>
      <c r="D16" s="15"/>
      <c r="E16" s="7"/>
      <c r="F16" s="25"/>
      <c r="G16" s="7"/>
      <c r="H16" s="7"/>
      <c r="I16" s="8"/>
      <c r="J16" s="7">
        <f t="shared" si="0"/>
        <v>0</v>
      </c>
      <c r="K16" s="9">
        <f t="shared" si="2"/>
        <v>-29</v>
      </c>
      <c r="L16" s="15" t="str">
        <f ca="1">IF(TODAY()&gt;Tabela22410111213141516171819[[#This Row],[VENCIMENTO]],"Vencido‼","Válido✔")</f>
        <v>Vencido‼</v>
      </c>
    </row>
    <row r="17" spans="1:12" x14ac:dyDescent="0.25">
      <c r="A17" s="11" t="str">
        <f>Tabela224[[#This Row],[NOME]]</f>
        <v>DOGIVAL GONÇALVES DOS SANTOS</v>
      </c>
      <c r="B17" s="11" t="str">
        <f>Tabela224[[#This Row],[CATEGORIA]]</f>
        <v>INTERMITENTE (ELISVÂNIO)</v>
      </c>
      <c r="C17" s="15" t="str">
        <f>Tabela224[[#This Row],[SITUAÇÃO ]]</f>
        <v>ATIVO</v>
      </c>
      <c r="D17" s="15"/>
      <c r="E17" s="7"/>
      <c r="F17" s="25"/>
      <c r="G17" s="7"/>
      <c r="H17" s="7"/>
      <c r="I17" s="8"/>
      <c r="J17" s="7">
        <f t="shared" si="0"/>
        <v>0</v>
      </c>
      <c r="K17" s="9">
        <f t="shared" si="2"/>
        <v>-29</v>
      </c>
      <c r="L17" s="15" t="str">
        <f ca="1">IF(TODAY()&gt;Tabela22410111213141516171819[[#This Row],[VENCIMENTO]],"Vencido‼","Válido✔")</f>
        <v>Vencido‼</v>
      </c>
    </row>
    <row r="18" spans="1:12" x14ac:dyDescent="0.25">
      <c r="A18" s="11" t="str">
        <f>Tabela224[[#This Row],[NOME]]</f>
        <v>ELISVÂNIO DE SOUZA OLIVEIRA</v>
      </c>
      <c r="B18" s="11" t="str">
        <f>Tabela224[[#This Row],[CATEGORIA]]</f>
        <v>INTERMITENTE (ELISVÂNIO)</v>
      </c>
      <c r="C18" s="15" t="str">
        <f>Tabela224[[#This Row],[SITUAÇÃO ]]</f>
        <v>ATIVO</v>
      </c>
      <c r="D18" s="15"/>
      <c r="E18" s="7"/>
      <c r="F18" s="25"/>
      <c r="G18" s="7"/>
      <c r="H18" s="7"/>
      <c r="I18" s="8"/>
      <c r="J18" s="7">
        <f t="shared" si="0"/>
        <v>0</v>
      </c>
      <c r="K18" s="9">
        <f t="shared" si="2"/>
        <v>-29</v>
      </c>
      <c r="L18" s="15" t="str">
        <f ca="1">IF(TODAY()&gt;Tabela22410111213141516171819[[#This Row],[VENCIMENTO]],"Vencido‼","Válido✔")</f>
        <v>Vencido‼</v>
      </c>
    </row>
    <row r="19" spans="1:12" x14ac:dyDescent="0.25">
      <c r="A19" s="11" t="str">
        <f>Tabela224[[#This Row],[NOME]]</f>
        <v>EVARISTO CHAVES DA SILVA</v>
      </c>
      <c r="B19" s="11" t="str">
        <f>Tabela224[[#This Row],[CATEGORIA]]</f>
        <v>EMPREGADO</v>
      </c>
      <c r="C19" s="15" t="str">
        <f>Tabela224[[#This Row],[SITUAÇÃO ]]</f>
        <v>ATIVO</v>
      </c>
      <c r="D19" s="15" t="s">
        <v>81</v>
      </c>
      <c r="E19" s="7">
        <v>44527</v>
      </c>
      <c r="F19" s="25">
        <v>1.6666666666666667</v>
      </c>
      <c r="G19" s="7" t="s">
        <v>22</v>
      </c>
      <c r="H19" s="7" t="s">
        <v>63</v>
      </c>
      <c r="I19" s="8">
        <v>24</v>
      </c>
      <c r="J19" s="7">
        <f t="shared" si="0"/>
        <v>45257</v>
      </c>
      <c r="K19" s="9">
        <f t="shared" si="2"/>
        <v>45228</v>
      </c>
      <c r="L19" s="15" t="str">
        <f ca="1">IF(TODAY()&gt;Tabela22410111213141516171819[[#This Row],[VENCIMENTO]],"Vencido‼","Válido✔")</f>
        <v>Vencido‼</v>
      </c>
    </row>
    <row r="20" spans="1:12" x14ac:dyDescent="0.25">
      <c r="A20" s="11" t="str">
        <f>Tabela224[[#This Row],[NOME]]</f>
        <v>FELIPE OLIVEIRA BARBOSA</v>
      </c>
      <c r="B20" s="11" t="str">
        <f>Tabela224[[#This Row],[CATEGORIA]]</f>
        <v>EMPREGADO</v>
      </c>
      <c r="C20" s="15" t="str">
        <f>Tabela224[[#This Row],[SITUAÇÃO ]]</f>
        <v>ATIVO</v>
      </c>
      <c r="D20" s="15"/>
      <c r="E20" s="7"/>
      <c r="F20" s="25"/>
      <c r="G20" s="7"/>
      <c r="H20" s="7"/>
      <c r="I20" s="8"/>
      <c r="J20" s="7">
        <f t="shared" si="0"/>
        <v>0</v>
      </c>
      <c r="K20" s="9">
        <f t="shared" si="2"/>
        <v>-29</v>
      </c>
      <c r="L20" s="15" t="str">
        <f ca="1">IF(TODAY()&gt;Tabela22410111213141516171819[[#This Row],[VENCIMENTO]],"Vencido‼","Válido✔")</f>
        <v>Vencido‼</v>
      </c>
    </row>
    <row r="21" spans="1:12" x14ac:dyDescent="0.25">
      <c r="A21" s="11" t="str">
        <f>Tabela224[[#This Row],[NOME]]</f>
        <v>FERNANDO OLIVEIRA DOS SANTOS</v>
      </c>
      <c r="B21" s="11" t="str">
        <f>Tabela224[[#This Row],[CATEGORIA]]</f>
        <v>EMPREGADO</v>
      </c>
      <c r="C21" s="15" t="str">
        <f>Tabela224[[#This Row],[SITUAÇÃO ]]</f>
        <v>ATIVO</v>
      </c>
      <c r="D21" s="15"/>
      <c r="E21" s="7"/>
      <c r="F21" s="25"/>
      <c r="G21" s="7"/>
      <c r="H21" s="7"/>
      <c r="I21" s="8"/>
      <c r="J21" s="7">
        <f t="shared" si="0"/>
        <v>0</v>
      </c>
      <c r="K21" s="9">
        <f t="shared" si="2"/>
        <v>-29</v>
      </c>
      <c r="L21" s="15" t="str">
        <f ca="1">IF(TODAY()&gt;Tabela22410111213141516171819[[#This Row],[VENCIMENTO]],"Vencido‼","Válido✔")</f>
        <v>Vencido‼</v>
      </c>
    </row>
    <row r="22" spans="1:12" x14ac:dyDescent="0.25">
      <c r="A22" s="11" t="str">
        <f>Tabela224[[#This Row],[NOME]]</f>
        <v>FILIPI GODINHO VEIGA</v>
      </c>
      <c r="B22" s="11" t="str">
        <f>Tabela224[[#This Row],[CATEGORIA]]</f>
        <v>INTERMITENTE (GEOSCAN)</v>
      </c>
      <c r="C22" s="15" t="str">
        <f>Tabela224[[#This Row],[SITUAÇÃO ]]</f>
        <v>ATIVO</v>
      </c>
      <c r="D22" s="15"/>
      <c r="E22" s="7"/>
      <c r="F22" s="25"/>
      <c r="G22" s="7"/>
      <c r="H22" s="7"/>
      <c r="I22" s="8"/>
      <c r="J22" s="7">
        <f t="shared" si="0"/>
        <v>0</v>
      </c>
      <c r="K22" s="9">
        <f t="shared" si="2"/>
        <v>-29</v>
      </c>
      <c r="L22" s="15" t="str">
        <f ca="1">IF(TODAY()&gt;Tabela22410111213141516171819[[#This Row],[VENCIMENTO]],"Vencido‼","Válido✔")</f>
        <v>Vencido‼</v>
      </c>
    </row>
    <row r="23" spans="1:12" x14ac:dyDescent="0.25">
      <c r="A23" s="11" t="str">
        <f>Tabela224[[#This Row],[NOME]]</f>
        <v>GERSON DAMIÃO DA SILVA PRADO</v>
      </c>
      <c r="B23" s="11" t="str">
        <f>Tabela224[[#This Row],[CATEGORIA]]</f>
        <v>EMPREGADO</v>
      </c>
      <c r="C23" s="15" t="str">
        <f>Tabela224[[#This Row],[SITUAÇÃO ]]</f>
        <v>ATIVO</v>
      </c>
      <c r="D23" s="15"/>
      <c r="E23" s="7"/>
      <c r="F23" s="25"/>
      <c r="G23" s="7"/>
      <c r="H23" s="7"/>
      <c r="I23" s="8"/>
      <c r="J23" s="7">
        <f t="shared" si="0"/>
        <v>0</v>
      </c>
      <c r="K23" s="9">
        <f t="shared" si="2"/>
        <v>-29</v>
      </c>
      <c r="L23" s="15" t="str">
        <f ca="1">IF(TODAY()&gt;Tabela22410111213141516171819[[#This Row],[VENCIMENTO]],"Vencido‼","Válido✔")</f>
        <v>Vencido‼</v>
      </c>
    </row>
    <row r="24" spans="1:12" x14ac:dyDescent="0.25">
      <c r="A24" s="11" t="str">
        <f>Tabela224[[#This Row],[NOME]]</f>
        <v>GIVALDO JOSE DOS SANTOS</v>
      </c>
      <c r="B24" s="11" t="str">
        <f>Tabela224[[#This Row],[CATEGORIA]]</f>
        <v>INTERMITENTE (ELISVÂNIO)</v>
      </c>
      <c r="C24" s="15" t="str">
        <f>Tabela224[[#This Row],[SITUAÇÃO ]]</f>
        <v>ATIVO</v>
      </c>
      <c r="D24" s="15"/>
      <c r="E24" s="7"/>
      <c r="F24" s="25"/>
      <c r="G24" s="7"/>
      <c r="H24" s="7"/>
      <c r="I24" s="8"/>
      <c r="J24" s="7">
        <f t="shared" si="0"/>
        <v>0</v>
      </c>
      <c r="K24" s="9">
        <f t="shared" si="2"/>
        <v>-29</v>
      </c>
      <c r="L24" s="15" t="str">
        <f ca="1">IF(TODAY()&gt;Tabela22410111213141516171819[[#This Row],[VENCIMENTO]],"Vencido‼","Válido✔")</f>
        <v>Vencido‼</v>
      </c>
    </row>
    <row r="25" spans="1:12" x14ac:dyDescent="0.25">
      <c r="A25" s="11" t="str">
        <f>Tabela224[[#This Row],[NOME]]</f>
        <v>GUSTAVO HENRIQUE ABREU ROCHA</v>
      </c>
      <c r="B25" s="11" t="str">
        <f>Tabela224[[#This Row],[CATEGORIA]]</f>
        <v>EMPREGADO</v>
      </c>
      <c r="C25" s="15" t="str">
        <f>Tabela224[[#This Row],[SITUAÇÃO ]]</f>
        <v>ATIVO</v>
      </c>
      <c r="D25" s="15"/>
      <c r="E25" s="7"/>
      <c r="F25" s="25"/>
      <c r="G25" s="7"/>
      <c r="H25" s="7"/>
      <c r="I25" s="8"/>
      <c r="J25" s="7">
        <f t="shared" si="0"/>
        <v>0</v>
      </c>
      <c r="K25" s="9">
        <f t="shared" si="2"/>
        <v>-29</v>
      </c>
      <c r="L25" s="15" t="str">
        <f ca="1">IF(TODAY()&gt;Tabela22410111213141516171819[[#This Row],[VENCIMENTO]],"Vencido‼","Válido✔")</f>
        <v>Vencido‼</v>
      </c>
    </row>
    <row r="26" spans="1:12" x14ac:dyDescent="0.25">
      <c r="A26" s="11" t="str">
        <f>Tabela224[[#This Row],[NOME]]</f>
        <v>HIGOR PAULO DIAS OLIVEIRA</v>
      </c>
      <c r="B26" s="11" t="str">
        <f>Tabela224[[#This Row],[CATEGORIA]]</f>
        <v>EMPREGADO</v>
      </c>
      <c r="C26" s="15" t="str">
        <f>Tabela224[[#This Row],[SITUAÇÃO ]]</f>
        <v>ATIVO</v>
      </c>
      <c r="D26" s="15" t="s">
        <v>81</v>
      </c>
      <c r="E26" s="7">
        <v>44274</v>
      </c>
      <c r="F26" s="25">
        <v>1.6666666666666667</v>
      </c>
      <c r="G26" s="7" t="s">
        <v>22</v>
      </c>
      <c r="H26" s="7" t="s">
        <v>63</v>
      </c>
      <c r="I26" s="8">
        <v>24</v>
      </c>
      <c r="J26" s="7">
        <f t="shared" si="0"/>
        <v>45004</v>
      </c>
      <c r="K26" s="9">
        <f t="shared" si="2"/>
        <v>44975</v>
      </c>
      <c r="L26" s="15" t="str">
        <f ca="1">IF(TODAY()&gt;Tabela22410111213141516171819[[#This Row],[VENCIMENTO]],"Vencido‼","Válido✔")</f>
        <v>Vencido‼</v>
      </c>
    </row>
    <row r="27" spans="1:12" x14ac:dyDescent="0.25">
      <c r="A27" s="11" t="str">
        <f>Tabela224[[#This Row],[NOME]]</f>
        <v>JANDILSON VIRGENS COSTA</v>
      </c>
      <c r="B27" s="11" t="str">
        <f>Tabela224[[#This Row],[CATEGORIA]]</f>
        <v>INTERMITENTE (ELISVÂNIO)</v>
      </c>
      <c r="C27" s="15" t="str">
        <f>Tabela224[[#This Row],[SITUAÇÃO ]]</f>
        <v>ATIVO</v>
      </c>
      <c r="D27" s="15"/>
      <c r="E27" s="7"/>
      <c r="F27" s="25"/>
      <c r="G27" s="7"/>
      <c r="H27" s="7"/>
      <c r="I27" s="8"/>
      <c r="J27" s="7">
        <f t="shared" si="0"/>
        <v>0</v>
      </c>
      <c r="K27" s="9">
        <f t="shared" si="2"/>
        <v>-29</v>
      </c>
      <c r="L27" s="15" t="str">
        <f ca="1">IF(TODAY()&gt;Tabela22410111213141516171819[[#This Row],[VENCIMENTO]],"Vencido‼","Válido✔")</f>
        <v>Vencido‼</v>
      </c>
    </row>
    <row r="28" spans="1:12" x14ac:dyDescent="0.25">
      <c r="A28" s="11" t="str">
        <f>Tabela224[[#This Row],[NOME]]</f>
        <v>JHONATA HENRIQUE AMORIM ALVES</v>
      </c>
      <c r="B28" s="11" t="str">
        <f>Tabela224[[#This Row],[CATEGORIA]]</f>
        <v>EMPREGADO</v>
      </c>
      <c r="C28" s="15" t="str">
        <f>Tabela224[[#This Row],[SITUAÇÃO ]]</f>
        <v>ATIVO</v>
      </c>
      <c r="D28" s="15"/>
      <c r="E28" s="7"/>
      <c r="F28" s="25"/>
      <c r="G28" s="7"/>
      <c r="H28" s="7"/>
      <c r="I28" s="8"/>
      <c r="J28" s="7">
        <f t="shared" si="0"/>
        <v>0</v>
      </c>
      <c r="K28" s="9">
        <f t="shared" si="2"/>
        <v>-29</v>
      </c>
      <c r="L28" s="15" t="str">
        <f ca="1">IF(TODAY()&gt;Tabela22410111213141516171819[[#This Row],[VENCIMENTO]],"Vencido‼","Válido✔")</f>
        <v>Vencido‼</v>
      </c>
    </row>
    <row r="29" spans="1:12" x14ac:dyDescent="0.25">
      <c r="A29" s="11" t="str">
        <f>Tabela224[[#This Row],[NOME]]</f>
        <v>JOÃO PAULO GUIMARÃES</v>
      </c>
      <c r="B29" s="11" t="str">
        <f>Tabela224[[#This Row],[CATEGORIA]]</f>
        <v>EMPREGADO</v>
      </c>
      <c r="C29" s="15" t="str">
        <f>Tabela224[[#This Row],[SITUAÇÃO ]]</f>
        <v>INATIVO</v>
      </c>
      <c r="D29" s="15"/>
      <c r="E29" s="7"/>
      <c r="F29" s="25"/>
      <c r="G29" s="7"/>
      <c r="H29" s="7"/>
      <c r="I29" s="8"/>
      <c r="J29" s="7">
        <f t="shared" si="0"/>
        <v>0</v>
      </c>
      <c r="K29" s="9">
        <f t="shared" si="2"/>
        <v>-29</v>
      </c>
      <c r="L29" s="15" t="str">
        <f ca="1">IF(TODAY()&gt;Tabela22410111213141516171819[[#This Row],[VENCIMENTO]],"Vencido‼","Válido✔")</f>
        <v>Vencido‼</v>
      </c>
    </row>
    <row r="30" spans="1:12" x14ac:dyDescent="0.25">
      <c r="A30" s="11" t="str">
        <f>Tabela224[[#This Row],[NOME]]</f>
        <v>JONATHAS KELLYSON MARTINS DE OLIVEIRA</v>
      </c>
      <c r="B30" s="11" t="str">
        <f>Tabela224[[#This Row],[CATEGORIA]]</f>
        <v>INTERMITENTE</v>
      </c>
      <c r="C30" s="15" t="str">
        <f>Tabela224[[#This Row],[SITUAÇÃO ]]</f>
        <v>INATIVO</v>
      </c>
      <c r="D30" s="15"/>
      <c r="E30" s="7"/>
      <c r="F30" s="25"/>
      <c r="G30" s="7"/>
      <c r="H30" s="7"/>
      <c r="I30" s="8"/>
      <c r="J30" s="7">
        <f t="shared" si="0"/>
        <v>0</v>
      </c>
      <c r="K30" s="9">
        <f t="shared" si="2"/>
        <v>-29</v>
      </c>
      <c r="L30" s="15" t="str">
        <f ca="1">IF(TODAY()&gt;Tabela22410111213141516171819[[#This Row],[VENCIMENTO]],"Vencido‼","Válido✔")</f>
        <v>Vencido‼</v>
      </c>
    </row>
    <row r="31" spans="1:12" x14ac:dyDescent="0.25">
      <c r="A31" s="11" t="str">
        <f>Tabela224[[#This Row],[NOME]]</f>
        <v>JOSÉ ANTÔNIO DIAS</v>
      </c>
      <c r="B31" s="11" t="str">
        <f>Tabela224[[#This Row],[CATEGORIA]]</f>
        <v xml:space="preserve">EMPREGADO </v>
      </c>
      <c r="C31" s="15" t="str">
        <f>Tabela224[[#This Row],[SITUAÇÃO ]]</f>
        <v>ATIVO</v>
      </c>
      <c r="D31" s="15" t="s">
        <v>81</v>
      </c>
      <c r="E31" s="7">
        <v>44527</v>
      </c>
      <c r="F31" s="25">
        <v>1.6666666666666667</v>
      </c>
      <c r="G31" s="7" t="s">
        <v>22</v>
      </c>
      <c r="H31" s="7" t="s">
        <v>63</v>
      </c>
      <c r="I31" s="8">
        <v>24</v>
      </c>
      <c r="J31" s="7">
        <f t="shared" si="0"/>
        <v>45257</v>
      </c>
      <c r="K31" s="9">
        <f t="shared" si="2"/>
        <v>45228</v>
      </c>
      <c r="L31" s="15" t="str">
        <f ca="1">IF(TODAY()&gt;Tabela22410111213141516171819[[#This Row],[VENCIMENTO]],"Vencido‼","Válido✔")</f>
        <v>Vencido‼</v>
      </c>
    </row>
    <row r="32" spans="1:12" x14ac:dyDescent="0.25">
      <c r="A32" s="11" t="str">
        <f>Tabela224[[#This Row],[NOME]]</f>
        <v>KENNEDY ALMEIDA MOTA</v>
      </c>
      <c r="B32" s="11" t="str">
        <f>Tabela224[[#This Row],[CATEGORIA]]</f>
        <v>EMPREGADO</v>
      </c>
      <c r="C32" s="15" t="str">
        <f>Tabela224[[#This Row],[SITUAÇÃO ]]</f>
        <v>ATIVO</v>
      </c>
      <c r="D32" s="15"/>
      <c r="E32" s="7"/>
      <c r="F32" s="25"/>
      <c r="G32" s="7"/>
      <c r="H32" s="7"/>
      <c r="I32" s="8"/>
      <c r="J32" s="7">
        <f t="shared" si="0"/>
        <v>0</v>
      </c>
      <c r="K32" s="9">
        <f t="shared" si="2"/>
        <v>-29</v>
      </c>
      <c r="L32" s="15" t="str">
        <f ca="1">IF(TODAY()&gt;Tabela22410111213141516171819[[#This Row],[VENCIMENTO]],"Vencido‼","Válido✔")</f>
        <v>Vencido‼</v>
      </c>
    </row>
    <row r="33" spans="1:12" x14ac:dyDescent="0.25">
      <c r="A33" s="11" t="str">
        <f>Tabela224[[#This Row],[NOME]]</f>
        <v>KEVIN AQUINO ARNEZ</v>
      </c>
      <c r="B33" s="11" t="str">
        <f>Tabela224[[#This Row],[CATEGORIA]]</f>
        <v>EMPREGADO</v>
      </c>
      <c r="C33" s="15" t="str">
        <f>Tabela224[[#This Row],[SITUAÇÃO ]]</f>
        <v>ATIVO</v>
      </c>
      <c r="D33" s="15"/>
      <c r="E33" s="7"/>
      <c r="F33" s="25"/>
      <c r="G33" s="7"/>
      <c r="H33" s="7"/>
      <c r="I33" s="8"/>
      <c r="J33" s="7">
        <f t="shared" si="0"/>
        <v>0</v>
      </c>
      <c r="K33" s="9">
        <f t="shared" si="2"/>
        <v>-29</v>
      </c>
      <c r="L33" s="15" t="str">
        <f ca="1">IF(TODAY()&gt;Tabela22410111213141516171819[[#This Row],[VENCIMENTO]],"Vencido‼","Válido✔")</f>
        <v>Vencido‼</v>
      </c>
    </row>
    <row r="34" spans="1:12" x14ac:dyDescent="0.25">
      <c r="A34" s="11" t="str">
        <f>Tabela224[[#This Row],[NOME]]</f>
        <v>LEANDRO ARCANJO DOS SANTOS</v>
      </c>
      <c r="B34" s="11" t="str">
        <f>Tabela224[[#This Row],[CATEGORIA]]</f>
        <v>EMPREGADO</v>
      </c>
      <c r="C34" s="15" t="str">
        <f>Tabela224[[#This Row],[SITUAÇÃO ]]</f>
        <v>ATIVO</v>
      </c>
      <c r="D34" s="15"/>
      <c r="E34" s="7"/>
      <c r="F34" s="25"/>
      <c r="G34" s="7"/>
      <c r="H34" s="7"/>
      <c r="I34" s="8"/>
      <c r="J34" s="7">
        <f t="shared" si="0"/>
        <v>0</v>
      </c>
      <c r="K34" s="9">
        <f t="shared" si="2"/>
        <v>-29</v>
      </c>
      <c r="L34" s="15" t="str">
        <f ca="1">IF(TODAY()&gt;Tabela22410111213141516171819[[#This Row],[VENCIMENTO]],"Vencido‼","Válido✔")</f>
        <v>Vencido‼</v>
      </c>
    </row>
    <row r="35" spans="1:12" x14ac:dyDescent="0.25">
      <c r="A35" s="11" t="str">
        <f>Tabela224[[#This Row],[NOME]]</f>
        <v>LUCIANO ALVES DE PAIVA</v>
      </c>
      <c r="B35" s="11" t="str">
        <f>Tabela224[[#This Row],[CATEGORIA]]</f>
        <v>EMPREGADO</v>
      </c>
      <c r="C35" s="15" t="str">
        <f>Tabela224[[#This Row],[SITUAÇÃO ]]</f>
        <v>INATIVO</v>
      </c>
      <c r="D35" s="15" t="s">
        <v>81</v>
      </c>
      <c r="E35" s="7">
        <v>44596</v>
      </c>
      <c r="F35" s="25">
        <v>1.6666666666666667</v>
      </c>
      <c r="G35" s="7" t="s">
        <v>22</v>
      </c>
      <c r="H35" s="7" t="s">
        <v>63</v>
      </c>
      <c r="I35" s="8">
        <v>24</v>
      </c>
      <c r="J35" s="7">
        <f t="shared" si="0"/>
        <v>45326</v>
      </c>
      <c r="K35" s="9">
        <f t="shared" si="2"/>
        <v>45297</v>
      </c>
      <c r="L35" s="15" t="str">
        <f ca="1">IF(TODAY()&gt;Tabela22410111213141516171819[[#This Row],[VENCIMENTO]],"Vencido‼","Válido✔")</f>
        <v>Vencido‼</v>
      </c>
    </row>
    <row r="36" spans="1:12" x14ac:dyDescent="0.25">
      <c r="A36" s="11" t="str">
        <f>Tabela224[[#This Row],[NOME]]</f>
        <v>LUIZ CARLOS CORRÊA</v>
      </c>
      <c r="B36" s="11" t="str">
        <f>Tabela224[[#This Row],[CATEGORIA]]</f>
        <v>EMPREGADO</v>
      </c>
      <c r="C36" s="15" t="str">
        <f>Tabela224[[#This Row],[SITUAÇÃO ]]</f>
        <v>ATIVO</v>
      </c>
      <c r="D36" s="15"/>
      <c r="E36" s="7"/>
      <c r="F36" s="25"/>
      <c r="G36" s="7"/>
      <c r="H36" s="7"/>
      <c r="I36" s="8"/>
      <c r="J36" s="7">
        <f t="shared" si="0"/>
        <v>0</v>
      </c>
      <c r="K36" s="9">
        <f t="shared" si="2"/>
        <v>-29</v>
      </c>
      <c r="L36" s="15" t="str">
        <f ca="1">IF(TODAY()&gt;Tabela22410111213141516171819[[#This Row],[VENCIMENTO]],"Vencido‼","Válido✔")</f>
        <v>Vencido‼</v>
      </c>
    </row>
    <row r="37" spans="1:12" x14ac:dyDescent="0.25">
      <c r="A37" s="11" t="str">
        <f>Tabela224[[#This Row],[NOME]]</f>
        <v>MÁRCIO PEREIRA DO NASCIMENTO</v>
      </c>
      <c r="B37" s="11" t="str">
        <f>Tabela224[[#This Row],[CATEGORIA]]</f>
        <v>EMPREGADO</v>
      </c>
      <c r="C37" s="15" t="str">
        <f>Tabela224[[#This Row],[SITUAÇÃO ]]</f>
        <v>ATIVO</v>
      </c>
      <c r="D37" s="15"/>
      <c r="E37" s="7"/>
      <c r="F37" s="25"/>
      <c r="G37" s="7"/>
      <c r="H37" s="7"/>
      <c r="I37" s="8"/>
      <c r="J37" s="7">
        <f t="shared" si="0"/>
        <v>0</v>
      </c>
      <c r="K37" s="9">
        <f t="shared" si="2"/>
        <v>-29</v>
      </c>
      <c r="L37" s="15" t="str">
        <f ca="1">IF(TODAY()&gt;Tabela22410111213141516171819[[#This Row],[VENCIMENTO]],"Vencido‼","Válido✔")</f>
        <v>Vencido‼</v>
      </c>
    </row>
    <row r="38" spans="1:12" x14ac:dyDescent="0.25">
      <c r="A38" s="11" t="str">
        <f>Tabela224[[#This Row],[NOME]]</f>
        <v>MATEUS DOS SANTOS DE BRITO</v>
      </c>
      <c r="B38" s="11" t="str">
        <f>Tabela224[[#This Row],[CATEGORIA]]</f>
        <v>INTERMITENTE (ELISVÂNIO)</v>
      </c>
      <c r="C38" s="15" t="str">
        <f>Tabela224[[#This Row],[SITUAÇÃO ]]</f>
        <v>ATIVO</v>
      </c>
      <c r="D38" s="15"/>
      <c r="E38" s="7"/>
      <c r="F38" s="25"/>
      <c r="G38" s="7"/>
      <c r="H38" s="7"/>
      <c r="I38" s="8"/>
      <c r="J38" s="7">
        <f t="shared" si="0"/>
        <v>0</v>
      </c>
      <c r="K38" s="9">
        <f t="shared" si="2"/>
        <v>-29</v>
      </c>
      <c r="L38" s="15" t="str">
        <f ca="1">IF(TODAY()&gt;Tabela22410111213141516171819[[#This Row],[VENCIMENTO]],"Vencido‼","Válido✔")</f>
        <v>Vencido‼</v>
      </c>
    </row>
    <row r="39" spans="1:12" x14ac:dyDescent="0.25">
      <c r="A39" s="11" t="str">
        <f>Tabela224[[#This Row],[NOME]]</f>
        <v>MOACIR ROMÁRIO SIQUEIRA DOS REIS</v>
      </c>
      <c r="B39" s="11" t="str">
        <f>Tabela224[[#This Row],[CATEGORIA]]</f>
        <v>EMPREGADO</v>
      </c>
      <c r="C39" s="15" t="str">
        <f>Tabela224[[#This Row],[SITUAÇÃO ]]</f>
        <v>ATIVO</v>
      </c>
      <c r="D39" s="15" t="s">
        <v>82</v>
      </c>
      <c r="E39" s="7">
        <v>44834</v>
      </c>
      <c r="F39" s="25">
        <v>1.6666666666666667</v>
      </c>
      <c r="G39" s="7" t="s">
        <v>22</v>
      </c>
      <c r="H39" s="7" t="s">
        <v>63</v>
      </c>
      <c r="I39" s="8">
        <v>24</v>
      </c>
      <c r="J39" s="7">
        <f t="shared" si="0"/>
        <v>45565</v>
      </c>
      <c r="K39" s="9">
        <f t="shared" si="2"/>
        <v>45536</v>
      </c>
      <c r="L39" s="15" t="str">
        <f ca="1">IF(TODAY()&gt;Tabela22410111213141516171819[[#This Row],[VENCIMENTO]],"Vencido‼","Válido✔")</f>
        <v>Válido✔</v>
      </c>
    </row>
    <row r="40" spans="1:12" x14ac:dyDescent="0.25">
      <c r="A40" s="11" t="str">
        <f>Tabela224[[#This Row],[NOME]]</f>
        <v>NATHÁLIA ROSY SOUZA OLIVEIRA</v>
      </c>
      <c r="B40" s="11" t="str">
        <f>Tabela224[[#This Row],[CATEGORIA]]</f>
        <v>EMPREGADO</v>
      </c>
      <c r="C40" s="15" t="str">
        <f>Tabela224[[#This Row],[SITUAÇÃO ]]</f>
        <v>ATIVO</v>
      </c>
      <c r="D40" s="15"/>
      <c r="E40" s="7"/>
      <c r="F40" s="25"/>
      <c r="G40" s="7"/>
      <c r="H40" s="7"/>
      <c r="I40" s="8"/>
      <c r="J40" s="7">
        <f t="shared" si="0"/>
        <v>0</v>
      </c>
      <c r="K40" s="9">
        <f t="shared" si="2"/>
        <v>-29</v>
      </c>
      <c r="L40" s="15" t="str">
        <f ca="1">IF(TODAY()&gt;Tabela22410111213141516171819[[#This Row],[VENCIMENTO]],"Vencido‼","Válido✔")</f>
        <v>Vencido‼</v>
      </c>
    </row>
    <row r="41" spans="1:12" x14ac:dyDescent="0.25">
      <c r="A41" s="11" t="str">
        <f>Tabela224[[#This Row],[NOME]]</f>
        <v>NAYARA THAÍS LOURENÇO OLIVEIRA</v>
      </c>
      <c r="B41" s="11" t="str">
        <f>Tabela224[[#This Row],[CATEGORIA]]</f>
        <v>EMPREGADO</v>
      </c>
      <c r="C41" s="15" t="str">
        <f>Tabela224[[#This Row],[SITUAÇÃO ]]</f>
        <v>ATIVO</v>
      </c>
      <c r="D41" s="15"/>
      <c r="E41" s="7"/>
      <c r="F41" s="25"/>
      <c r="G41" s="7"/>
      <c r="H41" s="7"/>
      <c r="I41" s="8"/>
      <c r="J41" s="7">
        <f t="shared" si="0"/>
        <v>0</v>
      </c>
      <c r="K41" s="9">
        <f t="shared" si="2"/>
        <v>-29</v>
      </c>
      <c r="L41" s="15" t="str">
        <f ca="1">IF(TODAY()&gt;Tabela22410111213141516171819[[#This Row],[VENCIMENTO]],"Vencido‼","Válido✔")</f>
        <v>Vencido‼</v>
      </c>
    </row>
    <row r="42" spans="1:12" x14ac:dyDescent="0.25">
      <c r="A42" s="11" t="str">
        <f>Tabela224[[#This Row],[NOME]]</f>
        <v>NIELTON OLIVEIRA DAMASCENO</v>
      </c>
      <c r="B42" s="11" t="str">
        <f>Tabela224[[#This Row],[CATEGORIA]]</f>
        <v>EMPREGADO</v>
      </c>
      <c r="C42" s="15" t="str">
        <f>Tabela224[[#This Row],[SITUAÇÃO ]]</f>
        <v>ATIVO</v>
      </c>
      <c r="D42" s="15" t="s">
        <v>81</v>
      </c>
      <c r="E42" s="7">
        <v>44527</v>
      </c>
      <c r="F42" s="25">
        <v>1.6666666666666667</v>
      </c>
      <c r="G42" s="7" t="s">
        <v>22</v>
      </c>
      <c r="H42" s="7" t="s">
        <v>63</v>
      </c>
      <c r="I42" s="8">
        <v>24</v>
      </c>
      <c r="J42" s="7">
        <f t="shared" si="0"/>
        <v>45257</v>
      </c>
      <c r="K42" s="9">
        <f t="shared" si="2"/>
        <v>45228</v>
      </c>
      <c r="L42" s="15" t="str">
        <f ca="1">IF(TODAY()&gt;Tabela22410111213141516171819[[#This Row],[VENCIMENTO]],"Vencido‼","Válido✔")</f>
        <v>Vencido‼</v>
      </c>
    </row>
    <row r="43" spans="1:12" x14ac:dyDescent="0.25">
      <c r="A43" s="11" t="str">
        <f>Tabela224[[#This Row],[NOME]]</f>
        <v>PAULO CÉLIO DA SILVA</v>
      </c>
      <c r="B43" s="11" t="str">
        <f>Tabela224[[#This Row],[CATEGORIA]]</f>
        <v>EMPREGADO</v>
      </c>
      <c r="C43" s="15" t="str">
        <f>Tabela224[[#This Row],[SITUAÇÃO ]]</f>
        <v>ATIVO</v>
      </c>
      <c r="D43" s="15" t="s">
        <v>81</v>
      </c>
      <c r="E43" s="7">
        <v>44274</v>
      </c>
      <c r="F43" s="25">
        <v>1.6666666666666667</v>
      </c>
      <c r="G43" s="7" t="s">
        <v>22</v>
      </c>
      <c r="H43" s="7" t="s">
        <v>63</v>
      </c>
      <c r="I43" s="8">
        <v>24</v>
      </c>
      <c r="J43" s="7">
        <f t="shared" si="0"/>
        <v>45004</v>
      </c>
      <c r="K43" s="9">
        <f t="shared" si="2"/>
        <v>44975</v>
      </c>
      <c r="L43" s="15" t="str">
        <f ca="1">IF(TODAY()&gt;Tabela22410111213141516171819[[#This Row],[VENCIMENTO]],"Vencido‼","Válido✔")</f>
        <v>Vencido‼</v>
      </c>
    </row>
    <row r="44" spans="1:12" x14ac:dyDescent="0.25">
      <c r="A44" s="11" t="str">
        <f>Tabela224[[#This Row],[NOME]]</f>
        <v>RAFAEL FAUSTINO MAPA COELHO</v>
      </c>
      <c r="B44" s="11" t="str">
        <f>Tabela224[[#This Row],[CATEGORIA]]</f>
        <v>EMPREGADO</v>
      </c>
      <c r="C44" s="15" t="str">
        <f>Tabela224[[#This Row],[SITUAÇÃO ]]</f>
        <v>INATIVO</v>
      </c>
      <c r="D44" s="15"/>
      <c r="E44" s="7"/>
      <c r="F44" s="25"/>
      <c r="G44" s="7"/>
      <c r="H44" s="7"/>
      <c r="I44" s="8"/>
      <c r="J44" s="7">
        <f t="shared" si="0"/>
        <v>0</v>
      </c>
      <c r="K44" s="9">
        <f t="shared" si="2"/>
        <v>-29</v>
      </c>
      <c r="L44" s="15" t="str">
        <f ca="1">IF(TODAY()&gt;Tabela22410111213141516171819[[#This Row],[VENCIMENTO]],"Vencido‼","Válido✔")</f>
        <v>Vencido‼</v>
      </c>
    </row>
    <row r="45" spans="1:12" x14ac:dyDescent="0.25">
      <c r="A45" s="11" t="str">
        <f>Tabela224[[#This Row],[NOME]]</f>
        <v>RAFAEL ROBERTO CAMPIDELLI</v>
      </c>
      <c r="B45" s="11" t="str">
        <f>Tabela224[[#This Row],[CATEGORIA]]</f>
        <v>EMPREGADO</v>
      </c>
      <c r="C45" s="15" t="s">
        <v>120</v>
      </c>
      <c r="D45" s="15"/>
      <c r="E45" s="7"/>
      <c r="F45" s="25"/>
      <c r="G45" s="7"/>
      <c r="H45" s="7"/>
      <c r="I45" s="8"/>
      <c r="J45" s="7">
        <f>EDATE(E45,I45)</f>
        <v>0</v>
      </c>
      <c r="K45" s="9">
        <f>J45-29</f>
        <v>-29</v>
      </c>
      <c r="L45" s="15" t="str">
        <f ca="1">IF(TODAY()&gt;Tabela22410111213141516171819[[#This Row],[VENCIMENTO]],"Vencido‼","Válido✔")</f>
        <v>Vencido‼</v>
      </c>
    </row>
    <row r="46" spans="1:12" x14ac:dyDescent="0.25">
      <c r="A46" s="11" t="str">
        <f>Tabela224[[#This Row],[NOME]]</f>
        <v>ROBERT AUGUSTO SANTOS SILVA</v>
      </c>
      <c r="B46" s="11" t="str">
        <f>Tabela224[[#This Row],[CATEGORIA]]</f>
        <v>EMPREGADO</v>
      </c>
      <c r="C46" s="15" t="str">
        <f>Tabela224[[#This Row],[SITUAÇÃO ]]</f>
        <v>ATIVO</v>
      </c>
      <c r="D46" s="15"/>
      <c r="E46" s="7"/>
      <c r="F46" s="25"/>
      <c r="G46" s="7"/>
      <c r="H46" s="7"/>
      <c r="I46" s="8"/>
      <c r="J46" s="7">
        <f t="shared" si="0"/>
        <v>0</v>
      </c>
      <c r="K46" s="9">
        <f t="shared" si="2"/>
        <v>-29</v>
      </c>
      <c r="L46" s="15" t="str">
        <f ca="1">IF(TODAY()&gt;Tabela22410111213141516171819[[#This Row],[VENCIMENTO]],"Vencido‼","Válido✔")</f>
        <v>Vencido‼</v>
      </c>
    </row>
    <row r="47" spans="1:12" x14ac:dyDescent="0.25">
      <c r="A47" s="11" t="str">
        <f>Tabela224[[#This Row],[NOME]]</f>
        <v>TALISON TIAGO DIAS OLIVEIRA</v>
      </c>
      <c r="B47" s="11" t="str">
        <f>Tabela224[[#This Row],[CATEGORIA]]</f>
        <v>EMPREGADO</v>
      </c>
      <c r="C47" s="15" t="str">
        <f>Tabela224[[#This Row],[SITUAÇÃO ]]</f>
        <v>ATIVO</v>
      </c>
      <c r="D47" s="15" t="s">
        <v>81</v>
      </c>
      <c r="E47" s="7">
        <v>44582</v>
      </c>
      <c r="F47" s="25">
        <v>1.6666666666666667</v>
      </c>
      <c r="G47" s="7" t="s">
        <v>22</v>
      </c>
      <c r="H47" s="7" t="s">
        <v>63</v>
      </c>
      <c r="I47" s="8">
        <v>24</v>
      </c>
      <c r="J47" s="7">
        <f t="shared" si="0"/>
        <v>45312</v>
      </c>
      <c r="K47" s="9">
        <f t="shared" si="2"/>
        <v>45283</v>
      </c>
      <c r="L47" s="15" t="str">
        <f ca="1">IF(TODAY()&gt;Tabela22410111213141516171819[[#This Row],[VENCIMENTO]],"Vencido‼","Válido✔")</f>
        <v>Vencido‼</v>
      </c>
    </row>
    <row r="48" spans="1:12" x14ac:dyDescent="0.25">
      <c r="A48" s="11" t="str">
        <f>Tabela224[[#This Row],[NOME]]</f>
        <v>THAÍS LORRAINE DA SILVA SANTOS</v>
      </c>
      <c r="B48" s="11" t="str">
        <f>Tabela224[[#This Row],[CATEGORIA]]</f>
        <v>EMPREGADO</v>
      </c>
      <c r="C48" s="15" t="str">
        <f>Tabela224[[#This Row],[SITUAÇÃO ]]</f>
        <v>ATIVO</v>
      </c>
      <c r="D48" s="15"/>
      <c r="E48" s="7"/>
      <c r="F48" s="25"/>
      <c r="G48" s="7"/>
      <c r="H48" s="7"/>
      <c r="I48" s="8"/>
      <c r="J48" s="7">
        <f t="shared" si="0"/>
        <v>0</v>
      </c>
      <c r="K48" s="9">
        <f t="shared" si="2"/>
        <v>-29</v>
      </c>
      <c r="L48" s="15" t="str">
        <f ca="1">IF(TODAY()&gt;Tabela22410111213141516171819[[#This Row],[VENCIMENTO]],"Vencido‼","Válido✔")</f>
        <v>Vencido‼</v>
      </c>
    </row>
    <row r="49" spans="1:12" x14ac:dyDescent="0.25">
      <c r="A49" s="11" t="str">
        <f>Tabela224[[#This Row],[NOME]]</f>
        <v>WAGNER APARECIDO DE SOUSA JÚNIOR</v>
      </c>
      <c r="B49" s="11" t="str">
        <f>Tabela224[[#This Row],[CATEGORIA]]</f>
        <v>EMPREGADO</v>
      </c>
      <c r="C49" s="15" t="str">
        <f>Tabela224[[#This Row],[SITUAÇÃO ]]</f>
        <v>INATIVO</v>
      </c>
      <c r="D49" s="15"/>
      <c r="E49" s="7"/>
      <c r="F49" s="25"/>
      <c r="G49" s="7"/>
      <c r="H49" s="7"/>
      <c r="I49" s="8"/>
      <c r="J49" s="7">
        <f t="shared" si="0"/>
        <v>0</v>
      </c>
      <c r="K49" s="9">
        <f t="shared" si="2"/>
        <v>-29</v>
      </c>
      <c r="L49" s="15" t="str">
        <f ca="1">IF(TODAY()&gt;Tabela22410111213141516171819[[#This Row],[VENCIMENTO]],"Vencido‼","Válido✔")</f>
        <v>Vencido‼</v>
      </c>
    </row>
    <row r="50" spans="1:12" x14ac:dyDescent="0.25">
      <c r="A50" s="11" t="str">
        <f>Tabela224[[#This Row],[NOME]]</f>
        <v>WESLEY DE ALMEIDA E SOUZA</v>
      </c>
      <c r="B50" s="11" t="str">
        <f>Tabela224[[#This Row],[CATEGORIA]]</f>
        <v>EMPREGADO</v>
      </c>
      <c r="C50" s="15" t="str">
        <f>Tabela224[[#This Row],[SITUAÇÃO ]]</f>
        <v>ATIVO</v>
      </c>
      <c r="D50" s="15" t="s">
        <v>81</v>
      </c>
      <c r="E50" s="7">
        <v>44582</v>
      </c>
      <c r="F50" s="25">
        <v>1.6666666666666667</v>
      </c>
      <c r="G50" s="7" t="s">
        <v>22</v>
      </c>
      <c r="H50" s="7" t="s">
        <v>63</v>
      </c>
      <c r="I50" s="8">
        <v>24</v>
      </c>
      <c r="J50" s="19">
        <f t="shared" si="0"/>
        <v>45312</v>
      </c>
      <c r="K50" s="20">
        <f t="shared" si="2"/>
        <v>45283</v>
      </c>
      <c r="L50" s="15" t="str">
        <f ca="1">IF(TODAY()&gt;Tabela22410111213141516171819[[#This Row],[VENCIMENTO]],"Vencido‼","Válido✔")</f>
        <v>Vencido‼</v>
      </c>
    </row>
    <row r="51" spans="1:12" x14ac:dyDescent="0.25">
      <c r="A51" s="11" t="str">
        <f>Tabela224[[#This Row],[NOME]]</f>
        <v>MARCELO CHRISTIAN LELIS DE OLIVEIRA</v>
      </c>
      <c r="B51" s="11" t="str">
        <f>Tabela224[[#This Row],[CATEGORIA]]</f>
        <v>EMPREGADO</v>
      </c>
      <c r="C51" s="15" t="str">
        <f>Tabela224[[#This Row],[SITUAÇÃO ]]</f>
        <v>ATIVO</v>
      </c>
      <c r="D51" s="8"/>
      <c r="E51" s="7"/>
      <c r="F51" s="7"/>
      <c r="G51" s="7"/>
      <c r="H51" s="7"/>
      <c r="I51" s="8"/>
      <c r="J51" s="7">
        <f t="shared" ref="J51:J82" si="3">EDATE(E51,I51)</f>
        <v>0</v>
      </c>
      <c r="K51" s="9">
        <f t="shared" ref="K51:K82" si="4">J51-29</f>
        <v>-29</v>
      </c>
      <c r="L51" s="29" t="str">
        <f ca="1">IF(TODAY()&gt;Tabela22410111213141516171819[[#This Row],[VENCIMENTO]],"Vencido‼","Válido✔")</f>
        <v>Vencido‼</v>
      </c>
    </row>
    <row r="52" spans="1:12" x14ac:dyDescent="0.25">
      <c r="A52" s="11" t="str">
        <f>Tabela224[[#This Row],[NOME]]</f>
        <v>PABLO VINICIUS SEVERINO FERNANDES</v>
      </c>
      <c r="B52" s="11" t="str">
        <f>Tabela224[[#This Row],[CATEGORIA]]</f>
        <v xml:space="preserve">EMPREGADO </v>
      </c>
      <c r="C52" s="15" t="str">
        <f>Tabela224[[#This Row],[SITUAÇÃO ]]</f>
        <v>ATIVO</v>
      </c>
      <c r="D52" s="8"/>
      <c r="E52" s="7"/>
      <c r="F52" s="7"/>
      <c r="G52" s="7"/>
      <c r="H52" s="7"/>
      <c r="I52" s="8"/>
      <c r="J52" s="7">
        <f t="shared" si="3"/>
        <v>0</v>
      </c>
      <c r="K52" s="9">
        <f t="shared" si="4"/>
        <v>-29</v>
      </c>
      <c r="L52" s="29" t="str">
        <f ca="1">IF(TODAY()&gt;Tabela22410111213141516171819[[#This Row],[VENCIMENTO]],"Vencido‼","Válido✔")</f>
        <v>Vencido‼</v>
      </c>
    </row>
    <row r="53" spans="1:12" x14ac:dyDescent="0.25">
      <c r="A53" s="11" t="str">
        <f>Tabela224[[#This Row],[NOME]]</f>
        <v>FRANCISCO PEDRO DE SOUZA SANTOS</v>
      </c>
      <c r="B53" s="11" t="str">
        <f>Tabela224[[#This Row],[CATEGORIA]]</f>
        <v>EMPREGADO</v>
      </c>
      <c r="C53" s="15" t="s">
        <v>120</v>
      </c>
      <c r="D53" s="8"/>
      <c r="E53" s="7"/>
      <c r="F53" s="7"/>
      <c r="G53" s="7"/>
      <c r="H53" s="7"/>
      <c r="I53" s="8"/>
      <c r="J53" s="7">
        <f t="shared" si="3"/>
        <v>0</v>
      </c>
      <c r="K53" s="9">
        <f t="shared" si="4"/>
        <v>-29</v>
      </c>
      <c r="L53" s="29" t="str">
        <f ca="1">IF(TODAY()&gt;Tabela22410111213141516171819[[#This Row],[VENCIMENTO]],"Vencido‼","Válido✔")</f>
        <v>Vencido‼</v>
      </c>
    </row>
    <row r="54" spans="1:12" x14ac:dyDescent="0.25">
      <c r="A54" s="11" t="str">
        <f>Tabela224[[#This Row],[NOME]]</f>
        <v>ÍTALO GABRIEL DA SILVA RODRIGUES SANTOS</v>
      </c>
      <c r="B54" s="11" t="str">
        <f>Tabela224[[#This Row],[CATEGORIA]]</f>
        <v>EMPREGADO</v>
      </c>
      <c r="C54" s="15" t="str">
        <f>Tabela224[[#This Row],[SITUAÇÃO ]]</f>
        <v>ATIVO</v>
      </c>
      <c r="D54" s="8"/>
      <c r="E54" s="7"/>
      <c r="F54" s="7"/>
      <c r="G54" s="7"/>
      <c r="H54" s="7"/>
      <c r="I54" s="8"/>
      <c r="J54" s="7">
        <f t="shared" si="3"/>
        <v>0</v>
      </c>
      <c r="K54" s="9">
        <f t="shared" si="4"/>
        <v>-29</v>
      </c>
      <c r="L54" s="29" t="str">
        <f ca="1">IF(TODAY()&gt;Tabela22410111213141516171819[[#This Row],[VENCIMENTO]],"Vencido‼","Válido✔")</f>
        <v>Vencido‼</v>
      </c>
    </row>
    <row r="55" spans="1:12" x14ac:dyDescent="0.25">
      <c r="A55" s="11" t="str">
        <f>Tabela224[[#This Row],[NOME]]</f>
        <v>IVANILDO AMARAL SANTOS</v>
      </c>
      <c r="B55" s="11" t="str">
        <f>Tabela224[[#This Row],[CATEGORIA]]</f>
        <v>EMPREGADO</v>
      </c>
      <c r="C55" s="15" t="str">
        <f>Tabela224[[#This Row],[SITUAÇÃO ]]</f>
        <v>ATIVO</v>
      </c>
      <c r="D55" s="8"/>
      <c r="E55" s="7"/>
      <c r="F55" s="7"/>
      <c r="G55" s="7"/>
      <c r="H55" s="7"/>
      <c r="I55" s="8"/>
      <c r="J55" s="7">
        <f t="shared" si="3"/>
        <v>0</v>
      </c>
      <c r="K55" s="9">
        <f t="shared" si="4"/>
        <v>-29</v>
      </c>
      <c r="L55" s="29" t="str">
        <f ca="1">IF(TODAY()&gt;Tabela22410111213141516171819[[#This Row],[VENCIMENTO]],"Vencido‼","Válido✔")</f>
        <v>Vencido‼</v>
      </c>
    </row>
    <row r="56" spans="1:12" x14ac:dyDescent="0.25">
      <c r="A56" s="11" t="str">
        <f>Tabela224[[#This Row],[NOME]]</f>
        <v>JONATHAN FERNANDES PEREIRA</v>
      </c>
      <c r="B56" s="11" t="str">
        <f>Tabela224[[#This Row],[CATEGORIA]]</f>
        <v>EMPREGADO</v>
      </c>
      <c r="C56" s="15" t="str">
        <f>Tabela224[[#This Row],[SITUAÇÃO ]]</f>
        <v>ATIVO</v>
      </c>
      <c r="D56" s="8"/>
      <c r="E56" s="7"/>
      <c r="F56" s="7"/>
      <c r="G56" s="7"/>
      <c r="H56" s="7"/>
      <c r="I56" s="8"/>
      <c r="J56" s="7">
        <f t="shared" si="3"/>
        <v>0</v>
      </c>
      <c r="K56" s="9">
        <f t="shared" si="4"/>
        <v>-29</v>
      </c>
      <c r="L56" s="29" t="str">
        <f ca="1">IF(TODAY()&gt;Tabela22410111213141516171819[[#This Row],[VENCIMENTO]],"Vencido‼","Válido✔")</f>
        <v>Vencido‼</v>
      </c>
    </row>
    <row r="57" spans="1:12" x14ac:dyDescent="0.25">
      <c r="A57" s="11" t="str">
        <f>Tabela224[[#This Row],[NOME]]</f>
        <v>FERNANDO AQUINO FERNANDES</v>
      </c>
      <c r="B57" s="11" t="str">
        <f>Tabela224[[#This Row],[CATEGORIA]]</f>
        <v>INTERMITENTE (FERNANDO)</v>
      </c>
      <c r="C57" s="15" t="str">
        <f>Tabela224[[#This Row],[SITUAÇÃO ]]</f>
        <v>ATIVO</v>
      </c>
      <c r="D57" s="8"/>
      <c r="E57" s="7"/>
      <c r="F57" s="7"/>
      <c r="G57" s="7"/>
      <c r="H57" s="7"/>
      <c r="I57" s="8"/>
      <c r="J57" s="7">
        <f t="shared" si="3"/>
        <v>0</v>
      </c>
      <c r="K57" s="9">
        <f t="shared" si="4"/>
        <v>-29</v>
      </c>
      <c r="L57" s="29" t="str">
        <f ca="1">IF(TODAY()&gt;Tabela22410111213141516171819[[#This Row],[VENCIMENTO]],"Vencido‼","Válido✔")</f>
        <v>Vencido‼</v>
      </c>
    </row>
    <row r="58" spans="1:12" x14ac:dyDescent="0.25">
      <c r="A58" s="11" t="str">
        <f>Tabela224[[#This Row],[NOME]]</f>
        <v>WANDESON COSTA LIMA</v>
      </c>
      <c r="B58" s="11" t="str">
        <f>Tabela224[[#This Row],[CATEGORIA]]</f>
        <v>INTERMITENTE (FERNANDO)</v>
      </c>
      <c r="C58" s="15" t="str">
        <f>Tabela224[[#This Row],[SITUAÇÃO ]]</f>
        <v>ATIVO</v>
      </c>
      <c r="D58" s="8"/>
      <c r="E58" s="7"/>
      <c r="F58" s="7"/>
      <c r="G58" s="7"/>
      <c r="H58" s="7"/>
      <c r="I58" s="8"/>
      <c r="J58" s="7">
        <f t="shared" si="3"/>
        <v>0</v>
      </c>
      <c r="K58" s="9">
        <f t="shared" si="4"/>
        <v>-29</v>
      </c>
      <c r="L58" s="29" t="str">
        <f ca="1">IF(TODAY()&gt;Tabela22410111213141516171819[[#This Row],[VENCIMENTO]],"Vencido‼","Válido✔")</f>
        <v>Vencido‼</v>
      </c>
    </row>
    <row r="59" spans="1:12" x14ac:dyDescent="0.25">
      <c r="A59" s="11" t="str">
        <f>Tabela224[[#This Row],[NOME]]</f>
        <v>WILLIAN JORGE CAETANO PINTO</v>
      </c>
      <c r="B59" s="11" t="str">
        <f>Tabela224[[#This Row],[CATEGORIA]]</f>
        <v>INTERMITENTE (FERNANDO)</v>
      </c>
      <c r="C59" s="15" t="str">
        <f>Tabela224[[#This Row],[SITUAÇÃO ]]</f>
        <v>ATIVO</v>
      </c>
      <c r="D59" s="8"/>
      <c r="E59" s="7"/>
      <c r="F59" s="7"/>
      <c r="G59" s="7"/>
      <c r="H59" s="7"/>
      <c r="I59" s="8"/>
      <c r="J59" s="7">
        <f t="shared" si="3"/>
        <v>0</v>
      </c>
      <c r="K59" s="9">
        <f t="shared" si="4"/>
        <v>-29</v>
      </c>
      <c r="L59" s="29" t="str">
        <f ca="1">IF(TODAY()&gt;Tabela22410111213141516171819[[#This Row],[VENCIMENTO]],"Vencido‼","Válido✔")</f>
        <v>Vencido‼</v>
      </c>
    </row>
    <row r="60" spans="1:12" x14ac:dyDescent="0.25">
      <c r="A60" s="11" t="str">
        <f>Tabela224[[#This Row],[NOME]]</f>
        <v>GRASIANE DA COSTA SOBRINHO</v>
      </c>
      <c r="B60" s="11" t="str">
        <f>Tabela224[[#This Row],[CATEGORIA]]</f>
        <v>EMPREGADO</v>
      </c>
      <c r="C60" s="15" t="str">
        <f>Tabela224[[#This Row],[SITUAÇÃO ]]</f>
        <v>ATIVO</v>
      </c>
      <c r="D60" s="8"/>
      <c r="E60" s="7"/>
      <c r="F60" s="7"/>
      <c r="G60" s="7"/>
      <c r="H60" s="7"/>
      <c r="I60" s="8"/>
      <c r="J60" s="7">
        <f t="shared" si="3"/>
        <v>0</v>
      </c>
      <c r="K60" s="9">
        <f t="shared" si="4"/>
        <v>-29</v>
      </c>
      <c r="L60" s="29" t="str">
        <f ca="1">IF(TODAY()&gt;Tabela22410111213141516171819[[#This Row],[VENCIMENTO]],"Vencido‼","Válido✔")</f>
        <v>Vencido‼</v>
      </c>
    </row>
    <row r="61" spans="1:12" x14ac:dyDescent="0.25">
      <c r="A61" s="11" t="str">
        <f>Tabela224[[#This Row],[NOME]]</f>
        <v>BRUNO GUIMARÃES MARTINS</v>
      </c>
      <c r="B61" s="11" t="str">
        <f>Tabela224[[#This Row],[CATEGORIA]]</f>
        <v>EMPREGADO</v>
      </c>
      <c r="C61" s="15" t="str">
        <f>Tabela224[[#This Row],[SITUAÇÃO ]]</f>
        <v>ATIVO</v>
      </c>
      <c r="D61" s="8"/>
      <c r="E61" s="7"/>
      <c r="F61" s="7"/>
      <c r="G61" s="7"/>
      <c r="H61" s="7"/>
      <c r="I61" s="8"/>
      <c r="J61" s="7">
        <f t="shared" si="3"/>
        <v>0</v>
      </c>
      <c r="K61" s="9">
        <f t="shared" si="4"/>
        <v>-29</v>
      </c>
      <c r="L61" s="29" t="str">
        <f ca="1">IF(TODAY()&gt;Tabela22410111213141516171819[[#This Row],[VENCIMENTO]],"Vencido‼","Válido✔")</f>
        <v>Vencido‼</v>
      </c>
    </row>
    <row r="62" spans="1:12" x14ac:dyDescent="0.25">
      <c r="A62" s="11" t="str">
        <f>Tabela224[[#This Row],[NOME]]</f>
        <v>LEANDRO GUIMARÃES MARTINS</v>
      </c>
      <c r="B62" s="11" t="str">
        <f>Tabela224[[#This Row],[CATEGORIA]]</f>
        <v>EMPREGADO</v>
      </c>
      <c r="C62" s="15" t="str">
        <f>Tabela224[[#This Row],[SITUAÇÃO ]]</f>
        <v>ATIVO</v>
      </c>
      <c r="D62" s="8"/>
      <c r="E62" s="7"/>
      <c r="F62" s="7"/>
      <c r="G62" s="7"/>
      <c r="H62" s="7"/>
      <c r="I62" s="8"/>
      <c r="J62" s="7">
        <f t="shared" si="3"/>
        <v>0</v>
      </c>
      <c r="K62" s="9">
        <f t="shared" si="4"/>
        <v>-29</v>
      </c>
      <c r="L62" s="29" t="str">
        <f ca="1">IF(TODAY()&gt;Tabela22410111213141516171819[[#This Row],[VENCIMENTO]],"Vencido‼","Válido✔")</f>
        <v>Vencido‼</v>
      </c>
    </row>
    <row r="63" spans="1:12" x14ac:dyDescent="0.25">
      <c r="A63" s="11" t="str">
        <f>Tabela224[[#This Row],[NOME]]</f>
        <v>ALESSANDRO IORANY DOS SANTOS</v>
      </c>
      <c r="B63" s="11" t="str">
        <f>Tabela224[[#This Row],[CATEGORIA]]</f>
        <v>EMPREGADO</v>
      </c>
      <c r="C63" s="15" t="str">
        <f>Tabela224[[#This Row],[SITUAÇÃO ]]</f>
        <v>INATIVO</v>
      </c>
      <c r="D63" s="8"/>
      <c r="E63" s="7"/>
      <c r="F63" s="7"/>
      <c r="G63" s="7"/>
      <c r="H63" s="7"/>
      <c r="I63" s="8"/>
      <c r="J63" s="7">
        <f t="shared" si="3"/>
        <v>0</v>
      </c>
      <c r="K63" s="9">
        <f t="shared" si="4"/>
        <v>-29</v>
      </c>
      <c r="L63" s="29" t="str">
        <f ca="1">IF(TODAY()&gt;Tabela22410111213141516171819[[#This Row],[VENCIMENTO]],"Vencido‼","Válido✔")</f>
        <v>Vencido‼</v>
      </c>
    </row>
    <row r="64" spans="1:12" x14ac:dyDescent="0.25">
      <c r="A64" s="11" t="str">
        <f>Tabela224[[#This Row],[NOME]]</f>
        <v>MATHEUS BINI SEVERINO FERNANDES</v>
      </c>
      <c r="B64" s="11" t="str">
        <f>Tabela224[[#This Row],[CATEGORIA]]</f>
        <v>EMPREGADO</v>
      </c>
      <c r="C64" s="15" t="str">
        <f>Tabela224[[#This Row],[SITUAÇÃO ]]</f>
        <v>ATIVO</v>
      </c>
      <c r="D64" s="8"/>
      <c r="E64" s="7"/>
      <c r="F64" s="7"/>
      <c r="G64" s="7"/>
      <c r="H64" s="7"/>
      <c r="I64" s="8"/>
      <c r="J64" s="7">
        <f t="shared" si="3"/>
        <v>0</v>
      </c>
      <c r="K64" s="9">
        <f t="shared" si="4"/>
        <v>-29</v>
      </c>
      <c r="L64" s="29" t="str">
        <f ca="1">IF(TODAY()&gt;Tabela22410111213141516171819[[#This Row],[VENCIMENTO]],"Vencido‼","Válido✔")</f>
        <v>Vencido‼</v>
      </c>
    </row>
    <row r="65" spans="1:12" x14ac:dyDescent="0.25">
      <c r="A65" s="11" t="str">
        <f>Tabela224[[#This Row],[NOME]]</f>
        <v>NILTON ALVES DA CUNHA FILHO</v>
      </c>
      <c r="B65" s="11" t="str">
        <f>Tabela224[[#This Row],[CATEGORIA]]</f>
        <v>EMPREGADO</v>
      </c>
      <c r="C65" s="15" t="str">
        <f>Tabela224[[#This Row],[SITUAÇÃO ]]</f>
        <v>ATIVO</v>
      </c>
      <c r="D65" s="8"/>
      <c r="E65" s="7"/>
      <c r="F65" s="7"/>
      <c r="G65" s="7"/>
      <c r="H65" s="7"/>
      <c r="I65" s="8"/>
      <c r="J65" s="7">
        <f t="shared" si="3"/>
        <v>0</v>
      </c>
      <c r="K65" s="9">
        <f t="shared" si="4"/>
        <v>-29</v>
      </c>
      <c r="L65" s="29" t="str">
        <f ca="1">IF(TODAY()&gt;Tabela22410111213141516171819[[#This Row],[VENCIMENTO]],"Vencido‼","Válido✔")</f>
        <v>Vencido‼</v>
      </c>
    </row>
    <row r="66" spans="1:12" x14ac:dyDescent="0.25">
      <c r="A66" s="11" t="str">
        <f>Tabela224[[#This Row],[NOME]]</f>
        <v>FRANCISCO PEDRO DE SOUZA SANTOS</v>
      </c>
      <c r="B66" s="11" t="str">
        <f>Tabela224[[#This Row],[CATEGORIA]]</f>
        <v>EMPREGADO</v>
      </c>
      <c r="C66" s="15" t="str">
        <f>Tabela224[[#This Row],[SITUAÇÃO ]]</f>
        <v>ATIVO</v>
      </c>
      <c r="D66" s="8"/>
      <c r="E66" s="7"/>
      <c r="F66" s="7"/>
      <c r="G66" s="7"/>
      <c r="H66" s="7"/>
      <c r="I66" s="8"/>
      <c r="J66" s="7">
        <f t="shared" si="3"/>
        <v>0</v>
      </c>
      <c r="K66" s="9">
        <f t="shared" si="4"/>
        <v>-29</v>
      </c>
      <c r="L66" s="29" t="str">
        <f ca="1">IF(TODAY()&gt;Tabela22410111213141516171819[[#This Row],[VENCIMENTO]],"Vencido‼","Válido✔")</f>
        <v>Vencido‼</v>
      </c>
    </row>
    <row r="67" spans="1:12" x14ac:dyDescent="0.25">
      <c r="A67" s="11" t="str">
        <f>Tabela224[[#This Row],[NOME]]</f>
        <v>CARLOS EDUARDO ALVES JULIÃO</v>
      </c>
      <c r="B67" s="11" t="str">
        <f>Tabela224[[#This Row],[CATEGORIA]]</f>
        <v>EMPREGADO</v>
      </c>
      <c r="C67" s="15" t="str">
        <f>Tabela224[[#This Row],[SITUAÇÃO ]]</f>
        <v>ATIVO</v>
      </c>
      <c r="D67" s="8"/>
      <c r="E67" s="7"/>
      <c r="F67" s="7"/>
      <c r="G67" s="7"/>
      <c r="H67" s="7"/>
      <c r="I67" s="8"/>
      <c r="J67" s="7">
        <f t="shared" si="3"/>
        <v>0</v>
      </c>
      <c r="K67" s="9">
        <f t="shared" si="4"/>
        <v>-29</v>
      </c>
      <c r="L67" s="29" t="str">
        <f ca="1">IF(TODAY()&gt;Tabela22410111213141516171819[[#This Row],[VENCIMENTO]],"Vencido‼","Válido✔")</f>
        <v>Vencido‼</v>
      </c>
    </row>
    <row r="68" spans="1:12" x14ac:dyDescent="0.25">
      <c r="A68" s="11" t="str">
        <f>Tabela224[[#This Row],[NOME]]</f>
        <v>JHONATAS ALVES COSTA</v>
      </c>
      <c r="B68" s="11" t="str">
        <f>Tabela224[[#This Row],[CATEGORIA]]</f>
        <v>EMPREGADO</v>
      </c>
      <c r="C68" s="15" t="str">
        <f>Tabela224[[#This Row],[SITUAÇÃO ]]</f>
        <v>ATIVO</v>
      </c>
      <c r="D68" s="8"/>
      <c r="E68" s="7"/>
      <c r="F68" s="7"/>
      <c r="G68" s="7"/>
      <c r="H68" s="7"/>
      <c r="I68" s="8"/>
      <c r="J68" s="7">
        <f t="shared" si="3"/>
        <v>0</v>
      </c>
      <c r="K68" s="9">
        <f t="shared" si="4"/>
        <v>-29</v>
      </c>
      <c r="L68" s="29" t="str">
        <f ca="1">IF(TODAY()&gt;Tabela22410111213141516171819[[#This Row],[VENCIMENTO]],"Vencido‼","Válido✔")</f>
        <v>Vencido‼</v>
      </c>
    </row>
    <row r="69" spans="1:12" x14ac:dyDescent="0.25">
      <c r="A69" s="11" t="str">
        <f>Tabela224[[#This Row],[NOME]]</f>
        <v>KELLEN CARLA PEREIRA SILVA</v>
      </c>
      <c r="B69" s="11" t="str">
        <f>Tabela224[[#This Row],[CATEGORIA]]</f>
        <v>EMPREGADO</v>
      </c>
      <c r="C69" s="15" t="str">
        <f>Tabela224[[#This Row],[SITUAÇÃO ]]</f>
        <v>ATIVO</v>
      </c>
      <c r="D69" s="8"/>
      <c r="E69" s="7"/>
      <c r="F69" s="7"/>
      <c r="G69" s="7"/>
      <c r="H69" s="7"/>
      <c r="I69" s="8"/>
      <c r="J69" s="7">
        <f t="shared" si="3"/>
        <v>0</v>
      </c>
      <c r="K69" s="9">
        <f t="shared" si="4"/>
        <v>-29</v>
      </c>
      <c r="L69" s="29" t="str">
        <f ca="1">IF(TODAY()&gt;Tabela22410111213141516171819[[#This Row],[VENCIMENTO]],"Vencido‼","Válido✔")</f>
        <v>Vencido‼</v>
      </c>
    </row>
    <row r="70" spans="1:12" x14ac:dyDescent="0.25">
      <c r="A70" s="11" t="str">
        <f>Tabela224[[#This Row],[NOME]]</f>
        <v>LEONARDO JOSÉ DA SILVA</v>
      </c>
      <c r="B70" s="11" t="str">
        <f>Tabela224[[#This Row],[CATEGORIA]]</f>
        <v>EMPREGADO</v>
      </c>
      <c r="C70" s="15" t="str">
        <f>Tabela224[[#This Row],[SITUAÇÃO ]]</f>
        <v>ATIVO</v>
      </c>
      <c r="D70" s="8"/>
      <c r="E70" s="7"/>
      <c r="F70" s="7"/>
      <c r="G70" s="7"/>
      <c r="H70" s="7"/>
      <c r="I70" s="8"/>
      <c r="J70" s="7">
        <f t="shared" si="3"/>
        <v>0</v>
      </c>
      <c r="K70" s="9">
        <f t="shared" si="4"/>
        <v>-29</v>
      </c>
      <c r="L70" s="29" t="str">
        <f ca="1">IF(TODAY()&gt;Tabela22410111213141516171819[[#This Row],[VENCIMENTO]],"Vencido‼","Válido✔")</f>
        <v>Vencido‼</v>
      </c>
    </row>
    <row r="71" spans="1:12" x14ac:dyDescent="0.25">
      <c r="A71" s="11" t="str">
        <f>Tabela224[[#This Row],[NOME]]</f>
        <v>LUSIMAR DE SOUZA SANTOS</v>
      </c>
      <c r="B71" s="11" t="str">
        <f>Tabela224[[#This Row],[CATEGORIA]]</f>
        <v>EMPREGADO</v>
      </c>
      <c r="C71" s="15" t="str">
        <f>Tabela224[[#This Row],[SITUAÇÃO ]]</f>
        <v>ATIVO</v>
      </c>
      <c r="D71" s="8"/>
      <c r="E71" s="7"/>
      <c r="F71" s="7"/>
      <c r="G71" s="7"/>
      <c r="H71" s="7"/>
      <c r="I71" s="8"/>
      <c r="J71" s="7">
        <f t="shared" si="3"/>
        <v>0</v>
      </c>
      <c r="K71" s="9">
        <f t="shared" si="4"/>
        <v>-29</v>
      </c>
      <c r="L71" s="29" t="str">
        <f ca="1">IF(TODAY()&gt;Tabela22410111213141516171819[[#This Row],[VENCIMENTO]],"Vencido‼","Válido✔")</f>
        <v>Vencido‼</v>
      </c>
    </row>
    <row r="72" spans="1:12" x14ac:dyDescent="0.25">
      <c r="A72" s="11" t="str">
        <f>Tabela224[[#This Row],[NOME]]</f>
        <v>SANDY CRISTINA VENCESLAU FERREIRA</v>
      </c>
      <c r="B72" s="11" t="str">
        <f>Tabela224[[#This Row],[CATEGORIA]]</f>
        <v>EMPREGADO</v>
      </c>
      <c r="C72" s="15" t="str">
        <f>Tabela224[[#This Row],[SITUAÇÃO ]]</f>
        <v>ATIVO</v>
      </c>
      <c r="D72" s="8"/>
      <c r="E72" s="7"/>
      <c r="F72" s="7"/>
      <c r="G72" s="7"/>
      <c r="H72" s="7"/>
      <c r="I72" s="8"/>
      <c r="J72" s="7">
        <f t="shared" si="3"/>
        <v>0</v>
      </c>
      <c r="K72" s="9">
        <f t="shared" si="4"/>
        <v>-29</v>
      </c>
      <c r="L72" s="29" t="str">
        <f ca="1">IF(TODAY()&gt;Tabela22410111213141516171819[[#This Row],[VENCIMENTO]],"Vencido‼","Válido✔")</f>
        <v>Vencido‼</v>
      </c>
    </row>
    <row r="73" spans="1:12" x14ac:dyDescent="0.25">
      <c r="A73" s="11" t="e">
        <f>Tabela224[[#This Row],[NOME]]</f>
        <v>#VALUE!</v>
      </c>
      <c r="B73" s="11" t="e">
        <f>Tabela224[[#This Row],[CATEGORIA]]</f>
        <v>#VALUE!</v>
      </c>
      <c r="C73" s="15" t="e">
        <f>Tabela224[[#This Row],[SITUAÇÃO ]]</f>
        <v>#VALUE!</v>
      </c>
      <c r="D73" s="8"/>
      <c r="E73" s="7"/>
      <c r="F73" s="7"/>
      <c r="G73" s="7"/>
      <c r="H73" s="7"/>
      <c r="I73" s="8"/>
      <c r="J73" s="7">
        <f t="shared" si="3"/>
        <v>0</v>
      </c>
      <c r="K73" s="9">
        <f t="shared" si="4"/>
        <v>-29</v>
      </c>
      <c r="L73" s="29" t="str">
        <f ca="1">IF(TODAY()&gt;Tabela22410111213141516171819[[#This Row],[VENCIMENTO]],"Vencido‼","Válido✔")</f>
        <v>Vencido‼</v>
      </c>
    </row>
    <row r="74" spans="1:12" x14ac:dyDescent="0.25">
      <c r="A74" s="11" t="e">
        <f>Tabela224[[#This Row],[NOME]]</f>
        <v>#VALUE!</v>
      </c>
      <c r="B74" s="11" t="e">
        <f>Tabela224[[#This Row],[CATEGORIA]]</f>
        <v>#VALUE!</v>
      </c>
      <c r="C74" s="15" t="e">
        <f>Tabela224[[#This Row],[SITUAÇÃO ]]</f>
        <v>#VALUE!</v>
      </c>
      <c r="D74" s="8"/>
      <c r="E74" s="7"/>
      <c r="F74" s="7"/>
      <c r="G74" s="7"/>
      <c r="H74" s="7"/>
      <c r="I74" s="8"/>
      <c r="J74" s="7">
        <f t="shared" si="3"/>
        <v>0</v>
      </c>
      <c r="K74" s="9">
        <f t="shared" si="4"/>
        <v>-29</v>
      </c>
      <c r="L74" s="29" t="str">
        <f ca="1">IF(TODAY()&gt;Tabela22410111213141516171819[[#This Row],[VENCIMENTO]],"Vencido‼","Válido✔")</f>
        <v>Vencido‼</v>
      </c>
    </row>
    <row r="75" spans="1:12" x14ac:dyDescent="0.25">
      <c r="A75" s="11" t="e">
        <f>Tabela224[[#This Row],[NOME]]</f>
        <v>#VALUE!</v>
      </c>
      <c r="B75" s="11" t="e">
        <f>Tabela224[[#This Row],[CATEGORIA]]</f>
        <v>#VALUE!</v>
      </c>
      <c r="C75" s="15" t="e">
        <f>Tabela224[[#This Row],[SITUAÇÃO ]]</f>
        <v>#VALUE!</v>
      </c>
      <c r="D75" s="8"/>
      <c r="E75" s="7"/>
      <c r="F75" s="7"/>
      <c r="G75" s="7"/>
      <c r="H75" s="7"/>
      <c r="I75" s="8"/>
      <c r="J75" s="7">
        <f t="shared" si="3"/>
        <v>0</v>
      </c>
      <c r="K75" s="9">
        <f t="shared" si="4"/>
        <v>-29</v>
      </c>
      <c r="L75" s="29" t="str">
        <f ca="1">IF(TODAY()&gt;Tabela22410111213141516171819[[#This Row],[VENCIMENTO]],"Vencido‼","Válido✔")</f>
        <v>Vencido‼</v>
      </c>
    </row>
    <row r="76" spans="1:12" x14ac:dyDescent="0.25">
      <c r="A76" s="11" t="e">
        <f>Tabela224[[#This Row],[NOME]]</f>
        <v>#VALUE!</v>
      </c>
      <c r="B76" s="11" t="e">
        <f>Tabela224[[#This Row],[CATEGORIA]]</f>
        <v>#VALUE!</v>
      </c>
      <c r="C76" s="15" t="e">
        <f>Tabela224[[#This Row],[SITUAÇÃO ]]</f>
        <v>#VALUE!</v>
      </c>
      <c r="D76" s="8"/>
      <c r="E76" s="7"/>
      <c r="F76" s="7"/>
      <c r="G76" s="7"/>
      <c r="H76" s="7"/>
      <c r="I76" s="8"/>
      <c r="J76" s="7">
        <f t="shared" si="3"/>
        <v>0</v>
      </c>
      <c r="K76" s="9">
        <f t="shared" si="4"/>
        <v>-29</v>
      </c>
      <c r="L76" s="29" t="str">
        <f ca="1">IF(TODAY()&gt;Tabela22410111213141516171819[[#This Row],[VENCIMENTO]],"Vencido‼","Válido✔")</f>
        <v>Vencido‼</v>
      </c>
    </row>
    <row r="77" spans="1:12" x14ac:dyDescent="0.25">
      <c r="A77" s="11" t="e">
        <f>Tabela224[[#This Row],[NOME]]</f>
        <v>#VALUE!</v>
      </c>
      <c r="B77" s="11" t="e">
        <f>Tabela224[[#This Row],[CATEGORIA]]</f>
        <v>#VALUE!</v>
      </c>
      <c r="C77" s="15" t="e">
        <f>Tabela224[[#This Row],[SITUAÇÃO ]]</f>
        <v>#VALUE!</v>
      </c>
      <c r="D77" s="8"/>
      <c r="E77" s="7"/>
      <c r="F77" s="7"/>
      <c r="G77" s="7"/>
      <c r="H77" s="7"/>
      <c r="I77" s="8"/>
      <c r="J77" s="7">
        <f t="shared" si="3"/>
        <v>0</v>
      </c>
      <c r="K77" s="9">
        <f t="shared" si="4"/>
        <v>-29</v>
      </c>
      <c r="L77" s="29" t="str">
        <f ca="1">IF(TODAY()&gt;Tabela22410111213141516171819[[#This Row],[VENCIMENTO]],"Vencido‼","Válido✔")</f>
        <v>Vencido‼</v>
      </c>
    </row>
    <row r="78" spans="1:12" x14ac:dyDescent="0.25">
      <c r="A78" s="11" t="e">
        <f>Tabela224[[#This Row],[NOME]]</f>
        <v>#VALUE!</v>
      </c>
      <c r="B78" s="11" t="e">
        <f>Tabela224[[#This Row],[CATEGORIA]]</f>
        <v>#VALUE!</v>
      </c>
      <c r="C78" s="15" t="e">
        <f>Tabela224[[#This Row],[SITUAÇÃO ]]</f>
        <v>#VALUE!</v>
      </c>
      <c r="D78" s="8"/>
      <c r="E78" s="7"/>
      <c r="F78" s="7"/>
      <c r="G78" s="7"/>
      <c r="H78" s="7"/>
      <c r="I78" s="8"/>
      <c r="J78" s="7">
        <f t="shared" si="3"/>
        <v>0</v>
      </c>
      <c r="K78" s="9">
        <f t="shared" si="4"/>
        <v>-29</v>
      </c>
      <c r="L78" s="29" t="str">
        <f ca="1">IF(TODAY()&gt;Tabela22410111213141516171819[[#This Row],[VENCIMENTO]],"Vencido‼","Válido✔")</f>
        <v>Vencido‼</v>
      </c>
    </row>
    <row r="79" spans="1:12" x14ac:dyDescent="0.25">
      <c r="A79" s="11" t="e">
        <f>Tabela224[[#This Row],[NOME]]</f>
        <v>#VALUE!</v>
      </c>
      <c r="B79" s="11" t="e">
        <f>Tabela224[[#This Row],[CATEGORIA]]</f>
        <v>#VALUE!</v>
      </c>
      <c r="C79" s="15" t="e">
        <f>Tabela224[[#This Row],[SITUAÇÃO ]]</f>
        <v>#VALUE!</v>
      </c>
      <c r="D79" s="8"/>
      <c r="E79" s="7"/>
      <c r="F79" s="7"/>
      <c r="G79" s="7"/>
      <c r="H79" s="7"/>
      <c r="I79" s="8"/>
      <c r="J79" s="7">
        <f t="shared" si="3"/>
        <v>0</v>
      </c>
      <c r="K79" s="9">
        <f t="shared" si="4"/>
        <v>-29</v>
      </c>
      <c r="L79" s="29" t="str">
        <f ca="1">IF(TODAY()&gt;Tabela22410111213141516171819[[#This Row],[VENCIMENTO]],"Vencido‼","Válido✔")</f>
        <v>Vencido‼</v>
      </c>
    </row>
    <row r="80" spans="1:12" x14ac:dyDescent="0.25">
      <c r="A80" s="11" t="e">
        <f>Tabela224[[#This Row],[NOME]]</f>
        <v>#VALUE!</v>
      </c>
      <c r="B80" s="11" t="e">
        <f>Tabela224[[#This Row],[CATEGORIA]]</f>
        <v>#VALUE!</v>
      </c>
      <c r="C80" s="15" t="e">
        <f>Tabela224[[#This Row],[SITUAÇÃO ]]</f>
        <v>#VALUE!</v>
      </c>
      <c r="D80" s="8"/>
      <c r="E80" s="7"/>
      <c r="F80" s="7"/>
      <c r="G80" s="7"/>
      <c r="H80" s="7"/>
      <c r="I80" s="8"/>
      <c r="J80" s="7">
        <f t="shared" si="3"/>
        <v>0</v>
      </c>
      <c r="K80" s="9">
        <f t="shared" si="4"/>
        <v>-29</v>
      </c>
      <c r="L80" s="29" t="str">
        <f ca="1">IF(TODAY()&gt;Tabela22410111213141516171819[[#This Row],[VENCIMENTO]],"Vencido‼","Válido✔")</f>
        <v>Vencido‼</v>
      </c>
    </row>
    <row r="81" spans="1:12" x14ac:dyDescent="0.25">
      <c r="A81" s="11" t="e">
        <f>Tabela224[[#This Row],[NOME]]</f>
        <v>#VALUE!</v>
      </c>
      <c r="B81" s="11" t="e">
        <f>Tabela224[[#This Row],[CATEGORIA]]</f>
        <v>#VALUE!</v>
      </c>
      <c r="C81" s="15"/>
      <c r="D81" s="8"/>
      <c r="E81" s="7"/>
      <c r="F81" s="7"/>
      <c r="G81" s="7"/>
      <c r="H81" s="7"/>
      <c r="I81" s="8"/>
      <c r="J81" s="7">
        <f t="shared" si="3"/>
        <v>0</v>
      </c>
      <c r="K81" s="9">
        <f t="shared" si="4"/>
        <v>-29</v>
      </c>
      <c r="L81" s="29" t="str">
        <f ca="1">IF(TODAY()&gt;Tabela22410111213141516171819[[#This Row],[VENCIMENTO]],"Vencido‼","Válido✔")</f>
        <v>Vencido‼</v>
      </c>
    </row>
    <row r="82" spans="1:12" x14ac:dyDescent="0.25">
      <c r="A82" s="11" t="e">
        <f>Tabela224[[#This Row],[NOME]]</f>
        <v>#VALUE!</v>
      </c>
      <c r="B82" s="11" t="e">
        <f>Tabela224[[#This Row],[CATEGORIA]]</f>
        <v>#VALUE!</v>
      </c>
      <c r="C82" s="15"/>
      <c r="D82" s="8"/>
      <c r="E82" s="7"/>
      <c r="F82" s="7"/>
      <c r="G82" s="7"/>
      <c r="H82" s="7"/>
      <c r="I82" s="8"/>
      <c r="J82" s="7">
        <f t="shared" si="3"/>
        <v>0</v>
      </c>
      <c r="K82" s="9">
        <f t="shared" si="4"/>
        <v>-29</v>
      </c>
      <c r="L82" s="29" t="str">
        <f ca="1">IF(TODAY()&gt;Tabela22410111213141516171819[[#This Row],[VENCIMENTO]],"Vencido‼","Válido✔")</f>
        <v>Vencido‼</v>
      </c>
    </row>
    <row r="83" spans="1:12" x14ac:dyDescent="0.25">
      <c r="A83" s="11" t="e">
        <f>Tabela224[[#This Row],[NOME]]</f>
        <v>#VALUE!</v>
      </c>
      <c r="B83" s="11" t="e">
        <f>Tabela224[[#This Row],[CATEGORIA]]</f>
        <v>#VALUE!</v>
      </c>
      <c r="C83" s="15"/>
      <c r="D83" s="8"/>
      <c r="E83" s="7"/>
      <c r="F83" s="7"/>
      <c r="G83" s="7"/>
      <c r="H83" s="7"/>
      <c r="I83" s="8"/>
      <c r="J83" s="7">
        <f t="shared" ref="J83:J100" si="5">EDATE(E83,I83)</f>
        <v>0</v>
      </c>
      <c r="K83" s="9">
        <f t="shared" ref="K83:K100" si="6">J83-29</f>
        <v>-29</v>
      </c>
      <c r="L83" s="29" t="str">
        <f ca="1">IF(TODAY()&gt;Tabela22410111213141516171819[[#This Row],[VENCIMENTO]],"Vencido‼","Válido✔")</f>
        <v>Vencido‼</v>
      </c>
    </row>
    <row r="84" spans="1:12" x14ac:dyDescent="0.25">
      <c r="A84" s="11" t="e">
        <f>Tabela224[[#This Row],[NOME]]</f>
        <v>#VALUE!</v>
      </c>
      <c r="B84" s="11" t="e">
        <f>Tabela224[[#This Row],[CATEGORIA]]</f>
        <v>#VALUE!</v>
      </c>
      <c r="C84" s="15"/>
      <c r="D84" s="8"/>
      <c r="E84" s="7"/>
      <c r="F84" s="7"/>
      <c r="G84" s="7"/>
      <c r="H84" s="7"/>
      <c r="I84" s="8"/>
      <c r="J84" s="7">
        <f t="shared" si="5"/>
        <v>0</v>
      </c>
      <c r="K84" s="9">
        <f t="shared" si="6"/>
        <v>-29</v>
      </c>
      <c r="L84" s="29" t="str">
        <f ca="1">IF(TODAY()&gt;Tabela22410111213141516171819[[#This Row],[VENCIMENTO]],"Vencido‼","Válido✔")</f>
        <v>Vencido‼</v>
      </c>
    </row>
    <row r="85" spans="1:12" x14ac:dyDescent="0.25">
      <c r="A85" s="11" t="e">
        <f>Tabela224[[#This Row],[NOME]]</f>
        <v>#VALUE!</v>
      </c>
      <c r="B85" s="11" t="e">
        <f>Tabela224[[#This Row],[CATEGORIA]]</f>
        <v>#VALUE!</v>
      </c>
      <c r="C85" s="15"/>
      <c r="D85" s="8"/>
      <c r="E85" s="7"/>
      <c r="F85" s="7"/>
      <c r="G85" s="7"/>
      <c r="H85" s="7"/>
      <c r="I85" s="8"/>
      <c r="J85" s="7">
        <f t="shared" si="5"/>
        <v>0</v>
      </c>
      <c r="K85" s="9">
        <f t="shared" si="6"/>
        <v>-29</v>
      </c>
      <c r="L85" s="29" t="str">
        <f ca="1">IF(TODAY()&gt;Tabela22410111213141516171819[[#This Row],[VENCIMENTO]],"Vencido‼","Válido✔")</f>
        <v>Vencido‼</v>
      </c>
    </row>
    <row r="86" spans="1:12" x14ac:dyDescent="0.25">
      <c r="A86" s="11" t="e">
        <f>Tabela224[[#This Row],[NOME]]</f>
        <v>#VALUE!</v>
      </c>
      <c r="B86" s="11" t="e">
        <f>Tabela224[[#This Row],[CATEGORIA]]</f>
        <v>#VALUE!</v>
      </c>
      <c r="C86" s="15"/>
      <c r="D86" s="8"/>
      <c r="E86" s="7"/>
      <c r="F86" s="7"/>
      <c r="G86" s="7"/>
      <c r="H86" s="7"/>
      <c r="I86" s="8"/>
      <c r="J86" s="7">
        <f t="shared" si="5"/>
        <v>0</v>
      </c>
      <c r="K86" s="9">
        <f t="shared" si="6"/>
        <v>-29</v>
      </c>
      <c r="L86" s="29" t="str">
        <f ca="1">IF(TODAY()&gt;Tabela22410111213141516171819[[#This Row],[VENCIMENTO]],"Vencido‼","Válido✔")</f>
        <v>Vencido‼</v>
      </c>
    </row>
    <row r="87" spans="1:12" x14ac:dyDescent="0.25">
      <c r="A87" s="11" t="e">
        <f>Tabela224[[#This Row],[NOME]]</f>
        <v>#VALUE!</v>
      </c>
      <c r="B87" s="11" t="e">
        <f>Tabela224[[#This Row],[CATEGORIA]]</f>
        <v>#VALUE!</v>
      </c>
      <c r="C87" s="15"/>
      <c r="D87" s="8"/>
      <c r="E87" s="7"/>
      <c r="F87" s="7"/>
      <c r="G87" s="7"/>
      <c r="H87" s="7"/>
      <c r="I87" s="8"/>
      <c r="J87" s="7">
        <f t="shared" si="5"/>
        <v>0</v>
      </c>
      <c r="K87" s="9">
        <f t="shared" si="6"/>
        <v>-29</v>
      </c>
      <c r="L87" s="29" t="str">
        <f ca="1">IF(TODAY()&gt;Tabela22410111213141516171819[[#This Row],[VENCIMENTO]],"Vencido‼","Válido✔")</f>
        <v>Vencido‼</v>
      </c>
    </row>
    <row r="88" spans="1:12" x14ac:dyDescent="0.25">
      <c r="A88" s="11" t="e">
        <f>Tabela224[[#This Row],[NOME]]</f>
        <v>#VALUE!</v>
      </c>
      <c r="B88" s="11" t="e">
        <f>Tabela224[[#This Row],[CATEGORIA]]</f>
        <v>#VALUE!</v>
      </c>
      <c r="C88" s="15"/>
      <c r="D88" s="8"/>
      <c r="E88" s="7"/>
      <c r="F88" s="7"/>
      <c r="G88" s="7"/>
      <c r="H88" s="7"/>
      <c r="I88" s="8"/>
      <c r="J88" s="7">
        <f t="shared" si="5"/>
        <v>0</v>
      </c>
      <c r="K88" s="9">
        <f t="shared" si="6"/>
        <v>-29</v>
      </c>
      <c r="L88" s="29" t="str">
        <f ca="1">IF(TODAY()&gt;Tabela22410111213141516171819[[#This Row],[VENCIMENTO]],"Vencido‼","Válido✔")</f>
        <v>Vencido‼</v>
      </c>
    </row>
    <row r="89" spans="1:12" x14ac:dyDescent="0.25">
      <c r="A89" s="11" t="e">
        <f>Tabela224[[#This Row],[NOME]]</f>
        <v>#VALUE!</v>
      </c>
      <c r="B89" s="11" t="e">
        <f>Tabela224[[#This Row],[CATEGORIA]]</f>
        <v>#VALUE!</v>
      </c>
      <c r="C89" s="15"/>
      <c r="D89" s="8"/>
      <c r="E89" s="7"/>
      <c r="F89" s="7"/>
      <c r="G89" s="7"/>
      <c r="H89" s="7"/>
      <c r="I89" s="8"/>
      <c r="J89" s="7">
        <f t="shared" si="5"/>
        <v>0</v>
      </c>
      <c r="K89" s="9">
        <f t="shared" si="6"/>
        <v>-29</v>
      </c>
      <c r="L89" s="29" t="str">
        <f ca="1">IF(TODAY()&gt;Tabela22410111213141516171819[[#This Row],[VENCIMENTO]],"Vencido‼","Válido✔")</f>
        <v>Vencido‼</v>
      </c>
    </row>
    <row r="90" spans="1:12" x14ac:dyDescent="0.25">
      <c r="A90" s="11" t="e">
        <f>Tabela224[[#This Row],[NOME]]</f>
        <v>#VALUE!</v>
      </c>
      <c r="B90" s="11" t="e">
        <f>Tabela224[[#This Row],[CATEGORIA]]</f>
        <v>#VALUE!</v>
      </c>
      <c r="C90" s="15"/>
      <c r="D90" s="8"/>
      <c r="E90" s="7"/>
      <c r="F90" s="7"/>
      <c r="G90" s="7"/>
      <c r="H90" s="7"/>
      <c r="I90" s="8"/>
      <c r="J90" s="7">
        <f t="shared" si="5"/>
        <v>0</v>
      </c>
      <c r="K90" s="9">
        <f t="shared" si="6"/>
        <v>-29</v>
      </c>
      <c r="L90" s="29" t="str">
        <f ca="1">IF(TODAY()&gt;Tabela22410111213141516171819[[#This Row],[VENCIMENTO]],"Vencido‼","Válido✔")</f>
        <v>Vencido‼</v>
      </c>
    </row>
    <row r="91" spans="1:12" x14ac:dyDescent="0.25">
      <c r="A91" s="11" t="e">
        <f>Tabela224[[#This Row],[NOME]]</f>
        <v>#VALUE!</v>
      </c>
      <c r="B91" s="11" t="e">
        <f>Tabela224[[#This Row],[CATEGORIA]]</f>
        <v>#VALUE!</v>
      </c>
      <c r="C91" s="15"/>
      <c r="D91" s="8"/>
      <c r="E91" s="7"/>
      <c r="F91" s="7"/>
      <c r="G91" s="7"/>
      <c r="H91" s="7"/>
      <c r="I91" s="8"/>
      <c r="J91" s="7">
        <f t="shared" si="5"/>
        <v>0</v>
      </c>
      <c r="K91" s="9">
        <f t="shared" si="6"/>
        <v>-29</v>
      </c>
      <c r="L91" s="29" t="str">
        <f ca="1">IF(TODAY()&gt;Tabela22410111213141516171819[[#This Row],[VENCIMENTO]],"Vencido‼","Válido✔")</f>
        <v>Vencido‼</v>
      </c>
    </row>
    <row r="92" spans="1:12" x14ac:dyDescent="0.25">
      <c r="A92" s="11" t="e">
        <f>Tabela224[[#This Row],[NOME]]</f>
        <v>#VALUE!</v>
      </c>
      <c r="B92" s="11" t="e">
        <f>Tabela224[[#This Row],[CATEGORIA]]</f>
        <v>#VALUE!</v>
      </c>
      <c r="C92" s="15"/>
      <c r="D92" s="8"/>
      <c r="E92" s="7"/>
      <c r="F92" s="7"/>
      <c r="G92" s="7"/>
      <c r="H92" s="7"/>
      <c r="I92" s="8"/>
      <c r="J92" s="7">
        <f t="shared" si="5"/>
        <v>0</v>
      </c>
      <c r="K92" s="9">
        <f t="shared" si="6"/>
        <v>-29</v>
      </c>
      <c r="L92" s="29" t="str">
        <f ca="1">IF(TODAY()&gt;Tabela22410111213141516171819[[#This Row],[VENCIMENTO]],"Vencido‼","Válido✔")</f>
        <v>Vencido‼</v>
      </c>
    </row>
    <row r="93" spans="1:12" x14ac:dyDescent="0.25">
      <c r="A93" s="11" t="e">
        <f>Tabela224[[#This Row],[NOME]]</f>
        <v>#VALUE!</v>
      </c>
      <c r="B93" s="11" t="e">
        <f>Tabela224[[#This Row],[CATEGORIA]]</f>
        <v>#VALUE!</v>
      </c>
      <c r="C93" s="15"/>
      <c r="D93" s="8"/>
      <c r="E93" s="7"/>
      <c r="F93" s="7"/>
      <c r="G93" s="7"/>
      <c r="H93" s="7"/>
      <c r="I93" s="8"/>
      <c r="J93" s="7">
        <f t="shared" si="5"/>
        <v>0</v>
      </c>
      <c r="K93" s="9">
        <f t="shared" si="6"/>
        <v>-29</v>
      </c>
      <c r="L93" s="29" t="str">
        <f ca="1">IF(TODAY()&gt;Tabela22410111213141516171819[[#This Row],[VENCIMENTO]],"Vencido‼","Válido✔")</f>
        <v>Vencido‼</v>
      </c>
    </row>
    <row r="94" spans="1:12" x14ac:dyDescent="0.25">
      <c r="A94" s="11" t="e">
        <f>Tabela224[[#This Row],[NOME]]</f>
        <v>#VALUE!</v>
      </c>
      <c r="B94" s="11" t="e">
        <f>Tabela224[[#This Row],[CATEGORIA]]</f>
        <v>#VALUE!</v>
      </c>
      <c r="C94" s="15"/>
      <c r="D94" s="8"/>
      <c r="E94" s="7"/>
      <c r="F94" s="7"/>
      <c r="G94" s="7"/>
      <c r="H94" s="7"/>
      <c r="I94" s="8"/>
      <c r="J94" s="7">
        <f t="shared" si="5"/>
        <v>0</v>
      </c>
      <c r="K94" s="9">
        <f t="shared" si="6"/>
        <v>-29</v>
      </c>
      <c r="L94" s="29" t="str">
        <f ca="1">IF(TODAY()&gt;Tabela22410111213141516171819[[#This Row],[VENCIMENTO]],"Vencido‼","Válido✔")</f>
        <v>Vencido‼</v>
      </c>
    </row>
    <row r="95" spans="1:12" x14ac:dyDescent="0.25">
      <c r="A95" s="11" t="e">
        <f>Tabela224[[#This Row],[NOME]]</f>
        <v>#VALUE!</v>
      </c>
      <c r="B95" s="11" t="e">
        <f>Tabela224[[#This Row],[CATEGORIA]]</f>
        <v>#VALUE!</v>
      </c>
      <c r="C95" s="15"/>
      <c r="D95" s="8"/>
      <c r="E95" s="7"/>
      <c r="F95" s="7"/>
      <c r="G95" s="7"/>
      <c r="H95" s="7"/>
      <c r="I95" s="8"/>
      <c r="J95" s="7">
        <f t="shared" si="5"/>
        <v>0</v>
      </c>
      <c r="K95" s="9">
        <f t="shared" si="6"/>
        <v>-29</v>
      </c>
      <c r="L95" s="29" t="str">
        <f ca="1">IF(TODAY()&gt;Tabela22410111213141516171819[[#This Row],[VENCIMENTO]],"Vencido‼","Válido✔")</f>
        <v>Vencido‼</v>
      </c>
    </row>
    <row r="96" spans="1:12" x14ac:dyDescent="0.25">
      <c r="A96" s="11" t="e">
        <f>Tabela224[[#This Row],[NOME]]</f>
        <v>#VALUE!</v>
      </c>
      <c r="B96" s="11" t="e">
        <f>Tabela224[[#This Row],[CATEGORIA]]</f>
        <v>#VALUE!</v>
      </c>
      <c r="C96" s="15"/>
      <c r="D96" s="8"/>
      <c r="E96" s="7"/>
      <c r="F96" s="7"/>
      <c r="G96" s="7"/>
      <c r="H96" s="7"/>
      <c r="I96" s="8"/>
      <c r="J96" s="7">
        <f t="shared" si="5"/>
        <v>0</v>
      </c>
      <c r="K96" s="9">
        <f t="shared" si="6"/>
        <v>-29</v>
      </c>
      <c r="L96" s="29" t="str">
        <f ca="1">IF(TODAY()&gt;Tabela22410111213141516171819[[#This Row],[VENCIMENTO]],"Vencido‼","Válido✔")</f>
        <v>Vencido‼</v>
      </c>
    </row>
    <row r="97" spans="1:12" x14ac:dyDescent="0.25">
      <c r="A97" s="11" t="e">
        <f>Tabela224[[#This Row],[NOME]]</f>
        <v>#VALUE!</v>
      </c>
      <c r="B97" s="11" t="e">
        <f>Tabela224[[#This Row],[CATEGORIA]]</f>
        <v>#VALUE!</v>
      </c>
      <c r="C97" s="15"/>
      <c r="D97" s="8"/>
      <c r="E97" s="7"/>
      <c r="F97" s="7"/>
      <c r="G97" s="7"/>
      <c r="H97" s="7"/>
      <c r="I97" s="8"/>
      <c r="J97" s="7">
        <f t="shared" si="5"/>
        <v>0</v>
      </c>
      <c r="K97" s="9">
        <f t="shared" si="6"/>
        <v>-29</v>
      </c>
      <c r="L97" s="29" t="str">
        <f ca="1">IF(TODAY()&gt;Tabela22410111213141516171819[[#This Row],[VENCIMENTO]],"Vencido‼","Válido✔")</f>
        <v>Vencido‼</v>
      </c>
    </row>
    <row r="98" spans="1:12" x14ac:dyDescent="0.25">
      <c r="A98" s="11" t="e">
        <f>Tabela224[[#This Row],[NOME]]</f>
        <v>#VALUE!</v>
      </c>
      <c r="B98" s="11" t="e">
        <f>Tabela224[[#This Row],[CATEGORIA]]</f>
        <v>#VALUE!</v>
      </c>
      <c r="C98" s="15"/>
      <c r="D98" s="8"/>
      <c r="E98" s="7"/>
      <c r="F98" s="7"/>
      <c r="G98" s="7"/>
      <c r="H98" s="7"/>
      <c r="I98" s="8"/>
      <c r="J98" s="7">
        <f t="shared" si="5"/>
        <v>0</v>
      </c>
      <c r="K98" s="9">
        <f t="shared" si="6"/>
        <v>-29</v>
      </c>
      <c r="L98" s="29" t="str">
        <f ca="1">IF(TODAY()&gt;Tabela22410111213141516171819[[#This Row],[VENCIMENTO]],"Vencido‼","Válido✔")</f>
        <v>Vencido‼</v>
      </c>
    </row>
    <row r="99" spans="1:12" x14ac:dyDescent="0.25">
      <c r="A99" s="11" t="e">
        <f>Tabela224[[#This Row],[NOME]]</f>
        <v>#VALUE!</v>
      </c>
      <c r="B99" s="11" t="e">
        <f>Tabela224[[#This Row],[CATEGORIA]]</f>
        <v>#VALUE!</v>
      </c>
      <c r="C99" s="15"/>
      <c r="D99" s="8"/>
      <c r="E99" s="7"/>
      <c r="F99" s="7"/>
      <c r="G99" s="7"/>
      <c r="H99" s="7"/>
      <c r="I99" s="8"/>
      <c r="J99" s="7">
        <f t="shared" si="5"/>
        <v>0</v>
      </c>
      <c r="K99" s="9">
        <f t="shared" si="6"/>
        <v>-29</v>
      </c>
      <c r="L99" s="29" t="str">
        <f ca="1">IF(TODAY()&gt;Tabela22410111213141516171819[[#This Row],[VENCIMENTO]],"Vencido‼","Válido✔")</f>
        <v>Vencido‼</v>
      </c>
    </row>
    <row r="100" spans="1:12" x14ac:dyDescent="0.25">
      <c r="A100" s="18" t="e">
        <f>Tabela224[[#This Row],[NOME]]</f>
        <v>#VALUE!</v>
      </c>
      <c r="B100" s="18" t="e">
        <f>Tabela224[[#This Row],[CATEGORIA]]</f>
        <v>#VALUE!</v>
      </c>
      <c r="C100" s="30"/>
      <c r="D100" s="31"/>
      <c r="E100" s="19"/>
      <c r="F100" s="19"/>
      <c r="G100" s="19"/>
      <c r="H100" s="19"/>
      <c r="I100" s="31"/>
      <c r="J100" s="19">
        <f t="shared" si="5"/>
        <v>0</v>
      </c>
      <c r="K100" s="20">
        <f t="shared" si="6"/>
        <v>-29</v>
      </c>
      <c r="L100" s="32" t="str">
        <f ca="1">IF(TODAY()&gt;Tabela22410111213141516171819[[#This Row],[VENCIMENTO]],"Vencido‼","Válido✔")</f>
        <v>Vencido‼</v>
      </c>
    </row>
  </sheetData>
  <mergeCells count="2">
    <mergeCell ref="A2:L2"/>
    <mergeCell ref="A3:J3"/>
  </mergeCells>
  <conditionalFormatting sqref="J1">
    <cfRule type="containsText" dxfId="544" priority="2" operator="containsText" text="VENCIMENTO PRÓXIMO">
      <formula>NOT(ISERROR(SEARCH("VENCIMENTO PRÓXIMO",J1)))</formula>
    </cfRule>
  </conditionalFormatting>
  <conditionalFormatting sqref="J4">
    <cfRule type="timePeriod" dxfId="543" priority="10" timePeriod="nextMonth">
      <formula>AND(MONTH(J4)=MONTH(EDATE(TODAY(),0+1)),YEAR(J4)=YEAR(EDATE(TODAY(),0+1)))</formula>
    </cfRule>
  </conditionalFormatting>
  <conditionalFormatting sqref="J5:J100">
    <cfRule type="cellIs" dxfId="542" priority="17" operator="equal">
      <formula>44848</formula>
    </cfRule>
    <cfRule type="cellIs" dxfId="541" priority="18" operator="lessThan">
      <formula>44848</formula>
    </cfRule>
  </conditionalFormatting>
  <conditionalFormatting sqref="J5:K1048576">
    <cfRule type="timePeriod" dxfId="540" priority="14" timePeriod="nextMonth">
      <formula>AND(MONTH(J5)=MONTH(EDATE(TODAY(),0+1)),YEAR(J5)=YEAR(EDATE(TODAY(),0+1)))</formula>
    </cfRule>
  </conditionalFormatting>
  <conditionalFormatting sqref="K1">
    <cfRule type="containsText" dxfId="539" priority="1" operator="containsText" text="VENCIMENTO PRÓXIMO">
      <formula>NOT(ISERROR(SEARCH("VENCIMENTO PRÓXIMO",K1)))</formula>
    </cfRule>
    <cfRule type="containsText" dxfId="538" priority="3" operator="containsText" text="PROGRAMAR RENOVAÇÃO">
      <formula>NOT(ISERROR(SEARCH("PROGRAMAR RENOVAÇÃO",K1)))</formula>
    </cfRule>
  </conditionalFormatting>
  <conditionalFormatting sqref="K3 K5:K1048576">
    <cfRule type="timePeriod" dxfId="537" priority="12" timePeriod="thisMonth">
      <formula>AND(MONTH(K3)=MONTH(TODAY()),YEAR(K3)=YEAR(TODAY()))</formula>
    </cfRule>
  </conditionalFormatting>
  <conditionalFormatting sqref="K3">
    <cfRule type="timePeriod" dxfId="536" priority="15" timePeriod="nextMonth">
      <formula>AND(MONTH(K3)=MONTH(EDATE(TODAY(),0+1)),YEAR(K3)=YEAR(EDATE(TODAY(),0+1)))</formula>
    </cfRule>
  </conditionalFormatting>
  <conditionalFormatting sqref="K4">
    <cfRule type="timePeriod" dxfId="535" priority="8" timePeriod="thisMonth">
      <formula>AND(MONTH(K4)=MONTH(TODAY()),YEAR(K4)=YEAR(TODAY()))</formula>
    </cfRule>
    <cfRule type="timePeriod" dxfId="534" priority="11" timePeriod="nextMonth">
      <formula>AND(MONTH(K4)=MONTH(EDATE(TODAY(),0+1)),YEAR(K4)=YEAR(EDATE(TODAY(),0+1)))</formula>
    </cfRule>
  </conditionalFormatting>
  <conditionalFormatting sqref="K5:K100">
    <cfRule type="cellIs" dxfId="533" priority="16" operator="equal">
      <formula>44809</formula>
    </cfRule>
  </conditionalFormatting>
  <conditionalFormatting sqref="L5:L44 L46:L50">
    <cfRule type="containsText" dxfId="532" priority="4" operator="containsText" text="Válido">
      <formula>NOT(ISERROR(SEARCH("Válido",L5)))</formula>
    </cfRule>
    <cfRule type="containsText" dxfId="531" priority="5" operator="containsText" text="Vencido">
      <formula>NOT(ISERROR(SEARCH("Vencido",L5)))</formula>
    </cfRule>
  </conditionalFormatting>
  <hyperlinks>
    <hyperlink ref="L3" r:id="rId1" xr:uid="{F3508572-45BF-4556-AB02-5C874FD9F7CA}"/>
  </hyperlinks>
  <pageMargins left="0.511811024" right="0.511811024" top="0.78740157499999996" bottom="0.78740157499999996" header="0.31496062000000002" footer="0.31496062000000002"/>
  <pageSetup paperSize="9" scale="48" orientation="landscape" r:id="rId2"/>
  <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E46A80B-F28C-43C4-95F1-7E6330CF424C}">
          <x14:formula1>
            <xm:f>Planilha2!$A$15:$A$16</xm:f>
          </x14:formula1>
          <xm:sqref>G46:G50 G5:G44</xm:sqref>
        </x14:dataValidation>
        <x14:dataValidation type="list" allowBlank="1" showInputMessage="1" showErrorMessage="1" xr:uid="{DD31D481-C4E5-4289-9747-807A90233596}">
          <x14:formula1>
            <xm:f>Planilha2!$A$1:$A$2</xm:f>
          </x14:formula1>
          <xm:sqref>H5:H100</xm:sqref>
        </x14:dataValidation>
        <x14:dataValidation type="list" allowBlank="1" showInputMessage="1" showErrorMessage="1" xr:uid="{A51381C8-E849-47BE-B595-30E76C62AAE3}">
          <x14:formula1>
            <xm:f>Planilha2!$A$4:$A$13</xm:f>
          </x14:formula1>
          <xm:sqref>D5:D100</xm:sqref>
        </x14:dataValidation>
        <x14:dataValidation type="list" allowBlank="1" showInputMessage="1" showErrorMessage="1" xr:uid="{A24B34E2-E0AD-4839-B4E7-CC1893B74F8C}">
          <x14:formula1>
            <xm:f>Planilha2!$A$18:$A$19</xm:f>
          </x14:formula1>
          <xm:sqref>C5:C80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E27A9-EA40-4F35-B70E-103AF970265B}">
  <sheetPr>
    <pageSetUpPr fitToPage="1"/>
  </sheetPr>
  <dimension ref="A1:L100"/>
  <sheetViews>
    <sheetView zoomScale="80" zoomScaleNormal="80" zoomScaleSheetLayoutView="100" workbookViewId="0">
      <pane xSplit="1" topLeftCell="B1" activePane="topRight" state="frozen"/>
      <selection activeCell="C12" sqref="C12"/>
      <selection pane="topRight" activeCell="F63" sqref="F63"/>
    </sheetView>
  </sheetViews>
  <sheetFormatPr defaultRowHeight="15" x14ac:dyDescent="0.25"/>
  <cols>
    <col min="1" max="1" width="43.140625" bestFit="1" customWidth="1"/>
    <col min="2" max="2" width="26.140625" style="17" bestFit="1" customWidth="1"/>
    <col min="3" max="3" width="16.140625" style="12" customWidth="1"/>
    <col min="4" max="4" width="41.5703125" style="12" bestFit="1" customWidth="1"/>
    <col min="5" max="5" width="20.7109375" bestFit="1" customWidth="1"/>
    <col min="6" max="7" width="20.7109375" customWidth="1"/>
    <col min="8" max="8" width="24.140625" bestFit="1" customWidth="1"/>
    <col min="9" max="9" width="16.140625" customWidth="1"/>
    <col min="10" max="10" width="18.140625" customWidth="1"/>
    <col min="11" max="11" width="17.28515625" bestFit="1" customWidth="1"/>
    <col min="12" max="12" width="13" bestFit="1" customWidth="1"/>
  </cols>
  <sheetData>
    <row r="1" spans="1:12" ht="77.25" customHeight="1" x14ac:dyDescent="0.25">
      <c r="I1" s="22" t="s">
        <v>85</v>
      </c>
      <c r="J1" s="23" t="s">
        <v>86</v>
      </c>
      <c r="K1" s="24" t="s">
        <v>87</v>
      </c>
    </row>
    <row r="2" spans="1:12" ht="47.1" customHeight="1" x14ac:dyDescent="0.4">
      <c r="A2" s="51" t="s">
        <v>97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3"/>
    </row>
    <row r="3" spans="1:12" ht="45" customHeight="1" x14ac:dyDescent="0.25">
      <c r="A3" s="54"/>
      <c r="B3" s="55"/>
      <c r="C3" s="55"/>
      <c r="D3" s="55"/>
      <c r="E3" s="55"/>
      <c r="F3" s="55"/>
      <c r="G3" s="55"/>
      <c r="H3" s="55"/>
      <c r="I3" s="55"/>
      <c r="J3" s="55"/>
      <c r="K3" s="13" t="s">
        <v>0</v>
      </c>
      <c r="L3" s="28" t="s">
        <v>125</v>
      </c>
    </row>
    <row r="4" spans="1:12" ht="24" x14ac:dyDescent="0.25">
      <c r="A4" s="3" t="s">
        <v>1</v>
      </c>
      <c r="B4" s="16" t="s">
        <v>67</v>
      </c>
      <c r="C4" s="3" t="s">
        <v>77</v>
      </c>
      <c r="D4" s="3" t="s">
        <v>2</v>
      </c>
      <c r="E4" s="4" t="s">
        <v>3</v>
      </c>
      <c r="F4" s="4" t="s">
        <v>8</v>
      </c>
      <c r="G4" s="4" t="s">
        <v>7</v>
      </c>
      <c r="H4" s="5" t="s">
        <v>4</v>
      </c>
      <c r="I4" s="21" t="s">
        <v>83</v>
      </c>
      <c r="J4" s="6" t="s">
        <v>5</v>
      </c>
      <c r="K4" s="6" t="s">
        <v>6</v>
      </c>
      <c r="L4" s="6" t="s">
        <v>78</v>
      </c>
    </row>
    <row r="5" spans="1:12" x14ac:dyDescent="0.25">
      <c r="A5" s="11" t="str">
        <f>Tabela224[[#This Row],[NOME]]</f>
        <v>ADENILSON ÂNGELO MACIEIRA</v>
      </c>
      <c r="B5" s="11" t="str">
        <f>Tabela224[[#This Row],[CATEGORIA]]</f>
        <v>EMPREGADO</v>
      </c>
      <c r="C5" s="15" t="str">
        <f>Tabela224[[#This Row],[SITUAÇÃO ]]</f>
        <v>ATIVO</v>
      </c>
      <c r="D5" s="15" t="s">
        <v>110</v>
      </c>
      <c r="E5" s="7">
        <v>45248</v>
      </c>
      <c r="F5" s="10">
        <v>0.66666666666666663</v>
      </c>
      <c r="G5" s="7" t="s">
        <v>22</v>
      </c>
      <c r="H5" s="7" t="s">
        <v>63</v>
      </c>
      <c r="I5" s="8">
        <v>12</v>
      </c>
      <c r="J5" s="7">
        <f t="shared" ref="J5:J50" si="0">EDATE(E5,I5)</f>
        <v>45614</v>
      </c>
      <c r="K5" s="9">
        <f t="shared" ref="K5:K36" si="1">J5-29</f>
        <v>45585</v>
      </c>
      <c r="L5" s="15" t="str">
        <f ca="1">IF(TODAY()&gt;Tabela224101112131415161718192021222324252627[[#This Row],[VENCIMENTO]],"Vencido‼","Válido✔")</f>
        <v>Válido✔</v>
      </c>
    </row>
    <row r="6" spans="1:12" x14ac:dyDescent="0.25">
      <c r="A6" s="11" t="str">
        <f>Tabela224[[#This Row],[NOME]]</f>
        <v>ADENILSON PEREIRA SOARES</v>
      </c>
      <c r="B6" s="11" t="str">
        <f>Tabela224[[#This Row],[CATEGORIA]]</f>
        <v>EMPREGADO</v>
      </c>
      <c r="C6" s="15" t="str">
        <f>Tabela224[[#This Row],[SITUAÇÃO ]]</f>
        <v>ATIVO</v>
      </c>
      <c r="D6" s="15" t="s">
        <v>143</v>
      </c>
      <c r="E6" s="7"/>
      <c r="F6" s="10"/>
      <c r="G6" s="7"/>
      <c r="H6" s="7"/>
      <c r="I6" s="8"/>
      <c r="J6" s="7">
        <f t="shared" si="0"/>
        <v>0</v>
      </c>
      <c r="K6" s="9">
        <f t="shared" si="1"/>
        <v>-29</v>
      </c>
      <c r="L6" s="15" t="str">
        <f ca="1">IF(TODAY()&gt;Tabela224101112131415161718192021222324252627[[#This Row],[VENCIMENTO]],"Vencido‼","Válido✔")</f>
        <v>Vencido‼</v>
      </c>
    </row>
    <row r="7" spans="1:12" x14ac:dyDescent="0.25">
      <c r="A7" s="11" t="str">
        <f>Tabela224[[#This Row],[NOME]]</f>
        <v>AMANDA APARECIDA DOS SANTOS</v>
      </c>
      <c r="B7" s="11" t="str">
        <f>Tabela224[[#This Row],[CATEGORIA]]</f>
        <v>EMPREGADO</v>
      </c>
      <c r="C7" s="15" t="str">
        <f>Tabela224[[#This Row],[SITUAÇÃO ]]</f>
        <v>ATIVO</v>
      </c>
      <c r="D7" s="15" t="s">
        <v>143</v>
      </c>
      <c r="E7" s="7"/>
      <c r="F7" s="10"/>
      <c r="G7" s="7"/>
      <c r="H7" s="7"/>
      <c r="I7" s="8"/>
      <c r="J7" s="7">
        <f t="shared" si="0"/>
        <v>0</v>
      </c>
      <c r="K7" s="9">
        <f t="shared" si="1"/>
        <v>-29</v>
      </c>
      <c r="L7" s="15" t="str">
        <f ca="1">IF(TODAY()&gt;Tabela224101112131415161718192021222324252627[[#This Row],[VENCIMENTO]],"Vencido‼","Válido✔")</f>
        <v>Vencido‼</v>
      </c>
    </row>
    <row r="8" spans="1:12" x14ac:dyDescent="0.25">
      <c r="A8" s="11" t="str">
        <f>Tabela224[[#This Row],[NOME]]</f>
        <v>ANDERSON JOSÉ NUNES REIS</v>
      </c>
      <c r="B8" s="11" t="str">
        <f>Tabela224[[#This Row],[CATEGORIA]]</f>
        <v>EMPREGADO</v>
      </c>
      <c r="C8" s="15" t="str">
        <f>Tabela224[[#This Row],[SITUAÇÃO ]]</f>
        <v>INATIVO</v>
      </c>
      <c r="D8" s="15"/>
      <c r="E8" s="7"/>
      <c r="F8" s="10"/>
      <c r="G8" s="7"/>
      <c r="H8" s="7"/>
      <c r="I8" s="8"/>
      <c r="J8" s="7">
        <f t="shared" si="0"/>
        <v>0</v>
      </c>
      <c r="K8" s="9">
        <f t="shared" si="1"/>
        <v>-29</v>
      </c>
      <c r="L8" s="15" t="str">
        <f ca="1">IF(TODAY()&gt;Tabela224101112131415161718192021222324252627[[#This Row],[VENCIMENTO]],"Vencido‼","Válido✔")</f>
        <v>Vencido‼</v>
      </c>
    </row>
    <row r="9" spans="1:12" x14ac:dyDescent="0.25">
      <c r="A9" s="11" t="str">
        <f>Tabela224[[#This Row],[NOME]]</f>
        <v>ARNALDO RAIMUNDO FERREIRA</v>
      </c>
      <c r="B9" s="11" t="str">
        <f>Tabela224[[#This Row],[CATEGORIA]]</f>
        <v>EMPREGADO</v>
      </c>
      <c r="C9" s="15" t="str">
        <f>Tabela224[[#This Row],[SITUAÇÃO ]]</f>
        <v>ATIVO</v>
      </c>
      <c r="D9" s="15" t="s">
        <v>110</v>
      </c>
      <c r="E9" s="7">
        <v>43199</v>
      </c>
      <c r="F9" s="10">
        <v>0.66666666666666663</v>
      </c>
      <c r="G9" s="7" t="s">
        <v>22</v>
      </c>
      <c r="H9" s="7" t="s">
        <v>63</v>
      </c>
      <c r="I9" s="8">
        <v>12</v>
      </c>
      <c r="J9" s="7">
        <f t="shared" si="0"/>
        <v>43564</v>
      </c>
      <c r="K9" s="9">
        <f t="shared" si="1"/>
        <v>43535</v>
      </c>
      <c r="L9" s="15" t="str">
        <f ca="1">IF(TODAY()&gt;Tabela224101112131415161718192021222324252627[[#This Row],[VENCIMENTO]],"Vencido‼","Válido✔")</f>
        <v>Vencido‼</v>
      </c>
    </row>
    <row r="10" spans="1:12" x14ac:dyDescent="0.25">
      <c r="A10" s="11" t="str">
        <f>Tabela224[[#This Row],[NOME]]</f>
        <v>BRUNO DE SOUSA MARTINS</v>
      </c>
      <c r="B10" s="11" t="str">
        <f>Tabela224[[#This Row],[CATEGORIA]]</f>
        <v xml:space="preserve">EMPREGADO </v>
      </c>
      <c r="C10" s="15" t="str">
        <f>Tabela224[[#This Row],[SITUAÇÃO ]]</f>
        <v>INATIVO</v>
      </c>
      <c r="D10" s="15"/>
      <c r="E10" s="7"/>
      <c r="F10" s="10"/>
      <c r="G10" s="7"/>
      <c r="H10" s="7"/>
      <c r="I10" s="8"/>
      <c r="J10" s="7">
        <f t="shared" si="0"/>
        <v>0</v>
      </c>
      <c r="K10" s="9">
        <f t="shared" si="1"/>
        <v>-29</v>
      </c>
      <c r="L10" s="15" t="str">
        <f ca="1">IF(TODAY()&gt;Tabela224101112131415161718192021222324252627[[#This Row],[VENCIMENTO]],"Vencido‼","Válido✔")</f>
        <v>Vencido‼</v>
      </c>
    </row>
    <row r="11" spans="1:12" x14ac:dyDescent="0.25">
      <c r="A11" s="11" t="str">
        <f>Tabela224[[#This Row],[NOME]]</f>
        <v>CARLOS ANANIAS SOARES DOS ANJOS</v>
      </c>
      <c r="B11" s="11" t="str">
        <f>Tabela224[[#This Row],[CATEGORIA]]</f>
        <v>EMPREGADO</v>
      </c>
      <c r="C11" s="15" t="str">
        <f>Tabela224[[#This Row],[SITUAÇÃO ]]</f>
        <v>ATIVO</v>
      </c>
      <c r="D11" s="15" t="s">
        <v>143</v>
      </c>
      <c r="E11" s="7"/>
      <c r="F11" s="10"/>
      <c r="G11" s="7"/>
      <c r="H11" s="7"/>
      <c r="I11" s="8"/>
      <c r="J11" s="7">
        <f t="shared" si="0"/>
        <v>0</v>
      </c>
      <c r="K11" s="9">
        <f t="shared" si="1"/>
        <v>-29</v>
      </c>
      <c r="L11" s="15" t="str">
        <f ca="1">IF(TODAY()&gt;Tabela224101112131415161718192021222324252627[[#This Row],[VENCIMENTO]],"Vencido‼","Válido✔")</f>
        <v>Vencido‼</v>
      </c>
    </row>
    <row r="12" spans="1:12" x14ac:dyDescent="0.25">
      <c r="A12" s="11" t="str">
        <f>Tabela224[[#This Row],[NOME]]</f>
        <v>CARLOS ANTÔNIO DE LISBOA</v>
      </c>
      <c r="B12" s="11" t="str">
        <f>Tabela224[[#This Row],[CATEGORIA]]</f>
        <v>EMPREGADO</v>
      </c>
      <c r="C12" s="15" t="str">
        <f>Tabela224[[#This Row],[SITUAÇÃO ]]</f>
        <v>INATIVO</v>
      </c>
      <c r="D12" s="15"/>
      <c r="E12" s="7"/>
      <c r="F12" s="10"/>
      <c r="G12" s="7"/>
      <c r="H12" s="7"/>
      <c r="I12" s="8"/>
      <c r="J12" s="7">
        <f t="shared" si="0"/>
        <v>0</v>
      </c>
      <c r="K12" s="9">
        <f t="shared" si="1"/>
        <v>-29</v>
      </c>
      <c r="L12" s="15" t="str">
        <f ca="1">IF(TODAY()&gt;Tabela224101112131415161718192021222324252627[[#This Row],[VENCIMENTO]],"Vencido‼","Válido✔")</f>
        <v>Vencido‼</v>
      </c>
    </row>
    <row r="13" spans="1:12" x14ac:dyDescent="0.25">
      <c r="A13" s="11" t="str">
        <f>Tabela224[[#This Row],[NOME]]</f>
        <v>CLESIANO ANTÔNIO DIAS PINHEIRO</v>
      </c>
      <c r="B13" s="11" t="str">
        <f>Tabela224[[#This Row],[CATEGORIA]]</f>
        <v xml:space="preserve">EMPREGADO </v>
      </c>
      <c r="C13" s="15" t="str">
        <f>Tabela224[[#This Row],[SITUAÇÃO ]]</f>
        <v>ATIVO</v>
      </c>
      <c r="D13" s="15" t="s">
        <v>143</v>
      </c>
      <c r="E13" s="7"/>
      <c r="F13" s="10"/>
      <c r="G13" s="7"/>
      <c r="H13" s="7"/>
      <c r="I13" s="8"/>
      <c r="J13" s="7">
        <f t="shared" si="0"/>
        <v>0</v>
      </c>
      <c r="K13" s="9">
        <f t="shared" si="1"/>
        <v>-29</v>
      </c>
      <c r="L13" s="15" t="str">
        <f ca="1">IF(TODAY()&gt;Tabela224101112131415161718192021222324252627[[#This Row],[VENCIMENTO]],"Vencido‼","Válido✔")</f>
        <v>Vencido‼</v>
      </c>
    </row>
    <row r="14" spans="1:12" x14ac:dyDescent="0.25">
      <c r="A14" s="11" t="str">
        <f>Tabela224[[#This Row],[NOME]]</f>
        <v>DAMIÃO VICENTE SARAIVA</v>
      </c>
      <c r="B14" s="11" t="str">
        <f>Tabela224[[#This Row],[CATEGORIA]]</f>
        <v>EMPREGADO</v>
      </c>
      <c r="C14" s="15" t="str">
        <f>Tabela224[[#This Row],[SITUAÇÃO ]]</f>
        <v>ATIVO</v>
      </c>
      <c r="D14" s="15" t="s">
        <v>110</v>
      </c>
      <c r="E14" s="7">
        <v>45005</v>
      </c>
      <c r="F14" s="10">
        <v>0.66666666666666663</v>
      </c>
      <c r="G14" s="7" t="s">
        <v>22</v>
      </c>
      <c r="H14" s="7" t="s">
        <v>63</v>
      </c>
      <c r="I14" s="8">
        <v>12</v>
      </c>
      <c r="J14" s="7">
        <f t="shared" si="0"/>
        <v>45371</v>
      </c>
      <c r="K14" s="9">
        <f t="shared" si="1"/>
        <v>45342</v>
      </c>
      <c r="L14" s="15" t="str">
        <f ca="1">IF(TODAY()&gt;Tabela224101112131415161718192021222324252627[[#This Row],[VENCIMENTO]],"Vencido‼","Válido✔")</f>
        <v>Vencido‼</v>
      </c>
    </row>
    <row r="15" spans="1:12" x14ac:dyDescent="0.25">
      <c r="A15" s="11" t="str">
        <f>Tabela224[[#This Row],[NOME]]</f>
        <v>DANIEL ALVES DA CUNHA</v>
      </c>
      <c r="B15" s="11" t="str">
        <f>Tabela224[[#This Row],[CATEGORIA]]</f>
        <v>EMPREGADO</v>
      </c>
      <c r="C15" s="15" t="str">
        <f>Tabela224[[#This Row],[SITUAÇÃO ]]</f>
        <v>ATIVO</v>
      </c>
      <c r="D15" s="15" t="s">
        <v>110</v>
      </c>
      <c r="E15" s="7">
        <v>45209</v>
      </c>
      <c r="F15" s="10">
        <v>0.66666666666666663</v>
      </c>
      <c r="G15" s="7" t="s">
        <v>22</v>
      </c>
      <c r="H15" s="7" t="s">
        <v>63</v>
      </c>
      <c r="I15" s="8">
        <v>12</v>
      </c>
      <c r="J15" s="7">
        <f t="shared" si="0"/>
        <v>45575</v>
      </c>
      <c r="K15" s="9">
        <f t="shared" si="1"/>
        <v>45546</v>
      </c>
      <c r="L15" s="15" t="str">
        <f ca="1">IF(TODAY()&gt;Tabela224101112131415161718192021222324252627[[#This Row],[VENCIMENTO]],"Vencido‼","Válido✔")</f>
        <v>Válido✔</v>
      </c>
    </row>
    <row r="16" spans="1:12" x14ac:dyDescent="0.25">
      <c r="A16" s="11" t="str">
        <f>Tabela224[[#This Row],[NOME]]</f>
        <v>DIEGO GALDINO REZENDE</v>
      </c>
      <c r="B16" s="11" t="str">
        <f>Tabela224[[#This Row],[CATEGORIA]]</f>
        <v>INTERMITENTE (GEOSCAN)</v>
      </c>
      <c r="C16" s="15" t="str">
        <f>Tabela224[[#This Row],[SITUAÇÃO ]]</f>
        <v>ATIVO</v>
      </c>
      <c r="D16" s="15" t="s">
        <v>143</v>
      </c>
      <c r="E16" s="7"/>
      <c r="F16" s="10"/>
      <c r="G16" s="7"/>
      <c r="H16" s="7"/>
      <c r="I16" s="8"/>
      <c r="J16" s="7">
        <f t="shared" si="0"/>
        <v>0</v>
      </c>
      <c r="K16" s="9">
        <f t="shared" si="1"/>
        <v>-29</v>
      </c>
      <c r="L16" s="15" t="str">
        <f ca="1">IF(TODAY()&gt;Tabela224101112131415161718192021222324252627[[#This Row],[VENCIMENTO]],"Vencido‼","Válido✔")</f>
        <v>Vencido‼</v>
      </c>
    </row>
    <row r="17" spans="1:12" x14ac:dyDescent="0.25">
      <c r="A17" s="11" t="str">
        <f>Tabela224[[#This Row],[NOME]]</f>
        <v>DOGIVAL GONÇALVES DOS SANTOS</v>
      </c>
      <c r="B17" s="11" t="str">
        <f>Tabela224[[#This Row],[CATEGORIA]]</f>
        <v>INTERMITENTE (ELISVÂNIO)</v>
      </c>
      <c r="C17" s="15" t="str">
        <f>Tabela224[[#This Row],[SITUAÇÃO ]]</f>
        <v>ATIVO</v>
      </c>
      <c r="D17" s="15" t="s">
        <v>143</v>
      </c>
      <c r="E17" s="7"/>
      <c r="F17" s="10"/>
      <c r="G17" s="7"/>
      <c r="H17" s="7"/>
      <c r="I17" s="8"/>
      <c r="J17" s="7">
        <f t="shared" si="0"/>
        <v>0</v>
      </c>
      <c r="K17" s="9">
        <f t="shared" si="1"/>
        <v>-29</v>
      </c>
      <c r="L17" s="15" t="str">
        <f ca="1">IF(TODAY()&gt;Tabela224101112131415161718192021222324252627[[#This Row],[VENCIMENTO]],"Vencido‼","Válido✔")</f>
        <v>Vencido‼</v>
      </c>
    </row>
    <row r="18" spans="1:12" x14ac:dyDescent="0.25">
      <c r="A18" s="11" t="str">
        <f>Tabela224[[#This Row],[NOME]]</f>
        <v>ELISVÂNIO DE SOUZA OLIVEIRA</v>
      </c>
      <c r="B18" s="11" t="str">
        <f>Tabela224[[#This Row],[CATEGORIA]]</f>
        <v>INTERMITENTE (ELISVÂNIO)</v>
      </c>
      <c r="C18" s="15" t="str">
        <f>Tabela224[[#This Row],[SITUAÇÃO ]]</f>
        <v>ATIVO</v>
      </c>
      <c r="D18" s="15" t="s">
        <v>143</v>
      </c>
      <c r="E18" s="7"/>
      <c r="F18" s="10"/>
      <c r="G18" s="7"/>
      <c r="H18" s="7"/>
      <c r="I18" s="8"/>
      <c r="J18" s="7">
        <f t="shared" si="0"/>
        <v>0</v>
      </c>
      <c r="K18" s="9">
        <f t="shared" si="1"/>
        <v>-29</v>
      </c>
      <c r="L18" s="15" t="str">
        <f ca="1">IF(TODAY()&gt;Tabela224101112131415161718192021222324252627[[#This Row],[VENCIMENTO]],"Vencido‼","Válido✔")</f>
        <v>Vencido‼</v>
      </c>
    </row>
    <row r="19" spans="1:12" x14ac:dyDescent="0.25">
      <c r="A19" s="11" t="str">
        <f>Tabela224[[#This Row],[NOME]]</f>
        <v>EVARISTO CHAVES DA SILVA</v>
      </c>
      <c r="B19" s="11" t="str">
        <f>Tabela224[[#This Row],[CATEGORIA]]</f>
        <v>EMPREGADO</v>
      </c>
      <c r="C19" s="15" t="str">
        <f>Tabela224[[#This Row],[SITUAÇÃO ]]</f>
        <v>ATIVO</v>
      </c>
      <c r="D19" s="15" t="s">
        <v>143</v>
      </c>
      <c r="E19" s="7"/>
      <c r="F19" s="10"/>
      <c r="G19" s="7"/>
      <c r="H19" s="7"/>
      <c r="I19" s="8"/>
      <c r="J19" s="7">
        <f t="shared" si="0"/>
        <v>0</v>
      </c>
      <c r="K19" s="9">
        <f t="shared" si="1"/>
        <v>-29</v>
      </c>
      <c r="L19" s="15" t="str">
        <f ca="1">IF(TODAY()&gt;Tabela224101112131415161718192021222324252627[[#This Row],[VENCIMENTO]],"Vencido‼","Válido✔")</f>
        <v>Vencido‼</v>
      </c>
    </row>
    <row r="20" spans="1:12" x14ac:dyDescent="0.25">
      <c r="A20" s="11" t="str">
        <f>Tabela224[[#This Row],[NOME]]</f>
        <v>FELIPE OLIVEIRA BARBOSA</v>
      </c>
      <c r="B20" s="11" t="str">
        <f>Tabela224[[#This Row],[CATEGORIA]]</f>
        <v>EMPREGADO</v>
      </c>
      <c r="C20" s="15" t="str">
        <f>Tabela224[[#This Row],[SITUAÇÃO ]]</f>
        <v>ATIVO</v>
      </c>
      <c r="D20" s="15" t="s">
        <v>110</v>
      </c>
      <c r="E20" s="7">
        <v>45005</v>
      </c>
      <c r="F20" s="10">
        <v>0.66666666666666663</v>
      </c>
      <c r="G20" s="7" t="s">
        <v>22</v>
      </c>
      <c r="H20" s="7" t="s">
        <v>63</v>
      </c>
      <c r="I20" s="8">
        <v>12</v>
      </c>
      <c r="J20" s="7">
        <f t="shared" si="0"/>
        <v>45371</v>
      </c>
      <c r="K20" s="9">
        <f t="shared" si="1"/>
        <v>45342</v>
      </c>
      <c r="L20" s="15" t="str">
        <f ca="1">IF(TODAY()&gt;Tabela224101112131415161718192021222324252627[[#This Row],[VENCIMENTO]],"Vencido‼","Válido✔")</f>
        <v>Vencido‼</v>
      </c>
    </row>
    <row r="21" spans="1:12" x14ac:dyDescent="0.25">
      <c r="A21" s="11" t="str">
        <f>Tabela224[[#This Row],[NOME]]</f>
        <v>FERNANDO OLIVEIRA DOS SANTOS</v>
      </c>
      <c r="B21" s="11" t="str">
        <f>Tabela224[[#This Row],[CATEGORIA]]</f>
        <v>EMPREGADO</v>
      </c>
      <c r="C21" s="15" t="str">
        <f>Tabela224[[#This Row],[SITUAÇÃO ]]</f>
        <v>ATIVO</v>
      </c>
      <c r="D21" s="15" t="s">
        <v>143</v>
      </c>
      <c r="E21" s="7"/>
      <c r="F21" s="10"/>
      <c r="G21" s="7"/>
      <c r="H21" s="7"/>
      <c r="I21" s="8"/>
      <c r="J21" s="7">
        <f t="shared" si="0"/>
        <v>0</v>
      </c>
      <c r="K21" s="9">
        <f t="shared" si="1"/>
        <v>-29</v>
      </c>
      <c r="L21" s="15" t="str">
        <f ca="1">IF(TODAY()&gt;Tabela224101112131415161718192021222324252627[[#This Row],[VENCIMENTO]],"Vencido‼","Válido✔")</f>
        <v>Vencido‼</v>
      </c>
    </row>
    <row r="22" spans="1:12" x14ac:dyDescent="0.25">
      <c r="A22" s="11" t="str">
        <f>Tabela224[[#This Row],[NOME]]</f>
        <v>FILIPI GODINHO VEIGA</v>
      </c>
      <c r="B22" s="11" t="str">
        <f>Tabela224[[#This Row],[CATEGORIA]]</f>
        <v>INTERMITENTE (GEOSCAN)</v>
      </c>
      <c r="C22" s="15" t="str">
        <f>Tabela224[[#This Row],[SITUAÇÃO ]]</f>
        <v>ATIVO</v>
      </c>
      <c r="D22" s="15" t="s">
        <v>143</v>
      </c>
      <c r="E22" s="7"/>
      <c r="F22" s="10"/>
      <c r="G22" s="7"/>
      <c r="H22" s="7"/>
      <c r="I22" s="8"/>
      <c r="J22" s="7">
        <f t="shared" si="0"/>
        <v>0</v>
      </c>
      <c r="K22" s="9">
        <f t="shared" si="1"/>
        <v>-29</v>
      </c>
      <c r="L22" s="15" t="str">
        <f ca="1">IF(TODAY()&gt;Tabela224101112131415161718192021222324252627[[#This Row],[VENCIMENTO]],"Vencido‼","Válido✔")</f>
        <v>Vencido‼</v>
      </c>
    </row>
    <row r="23" spans="1:12" x14ac:dyDescent="0.25">
      <c r="A23" s="11" t="str">
        <f>Tabela224[[#This Row],[NOME]]</f>
        <v>GERSON DAMIÃO DA SILVA PRADO</v>
      </c>
      <c r="B23" s="11" t="str">
        <f>Tabela224[[#This Row],[CATEGORIA]]</f>
        <v>EMPREGADO</v>
      </c>
      <c r="C23" s="15" t="str">
        <f>Tabela224[[#This Row],[SITUAÇÃO ]]</f>
        <v>ATIVO</v>
      </c>
      <c r="D23" s="15" t="s">
        <v>110</v>
      </c>
      <c r="E23" s="7">
        <v>45117</v>
      </c>
      <c r="F23" s="10">
        <v>0.66666666666666663</v>
      </c>
      <c r="G23" s="7" t="s">
        <v>22</v>
      </c>
      <c r="H23" s="7" t="s">
        <v>63</v>
      </c>
      <c r="I23" s="8">
        <v>12</v>
      </c>
      <c r="J23" s="7">
        <f t="shared" si="0"/>
        <v>45483</v>
      </c>
      <c r="K23" s="9">
        <f t="shared" si="1"/>
        <v>45454</v>
      </c>
      <c r="L23" s="15" t="str">
        <f ca="1">IF(TODAY()&gt;Tabela224101112131415161718192021222324252627[[#This Row],[VENCIMENTO]],"Vencido‼","Válido✔")</f>
        <v>Válido✔</v>
      </c>
    </row>
    <row r="24" spans="1:12" x14ac:dyDescent="0.25">
      <c r="A24" s="11" t="str">
        <f>Tabela224[[#This Row],[NOME]]</f>
        <v>GIVALDO JOSE DOS SANTOS</v>
      </c>
      <c r="B24" s="11" t="str">
        <f>Tabela224[[#This Row],[CATEGORIA]]</f>
        <v>INTERMITENTE (ELISVÂNIO)</v>
      </c>
      <c r="C24" s="15" t="str">
        <f>Tabela224[[#This Row],[SITUAÇÃO ]]</f>
        <v>ATIVO</v>
      </c>
      <c r="D24" s="15" t="s">
        <v>143</v>
      </c>
      <c r="E24" s="7"/>
      <c r="F24" s="7"/>
      <c r="G24" s="7"/>
      <c r="H24" s="7"/>
      <c r="I24" s="8"/>
      <c r="J24" s="7">
        <f t="shared" si="0"/>
        <v>0</v>
      </c>
      <c r="K24" s="9">
        <f t="shared" si="1"/>
        <v>-29</v>
      </c>
      <c r="L24" s="15" t="str">
        <f ca="1">IF(TODAY()&gt;Tabela224101112131415161718192021222324252627[[#This Row],[VENCIMENTO]],"Vencido‼","Válido✔")</f>
        <v>Vencido‼</v>
      </c>
    </row>
    <row r="25" spans="1:12" x14ac:dyDescent="0.25">
      <c r="A25" s="11" t="str">
        <f>Tabela224[[#This Row],[NOME]]</f>
        <v>GUSTAVO HENRIQUE ABREU ROCHA</v>
      </c>
      <c r="B25" s="11" t="str">
        <f>Tabela224[[#This Row],[CATEGORIA]]</f>
        <v>EMPREGADO</v>
      </c>
      <c r="C25" s="15" t="str">
        <f>Tabela224[[#This Row],[SITUAÇÃO ]]</f>
        <v>ATIVO</v>
      </c>
      <c r="D25" s="15" t="s">
        <v>143</v>
      </c>
      <c r="E25" s="7"/>
      <c r="F25" s="7"/>
      <c r="G25" s="7"/>
      <c r="H25" s="7"/>
      <c r="I25" s="8"/>
      <c r="J25" s="7">
        <f t="shared" si="0"/>
        <v>0</v>
      </c>
      <c r="K25" s="9">
        <f t="shared" si="1"/>
        <v>-29</v>
      </c>
      <c r="L25" s="15" t="str">
        <f ca="1">IF(TODAY()&gt;Tabela224101112131415161718192021222324252627[[#This Row],[VENCIMENTO]],"Vencido‼","Válido✔")</f>
        <v>Vencido‼</v>
      </c>
    </row>
    <row r="26" spans="1:12" x14ac:dyDescent="0.25">
      <c r="A26" s="11" t="str">
        <f>Tabela224[[#This Row],[NOME]]</f>
        <v>HIGOR PAULO DIAS OLIVEIRA</v>
      </c>
      <c r="B26" s="11" t="str">
        <f>Tabela224[[#This Row],[CATEGORIA]]</f>
        <v>EMPREGADO</v>
      </c>
      <c r="C26" s="15" t="str">
        <f>Tabela224[[#This Row],[SITUAÇÃO ]]</f>
        <v>ATIVO</v>
      </c>
      <c r="D26" s="15" t="s">
        <v>143</v>
      </c>
      <c r="E26" s="7"/>
      <c r="F26" s="7"/>
      <c r="G26" s="7"/>
      <c r="H26" s="7"/>
      <c r="I26" s="8"/>
      <c r="J26" s="7">
        <f t="shared" si="0"/>
        <v>0</v>
      </c>
      <c r="K26" s="9">
        <f t="shared" si="1"/>
        <v>-29</v>
      </c>
      <c r="L26" s="15" t="str">
        <f ca="1">IF(TODAY()&gt;Tabela224101112131415161718192021222324252627[[#This Row],[VENCIMENTO]],"Vencido‼","Válido✔")</f>
        <v>Vencido‼</v>
      </c>
    </row>
    <row r="27" spans="1:12" x14ac:dyDescent="0.25">
      <c r="A27" s="11" t="str">
        <f>Tabela224[[#This Row],[NOME]]</f>
        <v>JANDILSON VIRGENS COSTA</v>
      </c>
      <c r="B27" s="11" t="str">
        <f>Tabela224[[#This Row],[CATEGORIA]]</f>
        <v>INTERMITENTE (ELISVÂNIO)</v>
      </c>
      <c r="C27" s="15" t="str">
        <f>Tabela224[[#This Row],[SITUAÇÃO ]]</f>
        <v>ATIVO</v>
      </c>
      <c r="D27" s="15" t="s">
        <v>143</v>
      </c>
      <c r="E27" s="7"/>
      <c r="F27" s="7"/>
      <c r="G27" s="7"/>
      <c r="H27" s="7"/>
      <c r="I27" s="8"/>
      <c r="J27" s="7">
        <f t="shared" si="0"/>
        <v>0</v>
      </c>
      <c r="K27" s="9">
        <f t="shared" si="1"/>
        <v>-29</v>
      </c>
      <c r="L27" s="15" t="str">
        <f ca="1">IF(TODAY()&gt;Tabela224101112131415161718192021222324252627[[#This Row],[VENCIMENTO]],"Vencido‼","Válido✔")</f>
        <v>Vencido‼</v>
      </c>
    </row>
    <row r="28" spans="1:12" x14ac:dyDescent="0.25">
      <c r="A28" s="11" t="str">
        <f>Tabela224[[#This Row],[NOME]]</f>
        <v>JHONATA HENRIQUE AMORIM ALVES</v>
      </c>
      <c r="B28" s="11" t="str">
        <f>Tabela224[[#This Row],[CATEGORIA]]</f>
        <v>EMPREGADO</v>
      </c>
      <c r="C28" s="15" t="str">
        <f>Tabela224[[#This Row],[SITUAÇÃO ]]</f>
        <v>ATIVO</v>
      </c>
      <c r="D28" s="15" t="s">
        <v>143</v>
      </c>
      <c r="E28" s="7"/>
      <c r="F28" s="7"/>
      <c r="G28" s="7"/>
      <c r="H28" s="7"/>
      <c r="I28" s="8"/>
      <c r="J28" s="7">
        <f t="shared" si="0"/>
        <v>0</v>
      </c>
      <c r="K28" s="9">
        <f t="shared" si="1"/>
        <v>-29</v>
      </c>
      <c r="L28" s="15" t="str">
        <f ca="1">IF(TODAY()&gt;Tabela224101112131415161718192021222324252627[[#This Row],[VENCIMENTO]],"Vencido‼","Válido✔")</f>
        <v>Vencido‼</v>
      </c>
    </row>
    <row r="29" spans="1:12" x14ac:dyDescent="0.25">
      <c r="A29" s="11" t="str">
        <f>Tabela224[[#This Row],[NOME]]</f>
        <v>JOÃO PAULO GUIMARÃES</v>
      </c>
      <c r="B29" s="11" t="str">
        <f>Tabela224[[#This Row],[CATEGORIA]]</f>
        <v>EMPREGADO</v>
      </c>
      <c r="C29" s="15" t="str">
        <f>Tabela224[[#This Row],[SITUAÇÃO ]]</f>
        <v>INATIVO</v>
      </c>
      <c r="D29" s="15" t="s">
        <v>143</v>
      </c>
      <c r="E29" s="7"/>
      <c r="F29" s="7"/>
      <c r="G29" s="7"/>
      <c r="H29" s="7"/>
      <c r="I29" s="8"/>
      <c r="J29" s="7">
        <f t="shared" si="0"/>
        <v>0</v>
      </c>
      <c r="K29" s="9">
        <f t="shared" si="1"/>
        <v>-29</v>
      </c>
      <c r="L29" s="15" t="str">
        <f ca="1">IF(TODAY()&gt;Tabela224101112131415161718192021222324252627[[#This Row],[VENCIMENTO]],"Vencido‼","Válido✔")</f>
        <v>Vencido‼</v>
      </c>
    </row>
    <row r="30" spans="1:12" x14ac:dyDescent="0.25">
      <c r="A30" s="11" t="str">
        <f>Tabela224[[#This Row],[NOME]]</f>
        <v>JONATHAS KELLYSON MARTINS DE OLIVEIRA</v>
      </c>
      <c r="B30" s="11" t="str">
        <f>Tabela224[[#This Row],[CATEGORIA]]</f>
        <v>INTERMITENTE</v>
      </c>
      <c r="C30" s="15" t="str">
        <f>Tabela224[[#This Row],[SITUAÇÃO ]]</f>
        <v>INATIVO</v>
      </c>
      <c r="D30" s="15"/>
      <c r="E30" s="7"/>
      <c r="F30" s="7"/>
      <c r="G30" s="7"/>
      <c r="H30" s="7"/>
      <c r="I30" s="8"/>
      <c r="J30" s="7">
        <f t="shared" si="0"/>
        <v>0</v>
      </c>
      <c r="K30" s="9">
        <f t="shared" si="1"/>
        <v>-29</v>
      </c>
      <c r="L30" s="15" t="str">
        <f ca="1">IF(TODAY()&gt;Tabela224101112131415161718192021222324252627[[#This Row],[VENCIMENTO]],"Vencido‼","Válido✔")</f>
        <v>Vencido‼</v>
      </c>
    </row>
    <row r="31" spans="1:12" x14ac:dyDescent="0.25">
      <c r="A31" s="11" t="str">
        <f>Tabela224[[#This Row],[NOME]]</f>
        <v>JOSÉ ANTÔNIO DIAS</v>
      </c>
      <c r="B31" s="11" t="str">
        <f>Tabela224[[#This Row],[CATEGORIA]]</f>
        <v xml:space="preserve">EMPREGADO </v>
      </c>
      <c r="C31" s="15" t="str">
        <f>Tabela224[[#This Row],[SITUAÇÃO ]]</f>
        <v>ATIVO</v>
      </c>
      <c r="D31" s="15" t="s">
        <v>143</v>
      </c>
      <c r="E31" s="7"/>
      <c r="F31" s="7"/>
      <c r="G31" s="7"/>
      <c r="H31" s="7"/>
      <c r="I31" s="8"/>
      <c r="J31" s="7">
        <f t="shared" si="0"/>
        <v>0</v>
      </c>
      <c r="K31" s="9">
        <f t="shared" si="1"/>
        <v>-29</v>
      </c>
      <c r="L31" s="15" t="str">
        <f ca="1">IF(TODAY()&gt;Tabela224101112131415161718192021222324252627[[#This Row],[VENCIMENTO]],"Vencido‼","Válido✔")</f>
        <v>Vencido‼</v>
      </c>
    </row>
    <row r="32" spans="1:12" x14ac:dyDescent="0.25">
      <c r="A32" s="11" t="str">
        <f>Tabela224[[#This Row],[NOME]]</f>
        <v>KENNEDY ALMEIDA MOTA</v>
      </c>
      <c r="B32" s="11" t="str">
        <f>Tabela224[[#This Row],[CATEGORIA]]</f>
        <v>EMPREGADO</v>
      </c>
      <c r="C32" s="15" t="str">
        <f>Tabela224[[#This Row],[SITUAÇÃO ]]</f>
        <v>ATIVO</v>
      </c>
      <c r="D32" s="15" t="s">
        <v>143</v>
      </c>
      <c r="E32" s="7"/>
      <c r="F32" s="7"/>
      <c r="G32" s="7"/>
      <c r="H32" s="7"/>
      <c r="I32" s="8"/>
      <c r="J32" s="7">
        <f t="shared" si="0"/>
        <v>0</v>
      </c>
      <c r="K32" s="9">
        <f t="shared" si="1"/>
        <v>-29</v>
      </c>
      <c r="L32" s="15" t="str">
        <f ca="1">IF(TODAY()&gt;Tabela224101112131415161718192021222324252627[[#This Row],[VENCIMENTO]],"Vencido‼","Válido✔")</f>
        <v>Vencido‼</v>
      </c>
    </row>
    <row r="33" spans="1:12" x14ac:dyDescent="0.25">
      <c r="A33" s="11" t="str">
        <f>Tabela224[[#This Row],[NOME]]</f>
        <v>KEVIN AQUINO ARNEZ</v>
      </c>
      <c r="B33" s="11" t="str">
        <f>Tabela224[[#This Row],[CATEGORIA]]</f>
        <v>EMPREGADO</v>
      </c>
      <c r="C33" s="15" t="str">
        <f>Tabela224[[#This Row],[SITUAÇÃO ]]</f>
        <v>ATIVO</v>
      </c>
      <c r="D33" s="15" t="s">
        <v>143</v>
      </c>
      <c r="E33" s="7"/>
      <c r="F33" s="7"/>
      <c r="G33" s="7"/>
      <c r="H33" s="7"/>
      <c r="I33" s="8"/>
      <c r="J33" s="7">
        <f t="shared" si="0"/>
        <v>0</v>
      </c>
      <c r="K33" s="9">
        <f t="shared" si="1"/>
        <v>-29</v>
      </c>
      <c r="L33" s="15" t="str">
        <f ca="1">IF(TODAY()&gt;Tabela224101112131415161718192021222324252627[[#This Row],[VENCIMENTO]],"Vencido‼","Válido✔")</f>
        <v>Vencido‼</v>
      </c>
    </row>
    <row r="34" spans="1:12" x14ac:dyDescent="0.25">
      <c r="A34" s="11" t="str">
        <f>Tabela224[[#This Row],[NOME]]</f>
        <v>LEANDRO ARCANJO DOS SANTOS</v>
      </c>
      <c r="B34" s="11" t="str">
        <f>Tabela224[[#This Row],[CATEGORIA]]</f>
        <v>EMPREGADO</v>
      </c>
      <c r="C34" s="15" t="str">
        <f>Tabela224[[#This Row],[SITUAÇÃO ]]</f>
        <v>ATIVO</v>
      </c>
      <c r="D34" s="15" t="s">
        <v>143</v>
      </c>
      <c r="E34" s="7"/>
      <c r="F34" s="7"/>
      <c r="G34" s="7"/>
      <c r="H34" s="7"/>
      <c r="I34" s="8"/>
      <c r="J34" s="7">
        <f t="shared" si="0"/>
        <v>0</v>
      </c>
      <c r="K34" s="9">
        <f t="shared" si="1"/>
        <v>-29</v>
      </c>
      <c r="L34" s="15" t="str">
        <f ca="1">IF(TODAY()&gt;Tabela224101112131415161718192021222324252627[[#This Row],[VENCIMENTO]],"Vencido‼","Válido✔")</f>
        <v>Vencido‼</v>
      </c>
    </row>
    <row r="35" spans="1:12" x14ac:dyDescent="0.25">
      <c r="A35" s="11" t="str">
        <f>Tabela224[[#This Row],[NOME]]</f>
        <v>LUCIANO ALVES DE PAIVA</v>
      </c>
      <c r="B35" s="11" t="str">
        <f>Tabela224[[#This Row],[CATEGORIA]]</f>
        <v>EMPREGADO</v>
      </c>
      <c r="C35" s="15" t="str">
        <f>Tabela224[[#This Row],[SITUAÇÃO ]]</f>
        <v>INATIVO</v>
      </c>
      <c r="D35" s="15" t="s">
        <v>143</v>
      </c>
      <c r="E35" s="7"/>
      <c r="F35" s="7"/>
      <c r="G35" s="7"/>
      <c r="H35" s="7"/>
      <c r="I35" s="8"/>
      <c r="J35" s="7">
        <f t="shared" si="0"/>
        <v>0</v>
      </c>
      <c r="K35" s="9">
        <f t="shared" si="1"/>
        <v>-29</v>
      </c>
      <c r="L35" s="15" t="str">
        <f ca="1">IF(TODAY()&gt;Tabela224101112131415161718192021222324252627[[#This Row],[VENCIMENTO]],"Vencido‼","Válido✔")</f>
        <v>Vencido‼</v>
      </c>
    </row>
    <row r="36" spans="1:12" x14ac:dyDescent="0.25">
      <c r="A36" s="11" t="str">
        <f>Tabela224[[#This Row],[NOME]]</f>
        <v>LUIZ CARLOS CORRÊA</v>
      </c>
      <c r="B36" s="11" t="str">
        <f>Tabela224[[#This Row],[CATEGORIA]]</f>
        <v>EMPREGADO</v>
      </c>
      <c r="C36" s="15" t="str">
        <f>Tabela224[[#This Row],[SITUAÇÃO ]]</f>
        <v>ATIVO</v>
      </c>
      <c r="D36" s="15" t="s">
        <v>110</v>
      </c>
      <c r="E36" s="7">
        <v>44879</v>
      </c>
      <c r="F36" s="10">
        <v>0.66666666666666663</v>
      </c>
      <c r="G36" s="7" t="s">
        <v>22</v>
      </c>
      <c r="H36" s="7" t="s">
        <v>63</v>
      </c>
      <c r="I36" s="8">
        <v>12</v>
      </c>
      <c r="J36" s="7">
        <f t="shared" si="0"/>
        <v>45244</v>
      </c>
      <c r="K36" s="9">
        <f t="shared" si="1"/>
        <v>45215</v>
      </c>
      <c r="L36" s="15" t="str">
        <f ca="1">IF(TODAY()&gt;Tabela224101112131415161718192021222324252627[[#This Row],[VENCIMENTO]],"Vencido‼","Válido✔")</f>
        <v>Vencido‼</v>
      </c>
    </row>
    <row r="37" spans="1:12" x14ac:dyDescent="0.25">
      <c r="A37" s="11" t="str">
        <f>Tabela224[[#This Row],[NOME]]</f>
        <v>MÁRCIO PEREIRA DO NASCIMENTO</v>
      </c>
      <c r="B37" s="11" t="str">
        <f>Tabela224[[#This Row],[CATEGORIA]]</f>
        <v>EMPREGADO</v>
      </c>
      <c r="C37" s="15" t="str">
        <f>Tabela224[[#This Row],[SITUAÇÃO ]]</f>
        <v>ATIVO</v>
      </c>
      <c r="D37" s="15" t="s">
        <v>143</v>
      </c>
      <c r="E37" s="7"/>
      <c r="F37" s="7"/>
      <c r="G37" s="7"/>
      <c r="H37" s="7"/>
      <c r="I37" s="8"/>
      <c r="J37" s="7">
        <f t="shared" si="0"/>
        <v>0</v>
      </c>
      <c r="K37" s="9">
        <f t="shared" ref="K37:K68" si="2">J37-29</f>
        <v>-29</v>
      </c>
      <c r="L37" s="15" t="str">
        <f ca="1">IF(TODAY()&gt;Tabela224101112131415161718192021222324252627[[#This Row],[VENCIMENTO]],"Vencido‼","Válido✔")</f>
        <v>Vencido‼</v>
      </c>
    </row>
    <row r="38" spans="1:12" x14ac:dyDescent="0.25">
      <c r="A38" s="11" t="str">
        <f>Tabela224[[#This Row],[NOME]]</f>
        <v>MATEUS DOS SANTOS DE BRITO</v>
      </c>
      <c r="B38" s="11" t="str">
        <f>Tabela224[[#This Row],[CATEGORIA]]</f>
        <v>INTERMITENTE (ELISVÂNIO)</v>
      </c>
      <c r="C38" s="15" t="str">
        <f>Tabela224[[#This Row],[SITUAÇÃO ]]</f>
        <v>ATIVO</v>
      </c>
      <c r="D38" s="15" t="s">
        <v>143</v>
      </c>
      <c r="E38" s="7"/>
      <c r="F38" s="7"/>
      <c r="G38" s="7"/>
      <c r="H38" s="7"/>
      <c r="I38" s="8"/>
      <c r="J38" s="7">
        <f t="shared" si="0"/>
        <v>0</v>
      </c>
      <c r="K38" s="9">
        <f t="shared" si="2"/>
        <v>-29</v>
      </c>
      <c r="L38" s="15" t="str">
        <f ca="1">IF(TODAY()&gt;Tabela224101112131415161718192021222324252627[[#This Row],[VENCIMENTO]],"Vencido‼","Válido✔")</f>
        <v>Vencido‼</v>
      </c>
    </row>
    <row r="39" spans="1:12" x14ac:dyDescent="0.25">
      <c r="A39" s="11" t="str">
        <f>Tabela224[[#This Row],[NOME]]</f>
        <v>MOACIR ROMÁRIO SIQUEIRA DOS REIS</v>
      </c>
      <c r="B39" s="11" t="str">
        <f>Tabela224[[#This Row],[CATEGORIA]]</f>
        <v>EMPREGADO</v>
      </c>
      <c r="C39" s="15" t="str">
        <f>Tabela224[[#This Row],[SITUAÇÃO ]]</f>
        <v>ATIVO</v>
      </c>
      <c r="D39" s="15" t="s">
        <v>143</v>
      </c>
      <c r="E39" s="7"/>
      <c r="F39" s="7"/>
      <c r="G39" s="7"/>
      <c r="H39" s="7"/>
      <c r="I39" s="8"/>
      <c r="J39" s="7">
        <f t="shared" si="0"/>
        <v>0</v>
      </c>
      <c r="K39" s="9">
        <f t="shared" si="2"/>
        <v>-29</v>
      </c>
      <c r="L39" s="15" t="str">
        <f ca="1">IF(TODAY()&gt;Tabela224101112131415161718192021222324252627[[#This Row],[VENCIMENTO]],"Vencido‼","Válido✔")</f>
        <v>Vencido‼</v>
      </c>
    </row>
    <row r="40" spans="1:12" x14ac:dyDescent="0.25">
      <c r="A40" s="11" t="str">
        <f>Tabela224[[#This Row],[NOME]]</f>
        <v>NATHÁLIA ROSY SOUZA OLIVEIRA</v>
      </c>
      <c r="B40" s="11" t="str">
        <f>Tabela224[[#This Row],[CATEGORIA]]</f>
        <v>EMPREGADO</v>
      </c>
      <c r="C40" s="15" t="str">
        <f>Tabela224[[#This Row],[SITUAÇÃO ]]</f>
        <v>ATIVO</v>
      </c>
      <c r="D40" s="15" t="s">
        <v>143</v>
      </c>
      <c r="E40" s="7"/>
      <c r="F40" s="7"/>
      <c r="G40" s="7"/>
      <c r="H40" s="7"/>
      <c r="I40" s="8"/>
      <c r="J40" s="7">
        <f t="shared" si="0"/>
        <v>0</v>
      </c>
      <c r="K40" s="9">
        <f t="shared" si="2"/>
        <v>-29</v>
      </c>
      <c r="L40" s="15" t="str">
        <f ca="1">IF(TODAY()&gt;Tabela224101112131415161718192021222324252627[[#This Row],[VENCIMENTO]],"Vencido‼","Válido✔")</f>
        <v>Vencido‼</v>
      </c>
    </row>
    <row r="41" spans="1:12" x14ac:dyDescent="0.25">
      <c r="A41" s="11" t="str">
        <f>Tabela224[[#This Row],[NOME]]</f>
        <v>NAYARA THAÍS LOURENÇO OLIVEIRA</v>
      </c>
      <c r="B41" s="11" t="str">
        <f>Tabela224[[#This Row],[CATEGORIA]]</f>
        <v>EMPREGADO</v>
      </c>
      <c r="C41" s="15" t="str">
        <f>Tabela224[[#This Row],[SITUAÇÃO ]]</f>
        <v>ATIVO</v>
      </c>
      <c r="D41" s="15" t="s">
        <v>143</v>
      </c>
      <c r="E41" s="7"/>
      <c r="F41" s="7"/>
      <c r="G41" s="7"/>
      <c r="H41" s="7"/>
      <c r="I41" s="8"/>
      <c r="J41" s="7">
        <f t="shared" si="0"/>
        <v>0</v>
      </c>
      <c r="K41" s="9">
        <f t="shared" si="2"/>
        <v>-29</v>
      </c>
      <c r="L41" s="15" t="str">
        <f ca="1">IF(TODAY()&gt;Tabela224101112131415161718192021222324252627[[#This Row],[VENCIMENTO]],"Vencido‼","Válido✔")</f>
        <v>Vencido‼</v>
      </c>
    </row>
    <row r="42" spans="1:12" x14ac:dyDescent="0.25">
      <c r="A42" s="11" t="str">
        <f>Tabela224[[#This Row],[NOME]]</f>
        <v>NIELTON OLIVEIRA DAMASCENO</v>
      </c>
      <c r="B42" s="11" t="str">
        <f>Tabela224[[#This Row],[CATEGORIA]]</f>
        <v>EMPREGADO</v>
      </c>
      <c r="C42" s="15" t="str">
        <f>Tabela224[[#This Row],[SITUAÇÃO ]]</f>
        <v>ATIVO</v>
      </c>
      <c r="D42" s="15" t="s">
        <v>143</v>
      </c>
      <c r="E42" s="7"/>
      <c r="F42" s="7"/>
      <c r="G42" s="7"/>
      <c r="H42" s="7"/>
      <c r="I42" s="8"/>
      <c r="J42" s="7">
        <f t="shared" si="0"/>
        <v>0</v>
      </c>
      <c r="K42" s="9">
        <f t="shared" si="2"/>
        <v>-29</v>
      </c>
      <c r="L42" s="15" t="str">
        <f ca="1">IF(TODAY()&gt;Tabela224101112131415161718192021222324252627[[#This Row],[VENCIMENTO]],"Vencido‼","Válido✔")</f>
        <v>Vencido‼</v>
      </c>
    </row>
    <row r="43" spans="1:12" x14ac:dyDescent="0.25">
      <c r="A43" s="11" t="str">
        <f>Tabela224[[#This Row],[NOME]]</f>
        <v>PAULO CÉLIO DA SILVA</v>
      </c>
      <c r="B43" s="11" t="str">
        <f>Tabela224[[#This Row],[CATEGORIA]]</f>
        <v>EMPREGADO</v>
      </c>
      <c r="C43" s="15" t="str">
        <f>Tabela224[[#This Row],[SITUAÇÃO ]]</f>
        <v>ATIVO</v>
      </c>
      <c r="D43" s="15" t="s">
        <v>143</v>
      </c>
      <c r="E43" s="7"/>
      <c r="F43" s="7"/>
      <c r="G43" s="7"/>
      <c r="H43" s="7"/>
      <c r="I43" s="8"/>
      <c r="J43" s="7">
        <f t="shared" si="0"/>
        <v>0</v>
      </c>
      <c r="K43" s="9">
        <f t="shared" si="2"/>
        <v>-29</v>
      </c>
      <c r="L43" s="15" t="str">
        <f ca="1">IF(TODAY()&gt;Tabela224101112131415161718192021222324252627[[#This Row],[VENCIMENTO]],"Vencido‼","Válido✔")</f>
        <v>Vencido‼</v>
      </c>
    </row>
    <row r="44" spans="1:12" x14ac:dyDescent="0.25">
      <c r="A44" s="11" t="str">
        <f>Tabela224[[#This Row],[NOME]]</f>
        <v>RAFAEL FAUSTINO MAPA COELHO</v>
      </c>
      <c r="B44" s="11" t="str">
        <f>Tabela224[[#This Row],[CATEGORIA]]</f>
        <v>EMPREGADO</v>
      </c>
      <c r="C44" s="15" t="str">
        <f>Tabela224[[#This Row],[SITUAÇÃO ]]</f>
        <v>INATIVO</v>
      </c>
      <c r="D44" s="15"/>
      <c r="E44" s="7"/>
      <c r="F44" s="7"/>
      <c r="G44" s="7"/>
      <c r="H44" s="7"/>
      <c r="I44" s="8"/>
      <c r="J44" s="7">
        <f t="shared" si="0"/>
        <v>0</v>
      </c>
      <c r="K44" s="9">
        <f t="shared" si="2"/>
        <v>-29</v>
      </c>
      <c r="L44" s="15" t="str">
        <f ca="1">IF(TODAY()&gt;Tabela224101112131415161718192021222324252627[[#This Row],[VENCIMENTO]],"Vencido‼","Válido✔")</f>
        <v>Vencido‼</v>
      </c>
    </row>
    <row r="45" spans="1:12" x14ac:dyDescent="0.25">
      <c r="A45" s="11" t="str">
        <f>Tabela224[[#This Row],[NOME]]</f>
        <v>RAFAEL ROBERTO CAMPIDELLI</v>
      </c>
      <c r="B45" s="11" t="str">
        <f>Tabela224[[#This Row],[CATEGORIA]]</f>
        <v>EMPREGADO</v>
      </c>
      <c r="C45" s="15" t="s">
        <v>120</v>
      </c>
      <c r="D45" s="15"/>
      <c r="E45" s="7"/>
      <c r="F45" s="7"/>
      <c r="G45" s="7"/>
      <c r="H45" s="7"/>
      <c r="I45" s="8"/>
      <c r="J45" s="7">
        <f>EDATE(E45,I45)</f>
        <v>0</v>
      </c>
      <c r="K45" s="9">
        <f t="shared" si="2"/>
        <v>-29</v>
      </c>
      <c r="L45" s="15" t="str">
        <f ca="1">IF(TODAY()&gt;Tabela224101112131415161718192021222324252627[[#This Row],[VENCIMENTO]],"Vencido‼","Válido✔")</f>
        <v>Vencido‼</v>
      </c>
    </row>
    <row r="46" spans="1:12" x14ac:dyDescent="0.25">
      <c r="A46" s="11" t="str">
        <f>Tabela224[[#This Row],[NOME]]</f>
        <v>ROBERT AUGUSTO SANTOS SILVA</v>
      </c>
      <c r="B46" s="11" t="str">
        <f>Tabela224[[#This Row],[CATEGORIA]]</f>
        <v>EMPREGADO</v>
      </c>
      <c r="C46" s="15" t="str">
        <f>Tabela224[[#This Row],[SITUAÇÃO ]]</f>
        <v>ATIVO</v>
      </c>
      <c r="D46" s="15" t="s">
        <v>143</v>
      </c>
      <c r="E46" s="7"/>
      <c r="F46" s="7"/>
      <c r="G46" s="7"/>
      <c r="H46" s="7"/>
      <c r="I46" s="8"/>
      <c r="J46" s="7">
        <f t="shared" si="0"/>
        <v>0</v>
      </c>
      <c r="K46" s="9">
        <f t="shared" si="2"/>
        <v>-29</v>
      </c>
      <c r="L46" s="15" t="str">
        <f ca="1">IF(TODAY()&gt;Tabela224101112131415161718192021222324252627[[#This Row],[VENCIMENTO]],"Vencido‼","Válido✔")</f>
        <v>Vencido‼</v>
      </c>
    </row>
    <row r="47" spans="1:12" x14ac:dyDescent="0.25">
      <c r="A47" s="11" t="str">
        <f>Tabela224[[#This Row],[NOME]]</f>
        <v>TALISON TIAGO DIAS OLIVEIRA</v>
      </c>
      <c r="B47" s="11" t="str">
        <f>Tabela224[[#This Row],[CATEGORIA]]</f>
        <v>EMPREGADO</v>
      </c>
      <c r="C47" s="15" t="str">
        <f>Tabela224[[#This Row],[SITUAÇÃO ]]</f>
        <v>ATIVO</v>
      </c>
      <c r="D47" s="15" t="s">
        <v>143</v>
      </c>
      <c r="E47" s="7"/>
      <c r="F47" s="7"/>
      <c r="G47" s="7"/>
      <c r="H47" s="7"/>
      <c r="I47" s="8"/>
      <c r="J47" s="7">
        <f t="shared" si="0"/>
        <v>0</v>
      </c>
      <c r="K47" s="9">
        <f t="shared" si="2"/>
        <v>-29</v>
      </c>
      <c r="L47" s="15" t="str">
        <f ca="1">IF(TODAY()&gt;Tabela224101112131415161718192021222324252627[[#This Row],[VENCIMENTO]],"Vencido‼","Válido✔")</f>
        <v>Vencido‼</v>
      </c>
    </row>
    <row r="48" spans="1:12" x14ac:dyDescent="0.25">
      <c r="A48" s="11" t="str">
        <f>Tabela224[[#This Row],[NOME]]</f>
        <v>THAÍS LORRAINE DA SILVA SANTOS</v>
      </c>
      <c r="B48" s="11" t="str">
        <f>Tabela224[[#This Row],[CATEGORIA]]</f>
        <v>EMPREGADO</v>
      </c>
      <c r="C48" s="15" t="str">
        <f>Tabela224[[#This Row],[SITUAÇÃO ]]</f>
        <v>ATIVO</v>
      </c>
      <c r="D48" s="15" t="s">
        <v>143</v>
      </c>
      <c r="E48" s="7"/>
      <c r="F48" s="7"/>
      <c r="G48" s="7"/>
      <c r="H48" s="7"/>
      <c r="I48" s="8"/>
      <c r="J48" s="7">
        <f t="shared" si="0"/>
        <v>0</v>
      </c>
      <c r="K48" s="9">
        <f t="shared" si="2"/>
        <v>-29</v>
      </c>
      <c r="L48" s="15" t="str">
        <f ca="1">IF(TODAY()&gt;Tabela224101112131415161718192021222324252627[[#This Row],[VENCIMENTO]],"Vencido‼","Válido✔")</f>
        <v>Vencido‼</v>
      </c>
    </row>
    <row r="49" spans="1:12" x14ac:dyDescent="0.25">
      <c r="A49" s="11" t="str">
        <f>Tabela224[[#This Row],[NOME]]</f>
        <v>WAGNER APARECIDO DE SOUSA JÚNIOR</v>
      </c>
      <c r="B49" s="11" t="str">
        <f>Tabela224[[#This Row],[CATEGORIA]]</f>
        <v>EMPREGADO</v>
      </c>
      <c r="C49" s="15" t="str">
        <f>Tabela224[[#This Row],[SITUAÇÃO ]]</f>
        <v>INATIVO</v>
      </c>
      <c r="D49" s="15" t="s">
        <v>143</v>
      </c>
      <c r="E49" s="7"/>
      <c r="F49" s="7"/>
      <c r="G49" s="7"/>
      <c r="H49" s="7"/>
      <c r="I49" s="8"/>
      <c r="J49" s="7">
        <f t="shared" si="0"/>
        <v>0</v>
      </c>
      <c r="K49" s="9">
        <f t="shared" si="2"/>
        <v>-29</v>
      </c>
      <c r="L49" s="15" t="str">
        <f ca="1">IF(TODAY()&gt;Tabela224101112131415161718192021222324252627[[#This Row],[VENCIMENTO]],"Vencido‼","Válido✔")</f>
        <v>Vencido‼</v>
      </c>
    </row>
    <row r="50" spans="1:12" x14ac:dyDescent="0.25">
      <c r="A50" s="11" t="str">
        <f>Tabela224[[#This Row],[NOME]]</f>
        <v>WESLEY DE ALMEIDA E SOUZA</v>
      </c>
      <c r="B50" s="11" t="str">
        <f>Tabela224[[#This Row],[CATEGORIA]]</f>
        <v>EMPREGADO</v>
      </c>
      <c r="C50" s="15" t="str">
        <f>Tabela224[[#This Row],[SITUAÇÃO ]]</f>
        <v>ATIVO</v>
      </c>
      <c r="D50" s="15" t="s">
        <v>143</v>
      </c>
      <c r="E50" s="19"/>
      <c r="F50" s="19"/>
      <c r="G50" s="7"/>
      <c r="H50" s="7"/>
      <c r="I50" s="8"/>
      <c r="J50" s="19">
        <f t="shared" si="0"/>
        <v>0</v>
      </c>
      <c r="K50" s="20">
        <f t="shared" si="2"/>
        <v>-29</v>
      </c>
      <c r="L50" s="15" t="str">
        <f ca="1">IF(TODAY()&gt;Tabela224101112131415161718192021222324252627[[#This Row],[VENCIMENTO]],"Vencido‼","Válido✔")</f>
        <v>Vencido‼</v>
      </c>
    </row>
    <row r="51" spans="1:12" x14ac:dyDescent="0.25">
      <c r="A51" s="11" t="str">
        <f>Tabela224[[#This Row],[NOME]]</f>
        <v>MARCELO CHRISTIAN LELIS DE OLIVEIRA</v>
      </c>
      <c r="B51" s="11" t="str">
        <f>Tabela224[[#This Row],[CATEGORIA]]</f>
        <v>EMPREGADO</v>
      </c>
      <c r="C51" s="15" t="str">
        <f>Tabela224[[#This Row],[SITUAÇÃO ]]</f>
        <v>ATIVO</v>
      </c>
      <c r="D51" s="15" t="s">
        <v>143</v>
      </c>
      <c r="E51" s="7"/>
      <c r="F51" s="7"/>
      <c r="G51" s="7"/>
      <c r="H51" s="7"/>
      <c r="I51" s="8"/>
      <c r="J51" s="7">
        <f t="shared" ref="J51:J82" si="3">EDATE(E51,I51)</f>
        <v>0</v>
      </c>
      <c r="K51" s="9">
        <f t="shared" si="2"/>
        <v>-29</v>
      </c>
      <c r="L51" s="27" t="str">
        <f ca="1">IF(TODAY()&gt;Tabela224101112131415161718192021222324252627[[#This Row],[VENCIMENTO]],"Vencido‼","Válido✔")</f>
        <v>Vencido‼</v>
      </c>
    </row>
    <row r="52" spans="1:12" x14ac:dyDescent="0.25">
      <c r="A52" s="11" t="str">
        <f>Tabela224[[#This Row],[NOME]]</f>
        <v>PABLO VINICIUS SEVERINO FERNANDES</v>
      </c>
      <c r="B52" s="11" t="str">
        <f>Tabela224[[#This Row],[CATEGORIA]]</f>
        <v xml:space="preserve">EMPREGADO </v>
      </c>
      <c r="C52" s="15" t="str">
        <f>Tabela224[[#This Row],[SITUAÇÃO ]]</f>
        <v>ATIVO</v>
      </c>
      <c r="D52" s="15" t="s">
        <v>143</v>
      </c>
      <c r="E52" s="7"/>
      <c r="F52" s="7"/>
      <c r="G52" s="7"/>
      <c r="H52" s="7"/>
      <c r="I52" s="8"/>
      <c r="J52" s="7">
        <f t="shared" si="3"/>
        <v>0</v>
      </c>
      <c r="K52" s="9">
        <f t="shared" si="2"/>
        <v>-29</v>
      </c>
      <c r="L52" s="27" t="str">
        <f ca="1">IF(TODAY()&gt;Tabela224101112131415161718192021222324252627[[#This Row],[VENCIMENTO]],"Vencido‼","Válido✔")</f>
        <v>Vencido‼</v>
      </c>
    </row>
    <row r="53" spans="1:12" x14ac:dyDescent="0.25">
      <c r="A53" s="11" t="str">
        <f>Tabela224[[#This Row],[NOME]]</f>
        <v>FRANCISCO PEDRO DE SOUZA SANTOS</v>
      </c>
      <c r="B53" s="11" t="str">
        <f>Tabela224[[#This Row],[CATEGORIA]]</f>
        <v>EMPREGADO</v>
      </c>
      <c r="C53" s="15" t="s">
        <v>119</v>
      </c>
      <c r="D53" s="8" t="s">
        <v>110</v>
      </c>
      <c r="E53" s="7">
        <v>45298</v>
      </c>
      <c r="F53" s="40">
        <v>0.66666666666666663</v>
      </c>
      <c r="G53" s="7" t="s">
        <v>22</v>
      </c>
      <c r="H53" s="7" t="s">
        <v>63</v>
      </c>
      <c r="I53" s="8">
        <v>12</v>
      </c>
      <c r="J53" s="7">
        <f t="shared" si="3"/>
        <v>45664</v>
      </c>
      <c r="K53" s="9">
        <f t="shared" si="2"/>
        <v>45635</v>
      </c>
      <c r="L53" s="27" t="str">
        <f ca="1">IF(TODAY()&gt;Tabela224101112131415161718192021222324252627[[#This Row],[VENCIMENTO]],"Vencido‼","Válido✔")</f>
        <v>Válido✔</v>
      </c>
    </row>
    <row r="54" spans="1:12" x14ac:dyDescent="0.25">
      <c r="A54" s="11" t="str">
        <f>Tabela224[[#This Row],[NOME]]</f>
        <v>ÍTALO GABRIEL DA SILVA RODRIGUES SANTOS</v>
      </c>
      <c r="B54" s="11" t="str">
        <f>Tabela224[[#This Row],[CATEGORIA]]</f>
        <v>EMPREGADO</v>
      </c>
      <c r="C54" s="15" t="str">
        <f>Tabela224[[#This Row],[SITUAÇÃO ]]</f>
        <v>ATIVO</v>
      </c>
      <c r="D54" s="8" t="s">
        <v>143</v>
      </c>
      <c r="E54" s="7"/>
      <c r="F54" s="7"/>
      <c r="G54" s="7"/>
      <c r="H54" s="7"/>
      <c r="I54" s="8"/>
      <c r="J54" s="7">
        <f t="shared" si="3"/>
        <v>0</v>
      </c>
      <c r="K54" s="9">
        <f t="shared" si="2"/>
        <v>-29</v>
      </c>
      <c r="L54" s="27" t="str">
        <f ca="1">IF(TODAY()&gt;Tabela224101112131415161718192021222324252627[[#This Row],[VENCIMENTO]],"Vencido‼","Válido✔")</f>
        <v>Vencido‼</v>
      </c>
    </row>
    <row r="55" spans="1:12" x14ac:dyDescent="0.25">
      <c r="A55" s="11" t="str">
        <f>Tabela224[[#This Row],[NOME]]</f>
        <v>IVANILDO AMARAL SANTOS</v>
      </c>
      <c r="B55" s="11" t="str">
        <f>Tabela224[[#This Row],[CATEGORIA]]</f>
        <v>EMPREGADO</v>
      </c>
      <c r="C55" s="15" t="str">
        <f>Tabela224[[#This Row],[SITUAÇÃO ]]</f>
        <v>ATIVO</v>
      </c>
      <c r="D55" s="8" t="s">
        <v>143</v>
      </c>
      <c r="E55" s="7"/>
      <c r="F55" s="7"/>
      <c r="G55" s="7"/>
      <c r="H55" s="7"/>
      <c r="I55" s="8"/>
      <c r="J55" s="7">
        <f t="shared" si="3"/>
        <v>0</v>
      </c>
      <c r="K55" s="9">
        <f t="shared" si="2"/>
        <v>-29</v>
      </c>
      <c r="L55" s="27" t="str">
        <f ca="1">IF(TODAY()&gt;Tabela224101112131415161718192021222324252627[[#This Row],[VENCIMENTO]],"Vencido‼","Válido✔")</f>
        <v>Vencido‼</v>
      </c>
    </row>
    <row r="56" spans="1:12" x14ac:dyDescent="0.25">
      <c r="A56" s="11" t="str">
        <f>Tabela224[[#This Row],[NOME]]</f>
        <v>JONATHAN FERNANDES PEREIRA</v>
      </c>
      <c r="B56" s="11" t="str">
        <f>Tabela224[[#This Row],[CATEGORIA]]</f>
        <v>EMPREGADO</v>
      </c>
      <c r="C56" s="15" t="str">
        <f>Tabela224[[#This Row],[SITUAÇÃO ]]</f>
        <v>ATIVO</v>
      </c>
      <c r="D56" s="8" t="s">
        <v>143</v>
      </c>
      <c r="E56" s="7"/>
      <c r="F56" s="7"/>
      <c r="G56" s="7"/>
      <c r="H56" s="7"/>
      <c r="I56" s="8"/>
      <c r="J56" s="7">
        <f t="shared" si="3"/>
        <v>0</v>
      </c>
      <c r="K56" s="9">
        <f t="shared" si="2"/>
        <v>-29</v>
      </c>
      <c r="L56" s="27" t="str">
        <f ca="1">IF(TODAY()&gt;Tabela224101112131415161718192021222324252627[[#This Row],[VENCIMENTO]],"Vencido‼","Válido✔")</f>
        <v>Vencido‼</v>
      </c>
    </row>
    <row r="57" spans="1:12" x14ac:dyDescent="0.25">
      <c r="A57" s="11" t="str">
        <f>Tabela224[[#This Row],[NOME]]</f>
        <v>FERNANDO AQUINO FERNANDES</v>
      </c>
      <c r="B57" s="11" t="str">
        <f>Tabela224[[#This Row],[CATEGORIA]]</f>
        <v>INTERMITENTE (FERNANDO)</v>
      </c>
      <c r="C57" s="15" t="str">
        <f>Tabela224[[#This Row],[SITUAÇÃO ]]</f>
        <v>ATIVO</v>
      </c>
      <c r="D57" s="8" t="s">
        <v>143</v>
      </c>
      <c r="E57" s="7"/>
      <c r="F57" s="7"/>
      <c r="G57" s="7"/>
      <c r="H57" s="7"/>
      <c r="I57" s="8"/>
      <c r="J57" s="7">
        <f t="shared" si="3"/>
        <v>0</v>
      </c>
      <c r="K57" s="9">
        <f t="shared" si="2"/>
        <v>-29</v>
      </c>
      <c r="L57" s="27" t="str">
        <f ca="1">IF(TODAY()&gt;Tabela224101112131415161718192021222324252627[[#This Row],[VENCIMENTO]],"Vencido‼","Válido✔")</f>
        <v>Vencido‼</v>
      </c>
    </row>
    <row r="58" spans="1:12" x14ac:dyDescent="0.25">
      <c r="A58" s="11" t="str">
        <f>Tabela224[[#This Row],[NOME]]</f>
        <v>WANDESON COSTA LIMA</v>
      </c>
      <c r="B58" s="11" t="str">
        <f>Tabela224[[#This Row],[CATEGORIA]]</f>
        <v>INTERMITENTE (FERNANDO)</v>
      </c>
      <c r="C58" s="15" t="str">
        <f>Tabela224[[#This Row],[SITUAÇÃO ]]</f>
        <v>ATIVO</v>
      </c>
      <c r="D58" s="8" t="s">
        <v>143</v>
      </c>
      <c r="E58" s="7"/>
      <c r="F58" s="7"/>
      <c r="G58" s="7"/>
      <c r="H58" s="7"/>
      <c r="I58" s="8"/>
      <c r="J58" s="7">
        <f t="shared" si="3"/>
        <v>0</v>
      </c>
      <c r="K58" s="9">
        <f t="shared" si="2"/>
        <v>-29</v>
      </c>
      <c r="L58" s="27" t="str">
        <f ca="1">IF(TODAY()&gt;Tabela224101112131415161718192021222324252627[[#This Row],[VENCIMENTO]],"Vencido‼","Válido✔")</f>
        <v>Vencido‼</v>
      </c>
    </row>
    <row r="59" spans="1:12" x14ac:dyDescent="0.25">
      <c r="A59" s="11" t="str">
        <f>Tabela224[[#This Row],[NOME]]</f>
        <v>WILLIAN JORGE CAETANO PINTO</v>
      </c>
      <c r="B59" s="11" t="str">
        <f>Tabela224[[#This Row],[CATEGORIA]]</f>
        <v>INTERMITENTE (FERNANDO)</v>
      </c>
      <c r="C59" s="15" t="str">
        <f>Tabela224[[#This Row],[SITUAÇÃO ]]</f>
        <v>ATIVO</v>
      </c>
      <c r="D59" s="8" t="s">
        <v>143</v>
      </c>
      <c r="E59" s="7"/>
      <c r="F59" s="7"/>
      <c r="G59" s="7"/>
      <c r="H59" s="7"/>
      <c r="I59" s="8"/>
      <c r="J59" s="7">
        <f t="shared" si="3"/>
        <v>0</v>
      </c>
      <c r="K59" s="9">
        <f t="shared" si="2"/>
        <v>-29</v>
      </c>
      <c r="L59" s="27" t="str">
        <f ca="1">IF(TODAY()&gt;Tabela224101112131415161718192021222324252627[[#This Row],[VENCIMENTO]],"Vencido‼","Válido✔")</f>
        <v>Vencido‼</v>
      </c>
    </row>
    <row r="60" spans="1:12" x14ac:dyDescent="0.25">
      <c r="A60" s="11" t="str">
        <f>Tabela224[[#This Row],[NOME]]</f>
        <v>GRASIANE DA COSTA SOBRINHO</v>
      </c>
      <c r="B60" s="11" t="str">
        <f>Tabela224[[#This Row],[CATEGORIA]]</f>
        <v>EMPREGADO</v>
      </c>
      <c r="C60" s="15" t="str">
        <f>Tabela224[[#This Row],[SITUAÇÃO ]]</f>
        <v>ATIVO</v>
      </c>
      <c r="D60" s="8" t="s">
        <v>143</v>
      </c>
      <c r="E60" s="7"/>
      <c r="F60" s="7"/>
      <c r="G60" s="7"/>
      <c r="H60" s="7"/>
      <c r="I60" s="8"/>
      <c r="J60" s="7">
        <f t="shared" si="3"/>
        <v>0</v>
      </c>
      <c r="K60" s="9">
        <f t="shared" si="2"/>
        <v>-29</v>
      </c>
      <c r="L60" s="27" t="str">
        <f ca="1">IF(TODAY()&gt;Tabela224101112131415161718192021222324252627[[#This Row],[VENCIMENTO]],"Vencido‼","Válido✔")</f>
        <v>Vencido‼</v>
      </c>
    </row>
    <row r="61" spans="1:12" x14ac:dyDescent="0.25">
      <c r="A61" s="11" t="str">
        <f>Tabela224[[#This Row],[NOME]]</f>
        <v>BRUNO GUIMARÃES MARTINS</v>
      </c>
      <c r="B61" s="11" t="str">
        <f>Tabela224[[#This Row],[CATEGORIA]]</f>
        <v>EMPREGADO</v>
      </c>
      <c r="C61" s="15" t="str">
        <f>Tabela224[[#This Row],[SITUAÇÃO ]]</f>
        <v>ATIVO</v>
      </c>
      <c r="D61" s="8" t="s">
        <v>143</v>
      </c>
      <c r="E61" s="7"/>
      <c r="F61" s="7"/>
      <c r="G61" s="7"/>
      <c r="H61" s="7"/>
      <c r="I61" s="8"/>
      <c r="J61" s="7">
        <f t="shared" si="3"/>
        <v>0</v>
      </c>
      <c r="K61" s="9">
        <f t="shared" si="2"/>
        <v>-29</v>
      </c>
      <c r="L61" s="27" t="str">
        <f ca="1">IF(TODAY()&gt;Tabela224101112131415161718192021222324252627[[#This Row],[VENCIMENTO]],"Vencido‼","Válido✔")</f>
        <v>Vencido‼</v>
      </c>
    </row>
    <row r="62" spans="1:12" x14ac:dyDescent="0.25">
      <c r="A62" s="11" t="str">
        <f>Tabela224[[#This Row],[NOME]]</f>
        <v>LEANDRO GUIMARÃES MARTINS</v>
      </c>
      <c r="B62" s="11" t="str">
        <f>Tabela224[[#This Row],[CATEGORIA]]</f>
        <v>EMPREGADO</v>
      </c>
      <c r="C62" s="15" t="str">
        <f>Tabela224[[#This Row],[SITUAÇÃO ]]</f>
        <v>ATIVO</v>
      </c>
      <c r="D62" s="8" t="s">
        <v>143</v>
      </c>
      <c r="E62" s="7"/>
      <c r="F62" s="7"/>
      <c r="G62" s="7"/>
      <c r="H62" s="7"/>
      <c r="I62" s="8"/>
      <c r="J62" s="7">
        <f t="shared" si="3"/>
        <v>0</v>
      </c>
      <c r="K62" s="9">
        <f t="shared" si="2"/>
        <v>-29</v>
      </c>
      <c r="L62" s="27" t="str">
        <f ca="1">IF(TODAY()&gt;Tabela224101112131415161718192021222324252627[[#This Row],[VENCIMENTO]],"Vencido‼","Válido✔")</f>
        <v>Vencido‼</v>
      </c>
    </row>
    <row r="63" spans="1:12" x14ac:dyDescent="0.25">
      <c r="A63" s="11" t="str">
        <f>Tabela224[[#This Row],[NOME]]</f>
        <v>ALESSANDRO IORANY DOS SANTOS</v>
      </c>
      <c r="B63" s="11" t="str">
        <f>Tabela224[[#This Row],[CATEGORIA]]</f>
        <v>EMPREGADO</v>
      </c>
      <c r="C63" s="15" t="str">
        <f>Tabela224[[#This Row],[SITUAÇÃO ]]</f>
        <v>INATIVO</v>
      </c>
      <c r="D63" s="8"/>
      <c r="E63" s="7"/>
      <c r="F63" s="7"/>
      <c r="G63" s="7"/>
      <c r="H63" s="7"/>
      <c r="I63" s="8"/>
      <c r="J63" s="7">
        <f t="shared" si="3"/>
        <v>0</v>
      </c>
      <c r="K63" s="9">
        <f t="shared" si="2"/>
        <v>-29</v>
      </c>
      <c r="L63" s="27" t="str">
        <f ca="1">IF(TODAY()&gt;Tabela224101112131415161718192021222324252627[[#This Row],[VENCIMENTO]],"Vencido‼","Válido✔")</f>
        <v>Vencido‼</v>
      </c>
    </row>
    <row r="64" spans="1:12" x14ac:dyDescent="0.25">
      <c r="A64" s="11" t="str">
        <f>Tabela224[[#This Row],[NOME]]</f>
        <v>MATHEUS BINI SEVERINO FERNANDES</v>
      </c>
      <c r="B64" s="11" t="str">
        <f>Tabela224[[#This Row],[CATEGORIA]]</f>
        <v>EMPREGADO</v>
      </c>
      <c r="C64" s="15" t="str">
        <f>Tabela224[[#This Row],[SITUAÇÃO ]]</f>
        <v>ATIVO</v>
      </c>
      <c r="D64" s="8"/>
      <c r="E64" s="7"/>
      <c r="F64" s="7"/>
      <c r="G64" s="7"/>
      <c r="H64" s="7"/>
      <c r="I64" s="8"/>
      <c r="J64" s="7">
        <f t="shared" si="3"/>
        <v>0</v>
      </c>
      <c r="K64" s="9">
        <f t="shared" si="2"/>
        <v>-29</v>
      </c>
      <c r="L64" s="27" t="str">
        <f ca="1">IF(TODAY()&gt;Tabela224101112131415161718192021222324252627[[#This Row],[VENCIMENTO]],"Vencido‼","Válido✔")</f>
        <v>Vencido‼</v>
      </c>
    </row>
    <row r="65" spans="1:12" x14ac:dyDescent="0.25">
      <c r="A65" s="11" t="str">
        <f>Tabela224[[#This Row],[NOME]]</f>
        <v>NILTON ALVES DA CUNHA FILHO</v>
      </c>
      <c r="B65" s="11" t="str">
        <f>Tabela224[[#This Row],[CATEGORIA]]</f>
        <v>EMPREGADO</v>
      </c>
      <c r="C65" s="15" t="str">
        <f>Tabela224[[#This Row],[SITUAÇÃO ]]</f>
        <v>ATIVO</v>
      </c>
      <c r="D65" s="8"/>
      <c r="E65" s="7"/>
      <c r="F65" s="7"/>
      <c r="G65" s="7"/>
      <c r="H65" s="7"/>
      <c r="I65" s="8"/>
      <c r="J65" s="7">
        <f t="shared" si="3"/>
        <v>0</v>
      </c>
      <c r="K65" s="9">
        <f t="shared" si="2"/>
        <v>-29</v>
      </c>
      <c r="L65" s="27" t="str">
        <f ca="1">IF(TODAY()&gt;Tabela224101112131415161718192021222324252627[[#This Row],[VENCIMENTO]],"Vencido‼","Válido✔")</f>
        <v>Vencido‼</v>
      </c>
    </row>
    <row r="66" spans="1:12" x14ac:dyDescent="0.25">
      <c r="A66" s="11" t="str">
        <f>Tabela224[[#This Row],[NOME]]</f>
        <v>FRANCISCO PEDRO DE SOUZA SANTOS</v>
      </c>
      <c r="B66" s="11" t="str">
        <f>Tabela224[[#This Row],[CATEGORIA]]</f>
        <v>EMPREGADO</v>
      </c>
      <c r="C66" s="15" t="str">
        <f>Tabela224[[#This Row],[SITUAÇÃO ]]</f>
        <v>ATIVO</v>
      </c>
      <c r="D66" s="8"/>
      <c r="E66" s="7"/>
      <c r="F66" s="7"/>
      <c r="G66" s="7"/>
      <c r="H66" s="7"/>
      <c r="I66" s="8"/>
      <c r="J66" s="7">
        <f t="shared" si="3"/>
        <v>0</v>
      </c>
      <c r="K66" s="9">
        <f t="shared" si="2"/>
        <v>-29</v>
      </c>
      <c r="L66" s="27" t="str">
        <f ca="1">IF(TODAY()&gt;Tabela224101112131415161718192021222324252627[[#This Row],[VENCIMENTO]],"Vencido‼","Válido✔")</f>
        <v>Vencido‼</v>
      </c>
    </row>
    <row r="67" spans="1:12" x14ac:dyDescent="0.25">
      <c r="A67" s="11" t="str">
        <f>Tabela224[[#This Row],[NOME]]</f>
        <v>CARLOS EDUARDO ALVES JULIÃO</v>
      </c>
      <c r="B67" s="11" t="str">
        <f>Tabela224[[#This Row],[CATEGORIA]]</f>
        <v>EMPREGADO</v>
      </c>
      <c r="C67" s="15" t="str">
        <f>Tabela224[[#This Row],[SITUAÇÃO ]]</f>
        <v>ATIVO</v>
      </c>
      <c r="D67" s="8"/>
      <c r="E67" s="7"/>
      <c r="F67" s="7"/>
      <c r="G67" s="7"/>
      <c r="H67" s="7"/>
      <c r="I67" s="8"/>
      <c r="J67" s="7">
        <f t="shared" si="3"/>
        <v>0</v>
      </c>
      <c r="K67" s="9">
        <f t="shared" si="2"/>
        <v>-29</v>
      </c>
      <c r="L67" s="27" t="str">
        <f ca="1">IF(TODAY()&gt;Tabela224101112131415161718192021222324252627[[#This Row],[VENCIMENTO]],"Vencido‼","Válido✔")</f>
        <v>Vencido‼</v>
      </c>
    </row>
    <row r="68" spans="1:12" x14ac:dyDescent="0.25">
      <c r="A68" s="11" t="str">
        <f>Tabela224[[#This Row],[NOME]]</f>
        <v>JHONATAS ALVES COSTA</v>
      </c>
      <c r="B68" s="11" t="str">
        <f>Tabela224[[#This Row],[CATEGORIA]]</f>
        <v>EMPREGADO</v>
      </c>
      <c r="C68" s="15" t="str">
        <f>Tabela224[[#This Row],[SITUAÇÃO ]]</f>
        <v>ATIVO</v>
      </c>
      <c r="D68" s="8"/>
      <c r="E68" s="7"/>
      <c r="F68" s="7"/>
      <c r="G68" s="7"/>
      <c r="H68" s="7"/>
      <c r="I68" s="8"/>
      <c r="J68" s="7">
        <f t="shared" si="3"/>
        <v>0</v>
      </c>
      <c r="K68" s="9">
        <f t="shared" si="2"/>
        <v>-29</v>
      </c>
      <c r="L68" s="27" t="str">
        <f ca="1">IF(TODAY()&gt;Tabela224101112131415161718192021222324252627[[#This Row],[VENCIMENTO]],"Vencido‼","Válido✔")</f>
        <v>Vencido‼</v>
      </c>
    </row>
    <row r="69" spans="1:12" x14ac:dyDescent="0.25">
      <c r="A69" s="11" t="str">
        <f>Tabela224[[#This Row],[NOME]]</f>
        <v>KELLEN CARLA PEREIRA SILVA</v>
      </c>
      <c r="B69" s="11" t="str">
        <f>Tabela224[[#This Row],[CATEGORIA]]</f>
        <v>EMPREGADO</v>
      </c>
      <c r="C69" s="15" t="str">
        <f>Tabela224[[#This Row],[SITUAÇÃO ]]</f>
        <v>ATIVO</v>
      </c>
      <c r="D69" s="8"/>
      <c r="E69" s="7"/>
      <c r="F69" s="7"/>
      <c r="G69" s="7"/>
      <c r="H69" s="7"/>
      <c r="I69" s="8"/>
      <c r="J69" s="7">
        <f t="shared" si="3"/>
        <v>0</v>
      </c>
      <c r="K69" s="9">
        <f t="shared" ref="K69:K100" si="4">J69-29</f>
        <v>-29</v>
      </c>
      <c r="L69" s="27" t="str">
        <f ca="1">IF(TODAY()&gt;Tabela224101112131415161718192021222324252627[[#This Row],[VENCIMENTO]],"Vencido‼","Válido✔")</f>
        <v>Vencido‼</v>
      </c>
    </row>
    <row r="70" spans="1:12" x14ac:dyDescent="0.25">
      <c r="A70" s="11" t="str">
        <f>Tabela224[[#This Row],[NOME]]</f>
        <v>LEONARDO JOSÉ DA SILVA</v>
      </c>
      <c r="B70" s="11" t="str">
        <f>Tabela224[[#This Row],[CATEGORIA]]</f>
        <v>EMPREGADO</v>
      </c>
      <c r="C70" s="15" t="str">
        <f>Tabela224[[#This Row],[SITUAÇÃO ]]</f>
        <v>ATIVO</v>
      </c>
      <c r="D70" s="8"/>
      <c r="E70" s="7"/>
      <c r="F70" s="7"/>
      <c r="G70" s="7"/>
      <c r="H70" s="7"/>
      <c r="I70" s="8"/>
      <c r="J70" s="7">
        <f t="shared" si="3"/>
        <v>0</v>
      </c>
      <c r="K70" s="9">
        <f t="shared" si="4"/>
        <v>-29</v>
      </c>
      <c r="L70" s="27" t="str">
        <f ca="1">IF(TODAY()&gt;Tabela224101112131415161718192021222324252627[[#This Row],[VENCIMENTO]],"Vencido‼","Válido✔")</f>
        <v>Vencido‼</v>
      </c>
    </row>
    <row r="71" spans="1:12" x14ac:dyDescent="0.25">
      <c r="A71" s="11" t="str">
        <f>Tabela224[[#This Row],[NOME]]</f>
        <v>LUSIMAR DE SOUZA SANTOS</v>
      </c>
      <c r="B71" s="11" t="str">
        <f>Tabela224[[#This Row],[CATEGORIA]]</f>
        <v>EMPREGADO</v>
      </c>
      <c r="C71" s="15" t="str">
        <f>Tabela224[[#This Row],[SITUAÇÃO ]]</f>
        <v>ATIVO</v>
      </c>
      <c r="D71" s="8"/>
      <c r="E71" s="7"/>
      <c r="F71" s="7"/>
      <c r="G71" s="7"/>
      <c r="H71" s="7"/>
      <c r="I71" s="8"/>
      <c r="J71" s="7">
        <f t="shared" si="3"/>
        <v>0</v>
      </c>
      <c r="K71" s="9">
        <f t="shared" si="4"/>
        <v>-29</v>
      </c>
      <c r="L71" s="27" t="str">
        <f ca="1">IF(TODAY()&gt;Tabela224101112131415161718192021222324252627[[#This Row],[VENCIMENTO]],"Vencido‼","Válido✔")</f>
        <v>Vencido‼</v>
      </c>
    </row>
    <row r="72" spans="1:12" x14ac:dyDescent="0.25">
      <c r="A72" s="11" t="str">
        <f>Tabela224[[#This Row],[NOME]]</f>
        <v>SANDY CRISTINA VENCESLAU FERREIRA</v>
      </c>
      <c r="B72" s="11" t="str">
        <f>Tabela224[[#This Row],[CATEGORIA]]</f>
        <v>EMPREGADO</v>
      </c>
      <c r="C72" s="15" t="str">
        <f>Tabela224[[#This Row],[SITUAÇÃO ]]</f>
        <v>ATIVO</v>
      </c>
      <c r="D72" s="8"/>
      <c r="E72" s="7"/>
      <c r="F72" s="7"/>
      <c r="G72" s="7"/>
      <c r="H72" s="7"/>
      <c r="I72" s="8"/>
      <c r="J72" s="7">
        <f t="shared" si="3"/>
        <v>0</v>
      </c>
      <c r="K72" s="9">
        <f t="shared" si="4"/>
        <v>-29</v>
      </c>
      <c r="L72" s="27" t="str">
        <f ca="1">IF(TODAY()&gt;Tabela224101112131415161718192021222324252627[[#This Row],[VENCIMENTO]],"Vencido‼","Válido✔")</f>
        <v>Vencido‼</v>
      </c>
    </row>
    <row r="73" spans="1:12" x14ac:dyDescent="0.25">
      <c r="A73" s="11" t="e">
        <f>Tabela224[[#This Row],[NOME]]</f>
        <v>#VALUE!</v>
      </c>
      <c r="B73" s="11" t="e">
        <f>Tabela224[[#This Row],[CATEGORIA]]</f>
        <v>#VALUE!</v>
      </c>
      <c r="C73" s="15" t="e">
        <f>Tabela224[[#This Row],[SITUAÇÃO ]]</f>
        <v>#VALUE!</v>
      </c>
      <c r="D73" s="8"/>
      <c r="E73" s="7"/>
      <c r="F73" s="7"/>
      <c r="G73" s="7"/>
      <c r="H73" s="7"/>
      <c r="I73" s="8"/>
      <c r="J73" s="7">
        <f t="shared" si="3"/>
        <v>0</v>
      </c>
      <c r="K73" s="9">
        <f t="shared" si="4"/>
        <v>-29</v>
      </c>
      <c r="L73" s="27" t="str">
        <f ca="1">IF(TODAY()&gt;Tabela224101112131415161718192021222324252627[[#This Row],[VENCIMENTO]],"Vencido‼","Válido✔")</f>
        <v>Vencido‼</v>
      </c>
    </row>
    <row r="74" spans="1:12" x14ac:dyDescent="0.25">
      <c r="A74" s="11" t="e">
        <f>Tabela224[[#This Row],[NOME]]</f>
        <v>#VALUE!</v>
      </c>
      <c r="B74" s="11" t="e">
        <f>Tabela224[[#This Row],[CATEGORIA]]</f>
        <v>#VALUE!</v>
      </c>
      <c r="C74" s="15" t="e">
        <f>Tabela224[[#This Row],[SITUAÇÃO ]]</f>
        <v>#VALUE!</v>
      </c>
      <c r="D74" s="8"/>
      <c r="E74" s="7"/>
      <c r="F74" s="7"/>
      <c r="G74" s="7"/>
      <c r="H74" s="7"/>
      <c r="I74" s="8"/>
      <c r="J74" s="7">
        <f t="shared" si="3"/>
        <v>0</v>
      </c>
      <c r="K74" s="9">
        <f t="shared" si="4"/>
        <v>-29</v>
      </c>
      <c r="L74" s="27" t="str">
        <f ca="1">IF(TODAY()&gt;Tabela224101112131415161718192021222324252627[[#This Row],[VENCIMENTO]],"Vencido‼","Válido✔")</f>
        <v>Vencido‼</v>
      </c>
    </row>
    <row r="75" spans="1:12" x14ac:dyDescent="0.25">
      <c r="A75" s="11" t="e">
        <f>Tabela224[[#This Row],[NOME]]</f>
        <v>#VALUE!</v>
      </c>
      <c r="B75" s="11" t="e">
        <f>Tabela224[[#This Row],[CATEGORIA]]</f>
        <v>#VALUE!</v>
      </c>
      <c r="C75" s="15" t="e">
        <f>Tabela224[[#This Row],[SITUAÇÃO ]]</f>
        <v>#VALUE!</v>
      </c>
      <c r="D75" s="8"/>
      <c r="E75" s="7"/>
      <c r="F75" s="7"/>
      <c r="G75" s="7"/>
      <c r="H75" s="7"/>
      <c r="I75" s="8"/>
      <c r="J75" s="7">
        <f t="shared" si="3"/>
        <v>0</v>
      </c>
      <c r="K75" s="9">
        <f t="shared" si="4"/>
        <v>-29</v>
      </c>
      <c r="L75" s="27" t="str">
        <f ca="1">IF(TODAY()&gt;Tabela224101112131415161718192021222324252627[[#This Row],[VENCIMENTO]],"Vencido‼","Válido✔")</f>
        <v>Vencido‼</v>
      </c>
    </row>
    <row r="76" spans="1:12" x14ac:dyDescent="0.25">
      <c r="A76" s="11" t="e">
        <f>Tabela224[[#This Row],[NOME]]</f>
        <v>#VALUE!</v>
      </c>
      <c r="B76" s="11" t="e">
        <f>Tabela224[[#This Row],[CATEGORIA]]</f>
        <v>#VALUE!</v>
      </c>
      <c r="C76" s="15" t="e">
        <f>Tabela224[[#This Row],[SITUAÇÃO ]]</f>
        <v>#VALUE!</v>
      </c>
      <c r="D76" s="8"/>
      <c r="E76" s="7"/>
      <c r="F76" s="7"/>
      <c r="G76" s="7"/>
      <c r="H76" s="7"/>
      <c r="I76" s="8"/>
      <c r="J76" s="7">
        <f t="shared" si="3"/>
        <v>0</v>
      </c>
      <c r="K76" s="9">
        <f t="shared" si="4"/>
        <v>-29</v>
      </c>
      <c r="L76" s="27" t="str">
        <f ca="1">IF(TODAY()&gt;Tabela224101112131415161718192021222324252627[[#This Row],[VENCIMENTO]],"Vencido‼","Válido✔")</f>
        <v>Vencido‼</v>
      </c>
    </row>
    <row r="77" spans="1:12" x14ac:dyDescent="0.25">
      <c r="A77" s="11" t="e">
        <f>Tabela224[[#This Row],[NOME]]</f>
        <v>#VALUE!</v>
      </c>
      <c r="B77" s="11" t="e">
        <f>Tabela224[[#This Row],[CATEGORIA]]</f>
        <v>#VALUE!</v>
      </c>
      <c r="C77" s="15" t="e">
        <f>Tabela224[[#This Row],[SITUAÇÃO ]]</f>
        <v>#VALUE!</v>
      </c>
      <c r="D77" s="8"/>
      <c r="E77" s="7"/>
      <c r="F77" s="7"/>
      <c r="G77" s="7"/>
      <c r="H77" s="7"/>
      <c r="I77" s="8"/>
      <c r="J77" s="7">
        <f t="shared" si="3"/>
        <v>0</v>
      </c>
      <c r="K77" s="9">
        <f t="shared" si="4"/>
        <v>-29</v>
      </c>
      <c r="L77" s="27" t="str">
        <f ca="1">IF(TODAY()&gt;Tabela224101112131415161718192021222324252627[[#This Row],[VENCIMENTO]],"Vencido‼","Válido✔")</f>
        <v>Vencido‼</v>
      </c>
    </row>
    <row r="78" spans="1:12" x14ac:dyDescent="0.25">
      <c r="A78" s="11" t="e">
        <f>Tabela224[[#This Row],[NOME]]</f>
        <v>#VALUE!</v>
      </c>
      <c r="B78" s="11" t="e">
        <f>Tabela224[[#This Row],[CATEGORIA]]</f>
        <v>#VALUE!</v>
      </c>
      <c r="C78" s="15" t="e">
        <f>Tabela224[[#This Row],[SITUAÇÃO ]]</f>
        <v>#VALUE!</v>
      </c>
      <c r="D78" s="8"/>
      <c r="E78" s="7"/>
      <c r="F78" s="7"/>
      <c r="G78" s="7"/>
      <c r="H78" s="7"/>
      <c r="I78" s="8"/>
      <c r="J78" s="7">
        <f t="shared" si="3"/>
        <v>0</v>
      </c>
      <c r="K78" s="9">
        <f t="shared" si="4"/>
        <v>-29</v>
      </c>
      <c r="L78" s="27" t="str">
        <f ca="1">IF(TODAY()&gt;Tabela224101112131415161718192021222324252627[[#This Row],[VENCIMENTO]],"Vencido‼","Válido✔")</f>
        <v>Vencido‼</v>
      </c>
    </row>
    <row r="79" spans="1:12" x14ac:dyDescent="0.25">
      <c r="A79" s="11" t="e">
        <f>Tabela224[[#This Row],[NOME]]</f>
        <v>#VALUE!</v>
      </c>
      <c r="B79" s="11" t="e">
        <f>Tabela224[[#This Row],[CATEGORIA]]</f>
        <v>#VALUE!</v>
      </c>
      <c r="C79" s="15" t="e">
        <f>Tabela224[[#This Row],[SITUAÇÃO ]]</f>
        <v>#VALUE!</v>
      </c>
      <c r="D79" s="8"/>
      <c r="E79" s="7"/>
      <c r="F79" s="7"/>
      <c r="G79" s="7"/>
      <c r="H79" s="7"/>
      <c r="I79" s="8"/>
      <c r="J79" s="7">
        <f t="shared" si="3"/>
        <v>0</v>
      </c>
      <c r="K79" s="9">
        <f t="shared" si="4"/>
        <v>-29</v>
      </c>
      <c r="L79" s="27" t="str">
        <f ca="1">IF(TODAY()&gt;Tabela224101112131415161718192021222324252627[[#This Row],[VENCIMENTO]],"Vencido‼","Válido✔")</f>
        <v>Vencido‼</v>
      </c>
    </row>
    <row r="80" spans="1:12" x14ac:dyDescent="0.25">
      <c r="A80" s="11" t="e">
        <f>Tabela224[[#This Row],[NOME]]</f>
        <v>#VALUE!</v>
      </c>
      <c r="B80" s="11" t="e">
        <f>Tabela224[[#This Row],[CATEGORIA]]</f>
        <v>#VALUE!</v>
      </c>
      <c r="C80" s="15" t="e">
        <f>Tabela224[[#This Row],[SITUAÇÃO ]]</f>
        <v>#VALUE!</v>
      </c>
      <c r="D80" s="8"/>
      <c r="E80" s="7"/>
      <c r="F80" s="7"/>
      <c r="G80" s="7"/>
      <c r="H80" s="7"/>
      <c r="I80" s="8"/>
      <c r="J80" s="7">
        <f t="shared" si="3"/>
        <v>0</v>
      </c>
      <c r="K80" s="9">
        <f t="shared" si="4"/>
        <v>-29</v>
      </c>
      <c r="L80" s="27" t="str">
        <f ca="1">IF(TODAY()&gt;Tabela224101112131415161718192021222324252627[[#This Row],[VENCIMENTO]],"Vencido‼","Válido✔")</f>
        <v>Vencido‼</v>
      </c>
    </row>
    <row r="81" spans="1:12" x14ac:dyDescent="0.25">
      <c r="A81" s="11" t="e">
        <f>Tabela224[[#This Row],[NOME]]</f>
        <v>#VALUE!</v>
      </c>
      <c r="B81" s="11" t="e">
        <f>Tabela224[[#This Row],[CATEGORIA]]</f>
        <v>#VALUE!</v>
      </c>
      <c r="C81" s="15"/>
      <c r="D81" s="8"/>
      <c r="E81" s="7"/>
      <c r="F81" s="7"/>
      <c r="G81" s="7"/>
      <c r="H81" s="7"/>
      <c r="I81" s="8"/>
      <c r="J81" s="7">
        <f t="shared" si="3"/>
        <v>0</v>
      </c>
      <c r="K81" s="9">
        <f t="shared" si="4"/>
        <v>-29</v>
      </c>
      <c r="L81" s="27" t="str">
        <f ca="1">IF(TODAY()&gt;Tabela224101112131415161718192021222324252627[[#This Row],[VENCIMENTO]],"Vencido‼","Válido✔")</f>
        <v>Vencido‼</v>
      </c>
    </row>
    <row r="82" spans="1:12" x14ac:dyDescent="0.25">
      <c r="A82" s="11" t="e">
        <f>Tabela224[[#This Row],[NOME]]</f>
        <v>#VALUE!</v>
      </c>
      <c r="B82" s="11" t="e">
        <f>Tabela224[[#This Row],[CATEGORIA]]</f>
        <v>#VALUE!</v>
      </c>
      <c r="C82" s="15"/>
      <c r="D82" s="8"/>
      <c r="E82" s="7"/>
      <c r="F82" s="7"/>
      <c r="G82" s="7"/>
      <c r="H82" s="7"/>
      <c r="I82" s="8"/>
      <c r="J82" s="7">
        <f t="shared" si="3"/>
        <v>0</v>
      </c>
      <c r="K82" s="9">
        <f t="shared" si="4"/>
        <v>-29</v>
      </c>
      <c r="L82" s="27" t="str">
        <f ca="1">IF(TODAY()&gt;Tabela224101112131415161718192021222324252627[[#This Row],[VENCIMENTO]],"Vencido‼","Válido✔")</f>
        <v>Vencido‼</v>
      </c>
    </row>
    <row r="83" spans="1:12" x14ac:dyDescent="0.25">
      <c r="A83" s="11" t="e">
        <f>Tabela224[[#This Row],[NOME]]</f>
        <v>#VALUE!</v>
      </c>
      <c r="B83" s="11" t="e">
        <f>Tabela224[[#This Row],[CATEGORIA]]</f>
        <v>#VALUE!</v>
      </c>
      <c r="C83" s="15"/>
      <c r="D83" s="8"/>
      <c r="E83" s="7"/>
      <c r="F83" s="7"/>
      <c r="G83" s="7"/>
      <c r="H83" s="7"/>
      <c r="I83" s="8"/>
      <c r="J83" s="7">
        <f t="shared" ref="J83:J100" si="5">EDATE(E83,I83)</f>
        <v>0</v>
      </c>
      <c r="K83" s="9">
        <f t="shared" si="4"/>
        <v>-29</v>
      </c>
      <c r="L83" s="27" t="str">
        <f ca="1">IF(TODAY()&gt;Tabela224101112131415161718192021222324252627[[#This Row],[VENCIMENTO]],"Vencido‼","Válido✔")</f>
        <v>Vencido‼</v>
      </c>
    </row>
    <row r="84" spans="1:12" x14ac:dyDescent="0.25">
      <c r="A84" s="11" t="e">
        <f>Tabela224[[#This Row],[NOME]]</f>
        <v>#VALUE!</v>
      </c>
      <c r="B84" s="11" t="e">
        <f>Tabela224[[#This Row],[CATEGORIA]]</f>
        <v>#VALUE!</v>
      </c>
      <c r="C84" s="15"/>
      <c r="D84" s="8"/>
      <c r="E84" s="7"/>
      <c r="F84" s="7"/>
      <c r="G84" s="7"/>
      <c r="H84" s="7"/>
      <c r="I84" s="8"/>
      <c r="J84" s="7">
        <f t="shared" si="5"/>
        <v>0</v>
      </c>
      <c r="K84" s="9">
        <f t="shared" si="4"/>
        <v>-29</v>
      </c>
      <c r="L84" s="27" t="str">
        <f ca="1">IF(TODAY()&gt;Tabela224101112131415161718192021222324252627[[#This Row],[VENCIMENTO]],"Vencido‼","Válido✔")</f>
        <v>Vencido‼</v>
      </c>
    </row>
    <row r="85" spans="1:12" x14ac:dyDescent="0.25">
      <c r="A85" s="11" t="e">
        <f>Tabela224[[#This Row],[NOME]]</f>
        <v>#VALUE!</v>
      </c>
      <c r="B85" s="11" t="e">
        <f>Tabela224[[#This Row],[CATEGORIA]]</f>
        <v>#VALUE!</v>
      </c>
      <c r="C85" s="15"/>
      <c r="D85" s="8"/>
      <c r="E85" s="7"/>
      <c r="F85" s="7"/>
      <c r="G85" s="7"/>
      <c r="H85" s="7"/>
      <c r="I85" s="8"/>
      <c r="J85" s="7">
        <f t="shared" si="5"/>
        <v>0</v>
      </c>
      <c r="K85" s="9">
        <f t="shared" si="4"/>
        <v>-29</v>
      </c>
      <c r="L85" s="27" t="str">
        <f ca="1">IF(TODAY()&gt;Tabela224101112131415161718192021222324252627[[#This Row],[VENCIMENTO]],"Vencido‼","Válido✔")</f>
        <v>Vencido‼</v>
      </c>
    </row>
    <row r="86" spans="1:12" x14ac:dyDescent="0.25">
      <c r="A86" s="11" t="e">
        <f>Tabela224[[#This Row],[NOME]]</f>
        <v>#VALUE!</v>
      </c>
      <c r="B86" s="11" t="e">
        <f>Tabela224[[#This Row],[CATEGORIA]]</f>
        <v>#VALUE!</v>
      </c>
      <c r="C86" s="15"/>
      <c r="D86" s="8"/>
      <c r="E86" s="7"/>
      <c r="F86" s="7"/>
      <c r="G86" s="7"/>
      <c r="H86" s="7"/>
      <c r="I86" s="8"/>
      <c r="J86" s="7">
        <f t="shared" si="5"/>
        <v>0</v>
      </c>
      <c r="K86" s="9">
        <f t="shared" si="4"/>
        <v>-29</v>
      </c>
      <c r="L86" s="27" t="str">
        <f ca="1">IF(TODAY()&gt;Tabela224101112131415161718192021222324252627[[#This Row],[VENCIMENTO]],"Vencido‼","Válido✔")</f>
        <v>Vencido‼</v>
      </c>
    </row>
    <row r="87" spans="1:12" x14ac:dyDescent="0.25">
      <c r="A87" s="11" t="e">
        <f>Tabela224[[#This Row],[NOME]]</f>
        <v>#VALUE!</v>
      </c>
      <c r="B87" s="11" t="e">
        <f>Tabela224[[#This Row],[CATEGORIA]]</f>
        <v>#VALUE!</v>
      </c>
      <c r="C87" s="15"/>
      <c r="D87" s="8"/>
      <c r="E87" s="7"/>
      <c r="F87" s="7"/>
      <c r="G87" s="7"/>
      <c r="H87" s="7"/>
      <c r="I87" s="8"/>
      <c r="J87" s="7">
        <f t="shared" si="5"/>
        <v>0</v>
      </c>
      <c r="K87" s="9">
        <f t="shared" si="4"/>
        <v>-29</v>
      </c>
      <c r="L87" s="27" t="str">
        <f ca="1">IF(TODAY()&gt;Tabela224101112131415161718192021222324252627[[#This Row],[VENCIMENTO]],"Vencido‼","Válido✔")</f>
        <v>Vencido‼</v>
      </c>
    </row>
    <row r="88" spans="1:12" x14ac:dyDescent="0.25">
      <c r="A88" s="11" t="e">
        <f>Tabela224[[#This Row],[NOME]]</f>
        <v>#VALUE!</v>
      </c>
      <c r="B88" s="11" t="e">
        <f>Tabela224[[#This Row],[CATEGORIA]]</f>
        <v>#VALUE!</v>
      </c>
      <c r="C88" s="15"/>
      <c r="D88" s="8"/>
      <c r="E88" s="7"/>
      <c r="F88" s="7"/>
      <c r="G88" s="7"/>
      <c r="H88" s="7"/>
      <c r="I88" s="8"/>
      <c r="J88" s="7">
        <f t="shared" si="5"/>
        <v>0</v>
      </c>
      <c r="K88" s="9">
        <f t="shared" si="4"/>
        <v>-29</v>
      </c>
      <c r="L88" s="27" t="str">
        <f ca="1">IF(TODAY()&gt;Tabela224101112131415161718192021222324252627[[#This Row],[VENCIMENTO]],"Vencido‼","Válido✔")</f>
        <v>Vencido‼</v>
      </c>
    </row>
    <row r="89" spans="1:12" x14ac:dyDescent="0.25">
      <c r="A89" s="11" t="e">
        <f>Tabela224[[#This Row],[NOME]]</f>
        <v>#VALUE!</v>
      </c>
      <c r="B89" s="11" t="e">
        <f>Tabela224[[#This Row],[CATEGORIA]]</f>
        <v>#VALUE!</v>
      </c>
      <c r="C89" s="15"/>
      <c r="D89" s="8"/>
      <c r="E89" s="7"/>
      <c r="F89" s="7"/>
      <c r="G89" s="7"/>
      <c r="H89" s="7"/>
      <c r="I89" s="8"/>
      <c r="J89" s="7">
        <f t="shared" si="5"/>
        <v>0</v>
      </c>
      <c r="K89" s="9">
        <f t="shared" si="4"/>
        <v>-29</v>
      </c>
      <c r="L89" s="27" t="str">
        <f ca="1">IF(TODAY()&gt;Tabela224101112131415161718192021222324252627[[#This Row],[VENCIMENTO]],"Vencido‼","Válido✔")</f>
        <v>Vencido‼</v>
      </c>
    </row>
    <row r="90" spans="1:12" x14ac:dyDescent="0.25">
      <c r="A90" s="11" t="e">
        <f>Tabela224[[#This Row],[NOME]]</f>
        <v>#VALUE!</v>
      </c>
      <c r="B90" s="11" t="e">
        <f>Tabela224[[#This Row],[CATEGORIA]]</f>
        <v>#VALUE!</v>
      </c>
      <c r="C90" s="15"/>
      <c r="D90" s="8"/>
      <c r="E90" s="7"/>
      <c r="F90" s="7"/>
      <c r="G90" s="7"/>
      <c r="H90" s="7"/>
      <c r="I90" s="8"/>
      <c r="J90" s="7">
        <f t="shared" si="5"/>
        <v>0</v>
      </c>
      <c r="K90" s="9">
        <f t="shared" si="4"/>
        <v>-29</v>
      </c>
      <c r="L90" s="27" t="str">
        <f ca="1">IF(TODAY()&gt;Tabela224101112131415161718192021222324252627[[#This Row],[VENCIMENTO]],"Vencido‼","Válido✔")</f>
        <v>Vencido‼</v>
      </c>
    </row>
    <row r="91" spans="1:12" x14ac:dyDescent="0.25">
      <c r="A91" s="11" t="e">
        <f>Tabela224[[#This Row],[NOME]]</f>
        <v>#VALUE!</v>
      </c>
      <c r="B91" s="11" t="e">
        <f>Tabela224[[#This Row],[CATEGORIA]]</f>
        <v>#VALUE!</v>
      </c>
      <c r="C91" s="15"/>
      <c r="D91" s="8"/>
      <c r="E91" s="7"/>
      <c r="F91" s="7"/>
      <c r="G91" s="7"/>
      <c r="H91" s="7"/>
      <c r="I91" s="8"/>
      <c r="J91" s="7">
        <f t="shared" si="5"/>
        <v>0</v>
      </c>
      <c r="K91" s="9">
        <f t="shared" si="4"/>
        <v>-29</v>
      </c>
      <c r="L91" s="27" t="str">
        <f ca="1">IF(TODAY()&gt;Tabela224101112131415161718192021222324252627[[#This Row],[VENCIMENTO]],"Vencido‼","Válido✔")</f>
        <v>Vencido‼</v>
      </c>
    </row>
    <row r="92" spans="1:12" x14ac:dyDescent="0.25">
      <c r="A92" s="11" t="e">
        <f>Tabela224[[#This Row],[NOME]]</f>
        <v>#VALUE!</v>
      </c>
      <c r="B92" s="11" t="e">
        <f>Tabela224[[#This Row],[CATEGORIA]]</f>
        <v>#VALUE!</v>
      </c>
      <c r="C92" s="15"/>
      <c r="D92" s="8"/>
      <c r="E92" s="7"/>
      <c r="F92" s="7"/>
      <c r="G92" s="7"/>
      <c r="H92" s="7"/>
      <c r="I92" s="8"/>
      <c r="J92" s="7">
        <f t="shared" si="5"/>
        <v>0</v>
      </c>
      <c r="K92" s="9">
        <f t="shared" si="4"/>
        <v>-29</v>
      </c>
      <c r="L92" s="27" t="str">
        <f ca="1">IF(TODAY()&gt;Tabela224101112131415161718192021222324252627[[#This Row],[VENCIMENTO]],"Vencido‼","Válido✔")</f>
        <v>Vencido‼</v>
      </c>
    </row>
    <row r="93" spans="1:12" x14ac:dyDescent="0.25">
      <c r="A93" s="11" t="e">
        <f>Tabela224[[#This Row],[NOME]]</f>
        <v>#VALUE!</v>
      </c>
      <c r="B93" s="11" t="e">
        <f>Tabela224[[#This Row],[CATEGORIA]]</f>
        <v>#VALUE!</v>
      </c>
      <c r="C93" s="15"/>
      <c r="D93" s="8"/>
      <c r="E93" s="7"/>
      <c r="F93" s="7"/>
      <c r="G93" s="7"/>
      <c r="H93" s="7"/>
      <c r="I93" s="8"/>
      <c r="J93" s="7">
        <f t="shared" si="5"/>
        <v>0</v>
      </c>
      <c r="K93" s="9">
        <f t="shared" si="4"/>
        <v>-29</v>
      </c>
      <c r="L93" s="27" t="str">
        <f ca="1">IF(TODAY()&gt;Tabela224101112131415161718192021222324252627[[#This Row],[VENCIMENTO]],"Vencido‼","Válido✔")</f>
        <v>Vencido‼</v>
      </c>
    </row>
    <row r="94" spans="1:12" x14ac:dyDescent="0.25">
      <c r="A94" s="11" t="e">
        <f>Tabela224[[#This Row],[NOME]]</f>
        <v>#VALUE!</v>
      </c>
      <c r="B94" s="11" t="e">
        <f>Tabela224[[#This Row],[CATEGORIA]]</f>
        <v>#VALUE!</v>
      </c>
      <c r="C94" s="15"/>
      <c r="D94" s="8"/>
      <c r="E94" s="7"/>
      <c r="F94" s="7"/>
      <c r="G94" s="7"/>
      <c r="H94" s="7"/>
      <c r="I94" s="8"/>
      <c r="J94" s="7">
        <f t="shared" si="5"/>
        <v>0</v>
      </c>
      <c r="K94" s="9">
        <f t="shared" si="4"/>
        <v>-29</v>
      </c>
      <c r="L94" s="27" t="str">
        <f ca="1">IF(TODAY()&gt;Tabela224101112131415161718192021222324252627[[#This Row],[VENCIMENTO]],"Vencido‼","Válido✔")</f>
        <v>Vencido‼</v>
      </c>
    </row>
    <row r="95" spans="1:12" x14ac:dyDescent="0.25">
      <c r="A95" s="11" t="e">
        <f>Tabela224[[#This Row],[NOME]]</f>
        <v>#VALUE!</v>
      </c>
      <c r="B95" s="11" t="e">
        <f>Tabela224[[#This Row],[CATEGORIA]]</f>
        <v>#VALUE!</v>
      </c>
      <c r="C95" s="15"/>
      <c r="D95" s="8"/>
      <c r="E95" s="7"/>
      <c r="F95" s="7"/>
      <c r="G95" s="7"/>
      <c r="H95" s="7"/>
      <c r="I95" s="8"/>
      <c r="J95" s="7">
        <f t="shared" si="5"/>
        <v>0</v>
      </c>
      <c r="K95" s="9">
        <f t="shared" si="4"/>
        <v>-29</v>
      </c>
      <c r="L95" s="27" t="str">
        <f ca="1">IF(TODAY()&gt;Tabela224101112131415161718192021222324252627[[#This Row],[VENCIMENTO]],"Vencido‼","Válido✔")</f>
        <v>Vencido‼</v>
      </c>
    </row>
    <row r="96" spans="1:12" x14ac:dyDescent="0.25">
      <c r="A96" s="11" t="e">
        <f>Tabela224[[#This Row],[NOME]]</f>
        <v>#VALUE!</v>
      </c>
      <c r="B96" s="11" t="e">
        <f>Tabela224[[#This Row],[CATEGORIA]]</f>
        <v>#VALUE!</v>
      </c>
      <c r="C96" s="15"/>
      <c r="D96" s="8"/>
      <c r="E96" s="7"/>
      <c r="F96" s="7"/>
      <c r="G96" s="7"/>
      <c r="H96" s="7"/>
      <c r="I96" s="8"/>
      <c r="J96" s="7">
        <f t="shared" si="5"/>
        <v>0</v>
      </c>
      <c r="K96" s="9">
        <f t="shared" si="4"/>
        <v>-29</v>
      </c>
      <c r="L96" s="27" t="str">
        <f ca="1">IF(TODAY()&gt;Tabela224101112131415161718192021222324252627[[#This Row],[VENCIMENTO]],"Vencido‼","Válido✔")</f>
        <v>Vencido‼</v>
      </c>
    </row>
    <row r="97" spans="1:12" x14ac:dyDescent="0.25">
      <c r="A97" s="11" t="e">
        <f>Tabela224[[#This Row],[NOME]]</f>
        <v>#VALUE!</v>
      </c>
      <c r="B97" s="11" t="e">
        <f>Tabela224[[#This Row],[CATEGORIA]]</f>
        <v>#VALUE!</v>
      </c>
      <c r="C97" s="15"/>
      <c r="D97" s="8"/>
      <c r="E97" s="7"/>
      <c r="F97" s="7"/>
      <c r="G97" s="7"/>
      <c r="H97" s="7"/>
      <c r="I97" s="8"/>
      <c r="J97" s="7">
        <f t="shared" si="5"/>
        <v>0</v>
      </c>
      <c r="K97" s="9">
        <f t="shared" si="4"/>
        <v>-29</v>
      </c>
      <c r="L97" s="27" t="str">
        <f ca="1">IF(TODAY()&gt;Tabela224101112131415161718192021222324252627[[#This Row],[VENCIMENTO]],"Vencido‼","Válido✔")</f>
        <v>Vencido‼</v>
      </c>
    </row>
    <row r="98" spans="1:12" x14ac:dyDescent="0.25">
      <c r="A98" s="11" t="e">
        <f>Tabela224[[#This Row],[NOME]]</f>
        <v>#VALUE!</v>
      </c>
      <c r="B98" s="11" t="e">
        <f>Tabela224[[#This Row],[CATEGORIA]]</f>
        <v>#VALUE!</v>
      </c>
      <c r="C98" s="15"/>
      <c r="D98" s="8"/>
      <c r="E98" s="7"/>
      <c r="F98" s="7"/>
      <c r="G98" s="7"/>
      <c r="H98" s="7"/>
      <c r="I98" s="8"/>
      <c r="J98" s="7">
        <f t="shared" si="5"/>
        <v>0</v>
      </c>
      <c r="K98" s="9">
        <f t="shared" si="4"/>
        <v>-29</v>
      </c>
      <c r="L98" s="27" t="str">
        <f ca="1">IF(TODAY()&gt;Tabela224101112131415161718192021222324252627[[#This Row],[VENCIMENTO]],"Vencido‼","Válido✔")</f>
        <v>Vencido‼</v>
      </c>
    </row>
    <row r="99" spans="1:12" x14ac:dyDescent="0.25">
      <c r="A99" s="11" t="e">
        <f>Tabela224[[#This Row],[NOME]]</f>
        <v>#VALUE!</v>
      </c>
      <c r="B99" s="11" t="e">
        <f>Tabela224[[#This Row],[CATEGORIA]]</f>
        <v>#VALUE!</v>
      </c>
      <c r="C99" s="15"/>
      <c r="D99" s="8"/>
      <c r="E99" s="7"/>
      <c r="F99" s="7"/>
      <c r="G99" s="7"/>
      <c r="H99" s="7"/>
      <c r="I99" s="8"/>
      <c r="J99" s="7">
        <f t="shared" si="5"/>
        <v>0</v>
      </c>
      <c r="K99" s="9">
        <f t="shared" si="4"/>
        <v>-29</v>
      </c>
      <c r="L99" s="27" t="str">
        <f ca="1">IF(TODAY()&gt;Tabela224101112131415161718192021222324252627[[#This Row],[VENCIMENTO]],"Vencido‼","Válido✔")</f>
        <v>Vencido‼</v>
      </c>
    </row>
    <row r="100" spans="1:12" x14ac:dyDescent="0.25">
      <c r="A100" s="11" t="e">
        <f>Tabela224[[#This Row],[NOME]]</f>
        <v>#VALUE!</v>
      </c>
      <c r="B100" s="11" t="e">
        <f>Tabela224[[#This Row],[CATEGORIA]]</f>
        <v>#VALUE!</v>
      </c>
      <c r="C100" s="15"/>
      <c r="D100" s="8"/>
      <c r="E100" s="7"/>
      <c r="F100" s="7"/>
      <c r="G100" s="7"/>
      <c r="H100" s="7"/>
      <c r="I100" s="8"/>
      <c r="J100" s="7">
        <f t="shared" si="5"/>
        <v>0</v>
      </c>
      <c r="K100" s="9">
        <f t="shared" si="4"/>
        <v>-29</v>
      </c>
      <c r="L100" s="27" t="str">
        <f ca="1">IF(TODAY()&gt;Tabela224101112131415161718192021222324252627[[#This Row],[VENCIMENTO]],"Vencido‼","Válido✔")</f>
        <v>Vencido‼</v>
      </c>
    </row>
  </sheetData>
  <mergeCells count="2">
    <mergeCell ref="A2:L2"/>
    <mergeCell ref="A3:J3"/>
  </mergeCells>
  <conditionalFormatting sqref="J1">
    <cfRule type="containsText" dxfId="530" priority="2" operator="containsText" text="VENCIMENTO PRÓXIMO">
      <formula>NOT(ISERROR(SEARCH("VENCIMENTO PRÓXIMO",J1)))</formula>
    </cfRule>
  </conditionalFormatting>
  <conditionalFormatting sqref="J4">
    <cfRule type="timePeriod" dxfId="529" priority="10" timePeriod="nextMonth">
      <formula>AND(MONTH(J4)=MONTH(EDATE(TODAY(),0+1)),YEAR(J4)=YEAR(EDATE(TODAY(),0+1)))</formula>
    </cfRule>
  </conditionalFormatting>
  <conditionalFormatting sqref="J5:J100">
    <cfRule type="cellIs" dxfId="528" priority="17" operator="equal">
      <formula>44848</formula>
    </cfRule>
    <cfRule type="cellIs" dxfId="527" priority="18" operator="lessThan">
      <formula>44848</formula>
    </cfRule>
  </conditionalFormatting>
  <conditionalFormatting sqref="J5:K1048576">
    <cfRule type="timePeriod" dxfId="526" priority="14" timePeriod="nextMonth">
      <formula>AND(MONTH(J5)=MONTH(EDATE(TODAY(),0+1)),YEAR(J5)=YEAR(EDATE(TODAY(),0+1)))</formula>
    </cfRule>
  </conditionalFormatting>
  <conditionalFormatting sqref="K1">
    <cfRule type="containsText" dxfId="525" priority="1" operator="containsText" text="VENCIMENTO PRÓXIMO">
      <formula>NOT(ISERROR(SEARCH("VENCIMENTO PRÓXIMO",K1)))</formula>
    </cfRule>
    <cfRule type="containsText" dxfId="524" priority="3" operator="containsText" text="PROGRAMAR RENOVAÇÃO">
      <formula>NOT(ISERROR(SEARCH("PROGRAMAR RENOVAÇÃO",K1)))</formula>
    </cfRule>
  </conditionalFormatting>
  <conditionalFormatting sqref="K3 K5:K1048576">
    <cfRule type="timePeriod" dxfId="523" priority="12" timePeriod="thisMonth">
      <formula>AND(MONTH(K3)=MONTH(TODAY()),YEAR(K3)=YEAR(TODAY()))</formula>
    </cfRule>
  </conditionalFormatting>
  <conditionalFormatting sqref="K3">
    <cfRule type="timePeriod" dxfId="522" priority="15" timePeriod="nextMonth">
      <formula>AND(MONTH(K3)=MONTH(EDATE(TODAY(),0+1)),YEAR(K3)=YEAR(EDATE(TODAY(),0+1)))</formula>
    </cfRule>
  </conditionalFormatting>
  <conditionalFormatting sqref="K4">
    <cfRule type="timePeriod" dxfId="521" priority="8" timePeriod="thisMonth">
      <formula>AND(MONTH(K4)=MONTH(TODAY()),YEAR(K4)=YEAR(TODAY()))</formula>
    </cfRule>
    <cfRule type="timePeriod" dxfId="520" priority="11" timePeriod="nextMonth">
      <formula>AND(MONTH(K4)=MONTH(EDATE(TODAY(),0+1)),YEAR(K4)=YEAR(EDATE(TODAY(),0+1)))</formula>
    </cfRule>
  </conditionalFormatting>
  <conditionalFormatting sqref="K5:K100">
    <cfRule type="cellIs" dxfId="519" priority="16" operator="equal">
      <formula>44809</formula>
    </cfRule>
  </conditionalFormatting>
  <conditionalFormatting sqref="L5:L44 L46:L100">
    <cfRule type="containsText" dxfId="518" priority="4" operator="containsText" text="Válido">
      <formula>NOT(ISERROR(SEARCH("Válido",L5)))</formula>
    </cfRule>
    <cfRule type="containsText" dxfId="517" priority="5" operator="containsText" text="Vencido">
      <formula>NOT(ISERROR(SEARCH("Vencido",L5)))</formula>
    </cfRule>
  </conditionalFormatting>
  <hyperlinks>
    <hyperlink ref="L3" r:id="rId1" xr:uid="{E174333B-568C-44D1-9AFF-B764EE849522}"/>
  </hyperlinks>
  <pageMargins left="0.511811024" right="0.511811024" top="0.78740157499999996" bottom="0.78740157499999996" header="0.31496062000000002" footer="0.31496062000000002"/>
  <pageSetup paperSize="9" scale="48" orientation="landscape" r:id="rId2"/>
  <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4B8E23D-53A8-4BC4-A2E7-C762558E0310}">
          <x14:formula1>
            <xm:f>Planilha2!$A$15:$A$16</xm:f>
          </x14:formula1>
          <xm:sqref>G5:G44 G46:G100</xm:sqref>
        </x14:dataValidation>
        <x14:dataValidation type="list" allowBlank="1" showInputMessage="1" showErrorMessage="1" xr:uid="{FCE45375-D082-4CD3-A470-632BF165E36C}">
          <x14:formula1>
            <xm:f>Planilha2!$A$1:$A$2</xm:f>
          </x14:formula1>
          <xm:sqref>H5:H100</xm:sqref>
        </x14:dataValidation>
        <x14:dataValidation type="list" allowBlank="1" showInputMessage="1" showErrorMessage="1" xr:uid="{B3274C1E-DE79-4C8A-B931-9F2E4CF57250}">
          <x14:formula1>
            <xm:f>Planilha2!$A$4:$A$13</xm:f>
          </x14:formula1>
          <xm:sqref>D5:D100</xm:sqref>
        </x14:dataValidation>
        <x14:dataValidation type="list" allowBlank="1" showInputMessage="1" showErrorMessage="1" xr:uid="{05695DE9-B6F2-4CB1-B422-96162DDB2982}">
          <x14:formula1>
            <xm:f>Planilha2!$A$18:$A$19</xm:f>
          </x14:formula1>
          <xm:sqref>C5:C100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BF771-B62E-473C-AA19-C76C602D62C0}">
  <sheetPr>
    <pageSetUpPr fitToPage="1"/>
  </sheetPr>
  <dimension ref="A1:L100"/>
  <sheetViews>
    <sheetView zoomScale="90" zoomScaleNormal="90" zoomScaleSheetLayoutView="100" workbookViewId="0">
      <pane xSplit="1" topLeftCell="B1" activePane="topRight" state="frozen"/>
      <selection activeCell="C12" sqref="C12"/>
      <selection pane="topRight" activeCell="A60" sqref="A60"/>
    </sheetView>
  </sheetViews>
  <sheetFormatPr defaultRowHeight="15" x14ac:dyDescent="0.25"/>
  <cols>
    <col min="1" max="1" width="43.140625" bestFit="1" customWidth="1"/>
    <col min="2" max="2" width="26.140625" style="17" bestFit="1" customWidth="1"/>
    <col min="3" max="3" width="16.140625" style="12" customWidth="1"/>
    <col min="4" max="4" width="41.5703125" style="12" bestFit="1" customWidth="1"/>
    <col min="5" max="5" width="20.7109375" bestFit="1" customWidth="1"/>
    <col min="6" max="7" width="20.7109375" customWidth="1"/>
    <col min="8" max="8" width="24.140625" bestFit="1" customWidth="1"/>
    <col min="9" max="9" width="16.140625" customWidth="1"/>
    <col min="10" max="10" width="18.140625" customWidth="1"/>
    <col min="11" max="11" width="17.28515625" bestFit="1" customWidth="1"/>
    <col min="12" max="12" width="13" bestFit="1" customWidth="1"/>
  </cols>
  <sheetData>
    <row r="1" spans="1:12" ht="77.25" customHeight="1" x14ac:dyDescent="0.25">
      <c r="I1" s="22" t="s">
        <v>85</v>
      </c>
      <c r="J1" s="23" t="s">
        <v>86</v>
      </c>
      <c r="K1" s="24" t="s">
        <v>87</v>
      </c>
    </row>
    <row r="2" spans="1:12" ht="47.1" customHeight="1" x14ac:dyDescent="0.4">
      <c r="A2" s="51" t="s">
        <v>90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3"/>
    </row>
    <row r="3" spans="1:12" ht="45" customHeight="1" x14ac:dyDescent="0.25">
      <c r="A3" s="54" t="s">
        <v>30</v>
      </c>
      <c r="B3" s="55"/>
      <c r="C3" s="55"/>
      <c r="D3" s="55"/>
      <c r="E3" s="55"/>
      <c r="F3" s="55"/>
      <c r="G3" s="55"/>
      <c r="H3" s="55"/>
      <c r="I3" s="55"/>
      <c r="J3" s="55"/>
      <c r="K3" s="13" t="s">
        <v>0</v>
      </c>
      <c r="L3" s="14" t="s">
        <v>127</v>
      </c>
    </row>
    <row r="4" spans="1:12" ht="24" x14ac:dyDescent="0.25">
      <c r="A4" s="3" t="s">
        <v>1</v>
      </c>
      <c r="B4" s="16" t="s">
        <v>67</v>
      </c>
      <c r="C4" s="3" t="s">
        <v>77</v>
      </c>
      <c r="D4" s="3" t="s">
        <v>2</v>
      </c>
      <c r="E4" s="4" t="s">
        <v>3</v>
      </c>
      <c r="F4" s="4" t="s">
        <v>8</v>
      </c>
      <c r="G4" s="4" t="s">
        <v>7</v>
      </c>
      <c r="H4" s="5" t="s">
        <v>4</v>
      </c>
      <c r="I4" s="21" t="s">
        <v>83</v>
      </c>
      <c r="J4" s="6" t="s">
        <v>5</v>
      </c>
      <c r="K4" s="6" t="s">
        <v>6</v>
      </c>
      <c r="L4" s="6" t="s">
        <v>78</v>
      </c>
    </row>
    <row r="5" spans="1:12" x14ac:dyDescent="0.25">
      <c r="A5" s="11" t="str">
        <f>Tabela224[[#This Row],[NOME]]</f>
        <v>ADENILSON ÂNGELO MACIEIRA</v>
      </c>
      <c r="B5" s="11" t="str">
        <f>Tabela224[[#This Row],[CATEGORIA]]</f>
        <v>EMPREGADO</v>
      </c>
      <c r="C5" s="15" t="str">
        <f>Tabela224[[#This Row],[SITUAÇÃO ]]</f>
        <v>ATIVO</v>
      </c>
      <c r="D5" s="15"/>
      <c r="E5" s="7"/>
      <c r="F5" s="10"/>
      <c r="G5" s="7"/>
      <c r="H5" s="7"/>
      <c r="I5" s="8"/>
      <c r="J5" s="7">
        <f t="shared" ref="J5:J50" si="0">EDATE(E5,I5)</f>
        <v>0</v>
      </c>
      <c r="K5" s="9">
        <f t="shared" ref="K5:K13" si="1">J5-29</f>
        <v>-29</v>
      </c>
      <c r="L5" s="15" t="str">
        <f ca="1">IF(TODAY()&gt;Tabela2241011121314151617181920[[#This Row],[VENCIMENTO]],"Vencido‼","Válido✔")</f>
        <v>Vencido‼</v>
      </c>
    </row>
    <row r="6" spans="1:12" x14ac:dyDescent="0.25">
      <c r="A6" s="11" t="str">
        <f>Tabela224[[#This Row],[NOME]]</f>
        <v>ADENILSON PEREIRA SOARES</v>
      </c>
      <c r="B6" s="11" t="str">
        <f>Tabela224[[#This Row],[CATEGORIA]]</f>
        <v>EMPREGADO</v>
      </c>
      <c r="C6" s="15" t="str">
        <f>Tabela224[[#This Row],[SITUAÇÃO ]]</f>
        <v>ATIVO</v>
      </c>
      <c r="D6" s="15" t="s">
        <v>80</v>
      </c>
      <c r="E6" s="7">
        <v>45166</v>
      </c>
      <c r="F6" s="26">
        <v>0.33333333333333331</v>
      </c>
      <c r="G6" s="7" t="s">
        <v>22</v>
      </c>
      <c r="H6" s="7" t="s">
        <v>63</v>
      </c>
      <c r="I6" s="8">
        <v>24</v>
      </c>
      <c r="J6" s="7">
        <f t="shared" si="0"/>
        <v>45897</v>
      </c>
      <c r="K6" s="9">
        <f t="shared" si="1"/>
        <v>45868</v>
      </c>
      <c r="L6" s="15" t="str">
        <f ca="1">IF(TODAY()&gt;Tabela2241011121314151617181920[[#This Row],[VENCIMENTO]],"Vencido‼","Válido✔")</f>
        <v>Válido✔</v>
      </c>
    </row>
    <row r="7" spans="1:12" x14ac:dyDescent="0.25">
      <c r="A7" s="11" t="str">
        <f>Tabela224[[#This Row],[NOME]]</f>
        <v>AMANDA APARECIDA DOS SANTOS</v>
      </c>
      <c r="B7" s="11" t="str">
        <f>Tabela224[[#This Row],[CATEGORIA]]</f>
        <v>EMPREGADO</v>
      </c>
      <c r="C7" s="15" t="str">
        <f>Tabela224[[#This Row],[SITUAÇÃO ]]</f>
        <v>ATIVO</v>
      </c>
      <c r="D7" s="15"/>
      <c r="E7" s="7"/>
      <c r="F7" s="10"/>
      <c r="G7" s="7"/>
      <c r="H7" s="7"/>
      <c r="I7" s="8"/>
      <c r="J7" s="7">
        <f t="shared" si="0"/>
        <v>0</v>
      </c>
      <c r="K7" s="9">
        <f t="shared" si="1"/>
        <v>-29</v>
      </c>
      <c r="L7" s="15" t="str">
        <f ca="1">IF(TODAY()&gt;Tabela2241011121314151617181920[[#This Row],[VENCIMENTO]],"Vencido‼","Válido✔")</f>
        <v>Vencido‼</v>
      </c>
    </row>
    <row r="8" spans="1:12" x14ac:dyDescent="0.25">
      <c r="A8" s="11" t="str">
        <f>Tabela224[[#This Row],[NOME]]</f>
        <v>ANDERSON JOSÉ NUNES REIS</v>
      </c>
      <c r="B8" s="11" t="str">
        <f>Tabela224[[#This Row],[CATEGORIA]]</f>
        <v>EMPREGADO</v>
      </c>
      <c r="C8" s="15" t="str">
        <f>Tabela224[[#This Row],[SITUAÇÃO ]]</f>
        <v>INATIVO</v>
      </c>
      <c r="D8" s="15" t="s">
        <v>80</v>
      </c>
      <c r="E8" s="7">
        <v>45044</v>
      </c>
      <c r="F8" s="10">
        <v>0.33333333333333331</v>
      </c>
      <c r="G8" s="7" t="s">
        <v>22</v>
      </c>
      <c r="H8" s="7" t="s">
        <v>63</v>
      </c>
      <c r="I8" s="8">
        <v>24</v>
      </c>
      <c r="J8" s="7">
        <f t="shared" si="0"/>
        <v>45775</v>
      </c>
      <c r="K8" s="9">
        <f t="shared" si="1"/>
        <v>45746</v>
      </c>
      <c r="L8" s="15" t="str">
        <f ca="1">IF(TODAY()&gt;Tabela2241011121314151617181920[[#This Row],[VENCIMENTO]],"Vencido‼","Válido✔")</f>
        <v>Válido✔</v>
      </c>
    </row>
    <row r="9" spans="1:12" x14ac:dyDescent="0.25">
      <c r="A9" s="11" t="str">
        <f>Tabela224[[#This Row],[NOME]]</f>
        <v>ARNALDO RAIMUNDO FERREIRA</v>
      </c>
      <c r="B9" s="11" t="str">
        <f>Tabela224[[#This Row],[CATEGORIA]]</f>
        <v>EMPREGADO</v>
      </c>
      <c r="C9" s="15" t="str">
        <f>Tabela224[[#This Row],[SITUAÇÃO ]]</f>
        <v>ATIVO</v>
      </c>
      <c r="D9" s="15" t="s">
        <v>80</v>
      </c>
      <c r="E9" s="7">
        <v>44722</v>
      </c>
      <c r="F9" s="10">
        <v>0.25</v>
      </c>
      <c r="G9" s="7" t="s">
        <v>22</v>
      </c>
      <c r="H9" s="7" t="s">
        <v>63</v>
      </c>
      <c r="I9" s="8">
        <v>24</v>
      </c>
      <c r="J9" s="7">
        <f t="shared" si="0"/>
        <v>45453</v>
      </c>
      <c r="K9" s="9">
        <f t="shared" si="1"/>
        <v>45424</v>
      </c>
      <c r="L9" s="15" t="str">
        <f ca="1">IF(TODAY()&gt;Tabela2241011121314151617181920[[#This Row],[VENCIMENTO]],"Vencido‼","Válido✔")</f>
        <v>Válido✔</v>
      </c>
    </row>
    <row r="10" spans="1:12" x14ac:dyDescent="0.25">
      <c r="A10" s="11" t="str">
        <f>Tabela224[[#This Row],[NOME]]</f>
        <v>BRUNO DE SOUSA MARTINS</v>
      </c>
      <c r="B10" s="11" t="str">
        <f>Tabela224[[#This Row],[CATEGORIA]]</f>
        <v xml:space="preserve">EMPREGADO </v>
      </c>
      <c r="C10" s="15" t="str">
        <f>Tabela224[[#This Row],[SITUAÇÃO ]]</f>
        <v>INATIVO</v>
      </c>
      <c r="D10" s="15" t="s">
        <v>80</v>
      </c>
      <c r="E10" s="7">
        <v>44977</v>
      </c>
      <c r="F10" s="10">
        <v>0.33333333333333331</v>
      </c>
      <c r="G10" s="7" t="s">
        <v>22</v>
      </c>
      <c r="H10" s="7" t="s">
        <v>63</v>
      </c>
      <c r="I10" s="8">
        <v>24</v>
      </c>
      <c r="J10" s="7">
        <f t="shared" si="0"/>
        <v>45708</v>
      </c>
      <c r="K10" s="9">
        <f t="shared" si="1"/>
        <v>45679</v>
      </c>
      <c r="L10" s="15" t="str">
        <f ca="1">IF(TODAY()&gt;Tabela2241011121314151617181920[[#This Row],[VENCIMENTO]],"Vencido‼","Válido✔")</f>
        <v>Válido✔</v>
      </c>
    </row>
    <row r="11" spans="1:12" x14ac:dyDescent="0.25">
      <c r="A11" s="11" t="str">
        <f>Tabela224[[#This Row],[NOME]]</f>
        <v>CARLOS ANANIAS SOARES DOS ANJOS</v>
      </c>
      <c r="B11" s="11" t="str">
        <f>Tabela224[[#This Row],[CATEGORIA]]</f>
        <v>EMPREGADO</v>
      </c>
      <c r="C11" s="15" t="str">
        <f>Tabela224[[#This Row],[SITUAÇÃO ]]</f>
        <v>ATIVO</v>
      </c>
      <c r="D11" s="15"/>
      <c r="E11" s="7"/>
      <c r="F11" s="10"/>
      <c r="G11" s="7"/>
      <c r="H11" s="7"/>
      <c r="I11" s="8"/>
      <c r="J11" s="7">
        <f t="shared" si="0"/>
        <v>0</v>
      </c>
      <c r="K11" s="9">
        <f t="shared" si="1"/>
        <v>-29</v>
      </c>
      <c r="L11" s="15" t="str">
        <f ca="1">IF(TODAY()&gt;Tabela2241011121314151617181920[[#This Row],[VENCIMENTO]],"Vencido‼","Válido✔")</f>
        <v>Vencido‼</v>
      </c>
    </row>
    <row r="12" spans="1:12" x14ac:dyDescent="0.25">
      <c r="A12" s="11" t="str">
        <f>Tabela224[[#This Row],[NOME]]</f>
        <v>CARLOS ANTÔNIO DE LISBOA</v>
      </c>
      <c r="B12" s="11" t="str">
        <f>Tabela224[[#This Row],[CATEGORIA]]</f>
        <v>EMPREGADO</v>
      </c>
      <c r="C12" s="15" t="str">
        <f>Tabela224[[#This Row],[SITUAÇÃO ]]</f>
        <v>INATIVO</v>
      </c>
      <c r="D12" s="15" t="s">
        <v>82</v>
      </c>
      <c r="E12" s="7">
        <v>45021</v>
      </c>
      <c r="F12" s="10">
        <v>0.16666666666666666</v>
      </c>
      <c r="G12" s="7" t="s">
        <v>22</v>
      </c>
      <c r="H12" s="7" t="s">
        <v>63</v>
      </c>
      <c r="I12" s="8">
        <v>24</v>
      </c>
      <c r="J12" s="7">
        <f t="shared" si="0"/>
        <v>45752</v>
      </c>
      <c r="K12" s="9">
        <f t="shared" si="1"/>
        <v>45723</v>
      </c>
      <c r="L12" s="15" t="str">
        <f ca="1">IF(TODAY()&gt;Tabela2241011121314151617181920[[#This Row],[VENCIMENTO]],"Vencido‼","Válido✔")</f>
        <v>Válido✔</v>
      </c>
    </row>
    <row r="13" spans="1:12" x14ac:dyDescent="0.25">
      <c r="A13" s="11" t="str">
        <f>Tabela224[[#This Row],[NOME]]</f>
        <v>CLESIANO ANTÔNIO DIAS PINHEIRO</v>
      </c>
      <c r="B13" s="11" t="str">
        <f>Tabela224[[#This Row],[CATEGORIA]]</f>
        <v xml:space="preserve">EMPREGADO </v>
      </c>
      <c r="C13" s="15" t="str">
        <f>Tabela224[[#This Row],[SITUAÇÃO ]]</f>
        <v>ATIVO</v>
      </c>
      <c r="D13" s="15" t="s">
        <v>80</v>
      </c>
      <c r="E13" s="7">
        <v>45218</v>
      </c>
      <c r="F13" s="10">
        <v>0.33333333333333331</v>
      </c>
      <c r="G13" s="7" t="s">
        <v>22</v>
      </c>
      <c r="H13" s="7" t="s">
        <v>63</v>
      </c>
      <c r="I13" s="8">
        <v>24</v>
      </c>
      <c r="J13" s="7">
        <f t="shared" si="0"/>
        <v>45949</v>
      </c>
      <c r="K13" s="9">
        <f t="shared" si="1"/>
        <v>45920</v>
      </c>
      <c r="L13" s="15" t="str">
        <f ca="1">IF(TODAY()&gt;Tabela2241011121314151617181920[[#This Row],[VENCIMENTO]],"Vencido‼","Válido✔")</f>
        <v>Válido✔</v>
      </c>
    </row>
    <row r="14" spans="1:12" x14ac:dyDescent="0.25">
      <c r="A14" s="11" t="str">
        <f>Tabela224[[#This Row],[NOME]]</f>
        <v>DAMIÃO VICENTE SARAIVA</v>
      </c>
      <c r="B14" s="11" t="str">
        <f>Tabela224[[#This Row],[CATEGORIA]]</f>
        <v>EMPREGADO</v>
      </c>
      <c r="C14" s="15" t="str">
        <f>Tabela224[[#This Row],[SITUAÇÃO ]]</f>
        <v>ATIVO</v>
      </c>
      <c r="D14" s="15"/>
      <c r="E14" s="7"/>
      <c r="F14" s="10"/>
      <c r="G14" s="7"/>
      <c r="H14" s="7"/>
      <c r="I14" s="8"/>
      <c r="J14" s="7">
        <f t="shared" si="0"/>
        <v>0</v>
      </c>
      <c r="K14" s="9">
        <f>J14-29</f>
        <v>-29</v>
      </c>
      <c r="L14" s="15" t="str">
        <f ca="1">IF(TODAY()&gt;Tabela2241011121314151617181920[[#This Row],[VENCIMENTO]],"Vencido‼","Válido✔")</f>
        <v>Vencido‼</v>
      </c>
    </row>
    <row r="15" spans="1:12" x14ac:dyDescent="0.25">
      <c r="A15" s="11" t="str">
        <f>Tabela224[[#This Row],[NOME]]</f>
        <v>DANIEL ALVES DA CUNHA</v>
      </c>
      <c r="B15" s="11" t="str">
        <f>Tabela224[[#This Row],[CATEGORIA]]</f>
        <v>EMPREGADO</v>
      </c>
      <c r="C15" s="15" t="str">
        <f>Tabela224[[#This Row],[SITUAÇÃO ]]</f>
        <v>ATIVO</v>
      </c>
      <c r="D15" s="15" t="s">
        <v>80</v>
      </c>
      <c r="E15" s="7">
        <v>44722</v>
      </c>
      <c r="F15" s="10">
        <v>0.25</v>
      </c>
      <c r="G15" s="7" t="s">
        <v>22</v>
      </c>
      <c r="H15" s="7" t="s">
        <v>63</v>
      </c>
      <c r="I15" s="8">
        <v>24</v>
      </c>
      <c r="J15" s="7">
        <f t="shared" si="0"/>
        <v>45453</v>
      </c>
      <c r="K15" s="9">
        <f t="shared" ref="K15:K50" si="2">J15-29</f>
        <v>45424</v>
      </c>
      <c r="L15" s="15" t="str">
        <f ca="1">IF(TODAY()&gt;Tabela2241011121314151617181920[[#This Row],[VENCIMENTO]],"Vencido‼","Válido✔")</f>
        <v>Válido✔</v>
      </c>
    </row>
    <row r="16" spans="1:12" x14ac:dyDescent="0.25">
      <c r="A16" s="11" t="str">
        <f>Tabela224[[#This Row],[NOME]]</f>
        <v>DIEGO GALDINO REZENDE</v>
      </c>
      <c r="B16" s="11" t="str">
        <f>Tabela224[[#This Row],[CATEGORIA]]</f>
        <v>INTERMITENTE (GEOSCAN)</v>
      </c>
      <c r="C16" s="15" t="str">
        <f>Tabela224[[#This Row],[SITUAÇÃO ]]</f>
        <v>ATIVO</v>
      </c>
      <c r="D16" s="15"/>
      <c r="E16" s="7"/>
      <c r="F16" s="10"/>
      <c r="G16" s="7"/>
      <c r="H16" s="7"/>
      <c r="I16" s="8"/>
      <c r="J16" s="7">
        <f t="shared" si="0"/>
        <v>0</v>
      </c>
      <c r="K16" s="9">
        <f t="shared" si="2"/>
        <v>-29</v>
      </c>
      <c r="L16" s="15" t="str">
        <f ca="1">IF(TODAY()&gt;Tabela2241011121314151617181920[[#This Row],[VENCIMENTO]],"Vencido‼","Válido✔")</f>
        <v>Vencido‼</v>
      </c>
    </row>
    <row r="17" spans="1:12" x14ac:dyDescent="0.25">
      <c r="A17" s="11" t="str">
        <f>Tabela224[[#This Row],[NOME]]</f>
        <v>DOGIVAL GONÇALVES DOS SANTOS</v>
      </c>
      <c r="B17" s="11" t="str">
        <f>Tabela224[[#This Row],[CATEGORIA]]</f>
        <v>INTERMITENTE (ELISVÂNIO)</v>
      </c>
      <c r="C17" s="15" t="str">
        <f>Tabela224[[#This Row],[SITUAÇÃO ]]</f>
        <v>ATIVO</v>
      </c>
      <c r="D17" s="15"/>
      <c r="E17" s="7"/>
      <c r="F17" s="10"/>
      <c r="G17" s="7"/>
      <c r="H17" s="7"/>
      <c r="I17" s="8"/>
      <c r="J17" s="7">
        <f t="shared" si="0"/>
        <v>0</v>
      </c>
      <c r="K17" s="9">
        <f t="shared" si="2"/>
        <v>-29</v>
      </c>
      <c r="L17" s="15" t="str">
        <f ca="1">IF(TODAY()&gt;Tabela2241011121314151617181920[[#This Row],[VENCIMENTO]],"Vencido‼","Válido✔")</f>
        <v>Vencido‼</v>
      </c>
    </row>
    <row r="18" spans="1:12" x14ac:dyDescent="0.25">
      <c r="A18" s="11" t="str">
        <f>Tabela224[[#This Row],[NOME]]</f>
        <v>ELISVÂNIO DE SOUZA OLIVEIRA</v>
      </c>
      <c r="B18" s="11" t="str">
        <f>Tabela224[[#This Row],[CATEGORIA]]</f>
        <v>INTERMITENTE (ELISVÂNIO)</v>
      </c>
      <c r="C18" s="15" t="str">
        <f>Tabela224[[#This Row],[SITUAÇÃO ]]</f>
        <v>ATIVO</v>
      </c>
      <c r="D18" s="15"/>
      <c r="E18" s="7"/>
      <c r="F18" s="10"/>
      <c r="G18" s="7"/>
      <c r="H18" s="7"/>
      <c r="I18" s="8"/>
      <c r="J18" s="7">
        <f t="shared" si="0"/>
        <v>0</v>
      </c>
      <c r="K18" s="9">
        <f t="shared" si="2"/>
        <v>-29</v>
      </c>
      <c r="L18" s="15" t="str">
        <f ca="1">IF(TODAY()&gt;Tabela2241011121314151617181920[[#This Row],[VENCIMENTO]],"Vencido‼","Válido✔")</f>
        <v>Vencido‼</v>
      </c>
    </row>
    <row r="19" spans="1:12" x14ac:dyDescent="0.25">
      <c r="A19" s="11" t="str">
        <f>Tabela224[[#This Row],[NOME]]</f>
        <v>EVARISTO CHAVES DA SILVA</v>
      </c>
      <c r="B19" s="11" t="str">
        <f>Tabela224[[#This Row],[CATEGORIA]]</f>
        <v>EMPREGADO</v>
      </c>
      <c r="C19" s="15" t="str">
        <f>Tabela224[[#This Row],[SITUAÇÃO ]]</f>
        <v>ATIVO</v>
      </c>
      <c r="D19" s="15" t="s">
        <v>80</v>
      </c>
      <c r="E19" s="7">
        <v>44719</v>
      </c>
      <c r="F19" s="10">
        <v>0.25</v>
      </c>
      <c r="G19" s="7" t="s">
        <v>22</v>
      </c>
      <c r="H19" s="7" t="s">
        <v>63</v>
      </c>
      <c r="I19" s="8">
        <v>24</v>
      </c>
      <c r="J19" s="7">
        <f t="shared" si="0"/>
        <v>45450</v>
      </c>
      <c r="K19" s="9">
        <f t="shared" si="2"/>
        <v>45421</v>
      </c>
      <c r="L19" s="15" t="str">
        <f ca="1">IF(TODAY()&gt;Tabela2241011121314151617181920[[#This Row],[VENCIMENTO]],"Vencido‼","Válido✔")</f>
        <v>Válido✔</v>
      </c>
    </row>
    <row r="20" spans="1:12" x14ac:dyDescent="0.25">
      <c r="A20" s="11" t="str">
        <f>Tabela224[[#This Row],[NOME]]</f>
        <v>FELIPE OLIVEIRA BARBOSA</v>
      </c>
      <c r="B20" s="11" t="str">
        <f>Tabela224[[#This Row],[CATEGORIA]]</f>
        <v>EMPREGADO</v>
      </c>
      <c r="C20" s="15" t="str">
        <f>Tabela224[[#This Row],[SITUAÇÃO ]]</f>
        <v>ATIVO</v>
      </c>
      <c r="D20" s="15" t="s">
        <v>82</v>
      </c>
      <c r="E20" s="7">
        <v>45021</v>
      </c>
      <c r="F20" s="10">
        <v>0.16666666666666666</v>
      </c>
      <c r="G20" s="7" t="s">
        <v>22</v>
      </c>
      <c r="H20" s="7" t="s">
        <v>63</v>
      </c>
      <c r="I20" s="8">
        <v>24</v>
      </c>
      <c r="J20" s="7">
        <f t="shared" si="0"/>
        <v>45752</v>
      </c>
      <c r="K20" s="9">
        <f t="shared" si="2"/>
        <v>45723</v>
      </c>
      <c r="L20" s="15" t="str">
        <f ca="1">IF(TODAY()&gt;Tabela2241011121314151617181920[[#This Row],[VENCIMENTO]],"Vencido‼","Válido✔")</f>
        <v>Válido✔</v>
      </c>
    </row>
    <row r="21" spans="1:12" x14ac:dyDescent="0.25">
      <c r="A21" s="11" t="str">
        <f>Tabela224[[#This Row],[NOME]]</f>
        <v>FERNANDO OLIVEIRA DOS SANTOS</v>
      </c>
      <c r="B21" s="11" t="str">
        <f>Tabela224[[#This Row],[CATEGORIA]]</f>
        <v>EMPREGADO</v>
      </c>
      <c r="C21" s="15" t="str">
        <f>Tabela224[[#This Row],[SITUAÇÃO ]]</f>
        <v>ATIVO</v>
      </c>
      <c r="D21" s="15" t="s">
        <v>82</v>
      </c>
      <c r="E21" s="7">
        <v>45021</v>
      </c>
      <c r="F21" s="10">
        <v>0.16666666666666666</v>
      </c>
      <c r="G21" s="7" t="s">
        <v>22</v>
      </c>
      <c r="H21" s="7" t="s">
        <v>63</v>
      </c>
      <c r="I21" s="8">
        <v>24</v>
      </c>
      <c r="J21" s="7">
        <f t="shared" si="0"/>
        <v>45752</v>
      </c>
      <c r="K21" s="9">
        <f t="shared" si="2"/>
        <v>45723</v>
      </c>
      <c r="L21" s="15" t="str">
        <f ca="1">IF(TODAY()&gt;Tabela2241011121314151617181920[[#This Row],[VENCIMENTO]],"Vencido‼","Válido✔")</f>
        <v>Válido✔</v>
      </c>
    </row>
    <row r="22" spans="1:12" x14ac:dyDescent="0.25">
      <c r="A22" s="11" t="str">
        <f>Tabela224[[#This Row],[NOME]]</f>
        <v>FILIPI GODINHO VEIGA</v>
      </c>
      <c r="B22" s="11" t="str">
        <f>Tabela224[[#This Row],[CATEGORIA]]</f>
        <v>INTERMITENTE (GEOSCAN)</v>
      </c>
      <c r="C22" s="15" t="str">
        <f>Tabela224[[#This Row],[SITUAÇÃO ]]</f>
        <v>ATIVO</v>
      </c>
      <c r="D22" s="15"/>
      <c r="E22" s="7"/>
      <c r="F22" s="10"/>
      <c r="G22" s="7"/>
      <c r="H22" s="7"/>
      <c r="I22" s="8"/>
      <c r="J22" s="7">
        <f t="shared" si="0"/>
        <v>0</v>
      </c>
      <c r="K22" s="9">
        <f t="shared" si="2"/>
        <v>-29</v>
      </c>
      <c r="L22" s="15" t="str">
        <f ca="1">IF(TODAY()&gt;Tabela2241011121314151617181920[[#This Row],[VENCIMENTO]],"Vencido‼","Válido✔")</f>
        <v>Vencido‼</v>
      </c>
    </row>
    <row r="23" spans="1:12" x14ac:dyDescent="0.25">
      <c r="A23" s="11" t="str">
        <f>Tabela224[[#This Row],[NOME]]</f>
        <v>GERSON DAMIÃO DA SILVA PRADO</v>
      </c>
      <c r="B23" s="11" t="str">
        <f>Tabela224[[#This Row],[CATEGORIA]]</f>
        <v>EMPREGADO</v>
      </c>
      <c r="C23" s="15" t="str">
        <f>Tabela224[[#This Row],[SITUAÇÃO ]]</f>
        <v>ATIVO</v>
      </c>
      <c r="D23" s="15"/>
      <c r="E23" s="7"/>
      <c r="F23" s="10"/>
      <c r="G23" s="7"/>
      <c r="H23" s="7"/>
      <c r="I23" s="8"/>
      <c r="J23" s="7">
        <f t="shared" si="0"/>
        <v>0</v>
      </c>
      <c r="K23" s="9">
        <f t="shared" si="2"/>
        <v>-29</v>
      </c>
      <c r="L23" s="15" t="str">
        <f ca="1">IF(TODAY()&gt;Tabela2241011121314151617181920[[#This Row],[VENCIMENTO]],"Vencido‼","Válido✔")</f>
        <v>Vencido‼</v>
      </c>
    </row>
    <row r="24" spans="1:12" x14ac:dyDescent="0.25">
      <c r="A24" s="11" t="str">
        <f>Tabela224[[#This Row],[NOME]]</f>
        <v>GIVALDO JOSE DOS SANTOS</v>
      </c>
      <c r="B24" s="11" t="str">
        <f>Tabela224[[#This Row],[CATEGORIA]]</f>
        <v>INTERMITENTE (ELISVÂNIO)</v>
      </c>
      <c r="C24" s="15" t="str">
        <f>Tabela224[[#This Row],[SITUAÇÃO ]]</f>
        <v>ATIVO</v>
      </c>
      <c r="D24" s="15"/>
      <c r="E24" s="7"/>
      <c r="F24" s="7"/>
      <c r="G24" s="7"/>
      <c r="H24" s="7"/>
      <c r="I24" s="8"/>
      <c r="J24" s="7">
        <f t="shared" si="0"/>
        <v>0</v>
      </c>
      <c r="K24" s="9">
        <f t="shared" si="2"/>
        <v>-29</v>
      </c>
      <c r="L24" s="15" t="str">
        <f ca="1">IF(TODAY()&gt;Tabela2241011121314151617181920[[#This Row],[VENCIMENTO]],"Vencido‼","Válido✔")</f>
        <v>Vencido‼</v>
      </c>
    </row>
    <row r="25" spans="1:12" x14ac:dyDescent="0.25">
      <c r="A25" s="11" t="str">
        <f>Tabela224[[#This Row],[NOME]]</f>
        <v>GUSTAVO HENRIQUE ABREU ROCHA</v>
      </c>
      <c r="B25" s="11" t="str">
        <f>Tabela224[[#This Row],[CATEGORIA]]</f>
        <v>EMPREGADO</v>
      </c>
      <c r="C25" s="15" t="str">
        <f>Tabela224[[#This Row],[SITUAÇÃO ]]</f>
        <v>ATIVO</v>
      </c>
      <c r="D25" s="15"/>
      <c r="E25" s="7"/>
      <c r="F25" s="7"/>
      <c r="G25" s="7"/>
      <c r="H25" s="7"/>
      <c r="I25" s="8"/>
      <c r="J25" s="7">
        <f t="shared" si="0"/>
        <v>0</v>
      </c>
      <c r="K25" s="9">
        <f t="shared" si="2"/>
        <v>-29</v>
      </c>
      <c r="L25" s="15" t="str">
        <f ca="1">IF(TODAY()&gt;Tabela2241011121314151617181920[[#This Row],[VENCIMENTO]],"Vencido‼","Válido✔")</f>
        <v>Vencido‼</v>
      </c>
    </row>
    <row r="26" spans="1:12" x14ac:dyDescent="0.25">
      <c r="A26" s="11" t="str">
        <f>Tabela224[[#This Row],[NOME]]</f>
        <v>HIGOR PAULO DIAS OLIVEIRA</v>
      </c>
      <c r="B26" s="11" t="str">
        <f>Tabela224[[#This Row],[CATEGORIA]]</f>
        <v>EMPREGADO</v>
      </c>
      <c r="C26" s="15" t="str">
        <f>Tabela224[[#This Row],[SITUAÇÃO ]]</f>
        <v>ATIVO</v>
      </c>
      <c r="D26" s="15" t="s">
        <v>80</v>
      </c>
      <c r="E26" s="7">
        <v>44719</v>
      </c>
      <c r="F26" s="10">
        <v>0.25</v>
      </c>
      <c r="G26" s="7" t="s">
        <v>22</v>
      </c>
      <c r="H26" s="7" t="s">
        <v>63</v>
      </c>
      <c r="I26" s="8">
        <v>24</v>
      </c>
      <c r="J26" s="7">
        <f t="shared" si="0"/>
        <v>45450</v>
      </c>
      <c r="K26" s="9">
        <f t="shared" si="2"/>
        <v>45421</v>
      </c>
      <c r="L26" s="15" t="str">
        <f ca="1">IF(TODAY()&gt;Tabela2241011121314151617181920[[#This Row],[VENCIMENTO]],"Vencido‼","Válido✔")</f>
        <v>Válido✔</v>
      </c>
    </row>
    <row r="27" spans="1:12" x14ac:dyDescent="0.25">
      <c r="A27" s="11" t="str">
        <f>Tabela224[[#This Row],[NOME]]</f>
        <v>JANDILSON VIRGENS COSTA</v>
      </c>
      <c r="B27" s="11" t="str">
        <f>Tabela224[[#This Row],[CATEGORIA]]</f>
        <v>INTERMITENTE (ELISVÂNIO)</v>
      </c>
      <c r="C27" s="15" t="str">
        <f>Tabela224[[#This Row],[SITUAÇÃO ]]</f>
        <v>ATIVO</v>
      </c>
      <c r="D27" s="15"/>
      <c r="E27" s="7"/>
      <c r="F27" s="7"/>
      <c r="G27" s="7"/>
      <c r="H27" s="7"/>
      <c r="I27" s="8"/>
      <c r="J27" s="7">
        <f t="shared" si="0"/>
        <v>0</v>
      </c>
      <c r="K27" s="9">
        <f t="shared" si="2"/>
        <v>-29</v>
      </c>
      <c r="L27" s="15" t="str">
        <f ca="1">IF(TODAY()&gt;Tabela2241011121314151617181920[[#This Row],[VENCIMENTO]],"Vencido‼","Válido✔")</f>
        <v>Vencido‼</v>
      </c>
    </row>
    <row r="28" spans="1:12" x14ac:dyDescent="0.25">
      <c r="A28" s="11" t="str">
        <f>Tabela224[[#This Row],[NOME]]</f>
        <v>JHONATA HENRIQUE AMORIM ALVES</v>
      </c>
      <c r="B28" s="11" t="str">
        <f>Tabela224[[#This Row],[CATEGORIA]]</f>
        <v>EMPREGADO</v>
      </c>
      <c r="C28" s="15" t="str">
        <f>Tabela224[[#This Row],[SITUAÇÃO ]]</f>
        <v>ATIVO</v>
      </c>
      <c r="D28" s="15"/>
      <c r="E28" s="7"/>
      <c r="F28" s="7"/>
      <c r="G28" s="7"/>
      <c r="H28" s="7"/>
      <c r="I28" s="8"/>
      <c r="J28" s="7">
        <f t="shared" si="0"/>
        <v>0</v>
      </c>
      <c r="K28" s="9">
        <f t="shared" si="2"/>
        <v>-29</v>
      </c>
      <c r="L28" s="15" t="str">
        <f ca="1">IF(TODAY()&gt;Tabela2241011121314151617181920[[#This Row],[VENCIMENTO]],"Vencido‼","Válido✔")</f>
        <v>Vencido‼</v>
      </c>
    </row>
    <row r="29" spans="1:12" x14ac:dyDescent="0.25">
      <c r="A29" s="11" t="str">
        <f>Tabela224[[#This Row],[NOME]]</f>
        <v>JOÃO PAULO GUIMARÃES</v>
      </c>
      <c r="B29" s="11" t="str">
        <f>Tabela224[[#This Row],[CATEGORIA]]</f>
        <v>EMPREGADO</v>
      </c>
      <c r="C29" s="15" t="str">
        <f>Tabela224[[#This Row],[SITUAÇÃO ]]</f>
        <v>INATIVO</v>
      </c>
      <c r="D29" s="15" t="s">
        <v>80</v>
      </c>
      <c r="E29" s="7">
        <v>45044</v>
      </c>
      <c r="F29" s="10">
        <v>0.33333333333333331</v>
      </c>
      <c r="G29" s="7" t="s">
        <v>22</v>
      </c>
      <c r="H29" s="7" t="s">
        <v>63</v>
      </c>
      <c r="I29" s="8">
        <v>24</v>
      </c>
      <c r="J29" s="7">
        <f t="shared" si="0"/>
        <v>45775</v>
      </c>
      <c r="K29" s="9">
        <f t="shared" si="2"/>
        <v>45746</v>
      </c>
      <c r="L29" s="15" t="str">
        <f ca="1">IF(TODAY()&gt;Tabela2241011121314151617181920[[#This Row],[VENCIMENTO]],"Vencido‼","Válido✔")</f>
        <v>Válido✔</v>
      </c>
    </row>
    <row r="30" spans="1:12" x14ac:dyDescent="0.25">
      <c r="A30" s="11" t="str">
        <f>Tabela224[[#This Row],[NOME]]</f>
        <v>JONATHAS KELLYSON MARTINS DE OLIVEIRA</v>
      </c>
      <c r="B30" s="11" t="str">
        <f>Tabela224[[#This Row],[CATEGORIA]]</f>
        <v>INTERMITENTE</v>
      </c>
      <c r="C30" s="15" t="str">
        <f>Tabela224[[#This Row],[SITUAÇÃO ]]</f>
        <v>INATIVO</v>
      </c>
      <c r="D30" s="15"/>
      <c r="E30" s="7"/>
      <c r="F30" s="7"/>
      <c r="G30" s="7"/>
      <c r="H30" s="7"/>
      <c r="I30" s="8"/>
      <c r="J30" s="7">
        <f t="shared" si="0"/>
        <v>0</v>
      </c>
      <c r="K30" s="9">
        <f t="shared" si="2"/>
        <v>-29</v>
      </c>
      <c r="L30" s="15" t="str">
        <f ca="1">IF(TODAY()&gt;Tabela2241011121314151617181920[[#This Row],[VENCIMENTO]],"Vencido‼","Válido✔")</f>
        <v>Vencido‼</v>
      </c>
    </row>
    <row r="31" spans="1:12" x14ac:dyDescent="0.25">
      <c r="A31" s="11" t="str">
        <f>Tabela224[[#This Row],[NOME]]</f>
        <v>JOSÉ ANTÔNIO DIAS</v>
      </c>
      <c r="B31" s="11" t="str">
        <f>Tabela224[[#This Row],[CATEGORIA]]</f>
        <v xml:space="preserve">EMPREGADO </v>
      </c>
      <c r="C31" s="15" t="str">
        <f>Tabela224[[#This Row],[SITUAÇÃO ]]</f>
        <v>ATIVO</v>
      </c>
      <c r="D31" s="15" t="s">
        <v>80</v>
      </c>
      <c r="E31" s="7">
        <v>44977</v>
      </c>
      <c r="F31" s="10">
        <v>0.33333333333333331</v>
      </c>
      <c r="G31" s="7" t="s">
        <v>22</v>
      </c>
      <c r="H31" s="7" t="s">
        <v>63</v>
      </c>
      <c r="I31" s="8">
        <v>24</v>
      </c>
      <c r="J31" s="7">
        <f t="shared" si="0"/>
        <v>45708</v>
      </c>
      <c r="K31" s="9">
        <f t="shared" si="2"/>
        <v>45679</v>
      </c>
      <c r="L31" s="15" t="str">
        <f ca="1">IF(TODAY()&gt;Tabela2241011121314151617181920[[#This Row],[VENCIMENTO]],"Vencido‼","Válido✔")</f>
        <v>Válido✔</v>
      </c>
    </row>
    <row r="32" spans="1:12" x14ac:dyDescent="0.25">
      <c r="A32" s="11" t="str">
        <f>Tabela224[[#This Row],[NOME]]</f>
        <v>KENNEDY ALMEIDA MOTA</v>
      </c>
      <c r="B32" s="11" t="str">
        <f>Tabela224[[#This Row],[CATEGORIA]]</f>
        <v>EMPREGADO</v>
      </c>
      <c r="C32" s="15" t="str">
        <f>Tabela224[[#This Row],[SITUAÇÃO ]]</f>
        <v>ATIVO</v>
      </c>
      <c r="D32" s="15" t="s">
        <v>80</v>
      </c>
      <c r="E32" s="7">
        <v>44722</v>
      </c>
      <c r="F32" s="10">
        <v>0.25</v>
      </c>
      <c r="G32" s="7" t="s">
        <v>22</v>
      </c>
      <c r="H32" s="7" t="s">
        <v>63</v>
      </c>
      <c r="I32" s="8">
        <v>24</v>
      </c>
      <c r="J32" s="7">
        <f t="shared" si="0"/>
        <v>45453</v>
      </c>
      <c r="K32" s="9">
        <f t="shared" si="2"/>
        <v>45424</v>
      </c>
      <c r="L32" s="15" t="str">
        <f ca="1">IF(TODAY()&gt;Tabela2241011121314151617181920[[#This Row],[VENCIMENTO]],"Vencido‼","Válido✔")</f>
        <v>Válido✔</v>
      </c>
    </row>
    <row r="33" spans="1:12" x14ac:dyDescent="0.25">
      <c r="A33" s="11" t="str">
        <f>Tabela224[[#This Row],[NOME]]</f>
        <v>KEVIN AQUINO ARNEZ</v>
      </c>
      <c r="B33" s="11" t="str">
        <f>Tabela224[[#This Row],[CATEGORIA]]</f>
        <v>EMPREGADO</v>
      </c>
      <c r="C33" s="15" t="str">
        <f>Tabela224[[#This Row],[SITUAÇÃO ]]</f>
        <v>ATIVO</v>
      </c>
      <c r="D33" s="15" t="s">
        <v>80</v>
      </c>
      <c r="E33" s="7">
        <v>44977</v>
      </c>
      <c r="F33" s="10">
        <v>0.33333333333333331</v>
      </c>
      <c r="G33" s="7" t="s">
        <v>22</v>
      </c>
      <c r="H33" s="7" t="s">
        <v>63</v>
      </c>
      <c r="I33" s="8">
        <v>24</v>
      </c>
      <c r="J33" s="7">
        <f t="shared" si="0"/>
        <v>45708</v>
      </c>
      <c r="K33" s="9">
        <f t="shared" si="2"/>
        <v>45679</v>
      </c>
      <c r="L33" s="15" t="str">
        <f ca="1">IF(TODAY()&gt;Tabela2241011121314151617181920[[#This Row],[VENCIMENTO]],"Vencido‼","Válido✔")</f>
        <v>Válido✔</v>
      </c>
    </row>
    <row r="34" spans="1:12" x14ac:dyDescent="0.25">
      <c r="A34" s="11" t="str">
        <f>Tabela224[[#This Row],[NOME]]</f>
        <v>LEANDRO ARCANJO DOS SANTOS</v>
      </c>
      <c r="B34" s="11" t="str">
        <f>Tabela224[[#This Row],[CATEGORIA]]</f>
        <v>EMPREGADO</v>
      </c>
      <c r="C34" s="15" t="str">
        <f>Tabela224[[#This Row],[SITUAÇÃO ]]</f>
        <v>ATIVO</v>
      </c>
      <c r="D34" s="15" t="s">
        <v>80</v>
      </c>
      <c r="E34" s="7">
        <v>44992</v>
      </c>
      <c r="F34" s="10">
        <v>0.33333333333333331</v>
      </c>
      <c r="G34" s="7" t="s">
        <v>22</v>
      </c>
      <c r="H34" s="7" t="s">
        <v>63</v>
      </c>
      <c r="I34" s="8">
        <v>24</v>
      </c>
      <c r="J34" s="7">
        <f t="shared" si="0"/>
        <v>45723</v>
      </c>
      <c r="K34" s="9">
        <f t="shared" si="2"/>
        <v>45694</v>
      </c>
      <c r="L34" s="15" t="str">
        <f ca="1">IF(TODAY()&gt;Tabela2241011121314151617181920[[#This Row],[VENCIMENTO]],"Vencido‼","Válido✔")</f>
        <v>Válido✔</v>
      </c>
    </row>
    <row r="35" spans="1:12" x14ac:dyDescent="0.25">
      <c r="A35" s="11" t="str">
        <f>Tabela224[[#This Row],[NOME]]</f>
        <v>LUCIANO ALVES DE PAIVA</v>
      </c>
      <c r="B35" s="11" t="str">
        <f>Tabela224[[#This Row],[CATEGORIA]]</f>
        <v>EMPREGADO</v>
      </c>
      <c r="C35" s="15" t="str">
        <f>Tabela224[[#This Row],[SITUAÇÃO ]]</f>
        <v>INATIVO</v>
      </c>
      <c r="D35" s="15" t="s">
        <v>80</v>
      </c>
      <c r="E35" s="7">
        <v>44719</v>
      </c>
      <c r="F35" s="10">
        <v>0.25</v>
      </c>
      <c r="G35" s="7" t="s">
        <v>22</v>
      </c>
      <c r="H35" s="7" t="s">
        <v>63</v>
      </c>
      <c r="I35" s="8">
        <v>24</v>
      </c>
      <c r="J35" s="7">
        <f t="shared" si="0"/>
        <v>45450</v>
      </c>
      <c r="K35" s="9">
        <f t="shared" si="2"/>
        <v>45421</v>
      </c>
      <c r="L35" s="15" t="str">
        <f ca="1">IF(TODAY()&gt;Tabela2241011121314151617181920[[#This Row],[VENCIMENTO]],"Vencido‼","Válido✔")</f>
        <v>Válido✔</v>
      </c>
    </row>
    <row r="36" spans="1:12" x14ac:dyDescent="0.25">
      <c r="A36" s="11" t="str">
        <f>Tabela224[[#This Row],[NOME]]</f>
        <v>LUIZ CARLOS CORRÊA</v>
      </c>
      <c r="B36" s="11" t="str">
        <f>Tabela224[[#This Row],[CATEGORIA]]</f>
        <v>EMPREGADO</v>
      </c>
      <c r="C36" s="15" t="str">
        <f>Tabela224[[#This Row],[SITUAÇÃO ]]</f>
        <v>ATIVO</v>
      </c>
      <c r="D36" s="15" t="s">
        <v>80</v>
      </c>
      <c r="E36" s="7">
        <v>44841</v>
      </c>
      <c r="F36" s="26">
        <v>0.25</v>
      </c>
      <c r="G36" s="7" t="s">
        <v>22</v>
      </c>
      <c r="H36" s="7" t="s">
        <v>63</v>
      </c>
      <c r="I36" s="8">
        <v>24</v>
      </c>
      <c r="J36" s="7">
        <f t="shared" si="0"/>
        <v>45572</v>
      </c>
      <c r="K36" s="9">
        <f t="shared" si="2"/>
        <v>45543</v>
      </c>
      <c r="L36" s="15" t="str">
        <f ca="1">IF(TODAY()&gt;Tabela2241011121314151617181920[[#This Row],[VENCIMENTO]],"Vencido‼","Válido✔")</f>
        <v>Válido✔</v>
      </c>
    </row>
    <row r="37" spans="1:12" x14ac:dyDescent="0.25">
      <c r="A37" s="11" t="str">
        <f>Tabela224[[#This Row],[NOME]]</f>
        <v>MÁRCIO PEREIRA DO NASCIMENTO</v>
      </c>
      <c r="B37" s="11" t="str">
        <f>Tabela224[[#This Row],[CATEGORIA]]</f>
        <v>EMPREGADO</v>
      </c>
      <c r="C37" s="15" t="str">
        <f>Tabela224[[#This Row],[SITUAÇÃO ]]</f>
        <v>ATIVO</v>
      </c>
      <c r="D37" s="15" t="s">
        <v>80</v>
      </c>
      <c r="E37" s="7">
        <v>44977</v>
      </c>
      <c r="F37" s="10">
        <v>0.33333333333333331</v>
      </c>
      <c r="G37" s="7" t="s">
        <v>22</v>
      </c>
      <c r="H37" s="7" t="s">
        <v>63</v>
      </c>
      <c r="I37" s="8">
        <v>24</v>
      </c>
      <c r="J37" s="7">
        <f t="shared" si="0"/>
        <v>45708</v>
      </c>
      <c r="K37" s="9">
        <f t="shared" si="2"/>
        <v>45679</v>
      </c>
      <c r="L37" s="15" t="str">
        <f ca="1">IF(TODAY()&gt;Tabela2241011121314151617181920[[#This Row],[VENCIMENTO]],"Vencido‼","Válido✔")</f>
        <v>Válido✔</v>
      </c>
    </row>
    <row r="38" spans="1:12" x14ac:dyDescent="0.25">
      <c r="A38" s="11" t="str">
        <f>Tabela224[[#This Row],[NOME]]</f>
        <v>MATEUS DOS SANTOS DE BRITO</v>
      </c>
      <c r="B38" s="11" t="str">
        <f>Tabela224[[#This Row],[CATEGORIA]]</f>
        <v>INTERMITENTE (ELISVÂNIO)</v>
      </c>
      <c r="C38" s="15" t="str">
        <f>Tabela224[[#This Row],[SITUAÇÃO ]]</f>
        <v>ATIVO</v>
      </c>
      <c r="D38" s="15"/>
      <c r="E38" s="7"/>
      <c r="F38" s="7"/>
      <c r="G38" s="7"/>
      <c r="H38" s="7"/>
      <c r="I38" s="8"/>
      <c r="J38" s="7">
        <f t="shared" si="0"/>
        <v>0</v>
      </c>
      <c r="K38" s="9">
        <f t="shared" si="2"/>
        <v>-29</v>
      </c>
      <c r="L38" s="15" t="str">
        <f ca="1">IF(TODAY()&gt;Tabela2241011121314151617181920[[#This Row],[VENCIMENTO]],"Vencido‼","Válido✔")</f>
        <v>Vencido‼</v>
      </c>
    </row>
    <row r="39" spans="1:12" x14ac:dyDescent="0.25">
      <c r="A39" s="11" t="str">
        <f>Tabela224[[#This Row],[NOME]]</f>
        <v>MOACIR ROMÁRIO SIQUEIRA DOS REIS</v>
      </c>
      <c r="B39" s="11" t="str">
        <f>Tabela224[[#This Row],[CATEGORIA]]</f>
        <v>EMPREGADO</v>
      </c>
      <c r="C39" s="15" t="str">
        <f>Tabela224[[#This Row],[SITUAÇÃO ]]</f>
        <v>ATIVO</v>
      </c>
      <c r="D39" s="15" t="s">
        <v>80</v>
      </c>
      <c r="E39" s="7">
        <v>45125</v>
      </c>
      <c r="F39" s="26">
        <v>0.66666666666666663</v>
      </c>
      <c r="G39" s="7" t="s">
        <v>22</v>
      </c>
      <c r="H39" s="7" t="s">
        <v>63</v>
      </c>
      <c r="I39" s="8">
        <v>24</v>
      </c>
      <c r="J39" s="7">
        <f t="shared" si="0"/>
        <v>45856</v>
      </c>
      <c r="K39" s="9">
        <f t="shared" si="2"/>
        <v>45827</v>
      </c>
      <c r="L39" s="15" t="str">
        <f ca="1">IF(TODAY()&gt;Tabela2241011121314151617181920[[#This Row],[VENCIMENTO]],"Vencido‼","Válido✔")</f>
        <v>Válido✔</v>
      </c>
    </row>
    <row r="40" spans="1:12" x14ac:dyDescent="0.25">
      <c r="A40" s="11" t="str">
        <f>Tabela224[[#This Row],[NOME]]</f>
        <v>NATHÁLIA ROSY SOUZA OLIVEIRA</v>
      </c>
      <c r="B40" s="11" t="str">
        <f>Tabela224[[#This Row],[CATEGORIA]]</f>
        <v>EMPREGADO</v>
      </c>
      <c r="C40" s="15" t="str">
        <f>Tabela224[[#This Row],[SITUAÇÃO ]]</f>
        <v>ATIVO</v>
      </c>
      <c r="D40" s="15"/>
      <c r="E40" s="7"/>
      <c r="F40" s="7"/>
      <c r="G40" s="7"/>
      <c r="H40" s="7"/>
      <c r="I40" s="8"/>
      <c r="J40" s="7">
        <f t="shared" si="0"/>
        <v>0</v>
      </c>
      <c r="K40" s="9">
        <f t="shared" si="2"/>
        <v>-29</v>
      </c>
      <c r="L40" s="15" t="str">
        <f ca="1">IF(TODAY()&gt;Tabela2241011121314151617181920[[#This Row],[VENCIMENTO]],"Vencido‼","Válido✔")</f>
        <v>Vencido‼</v>
      </c>
    </row>
    <row r="41" spans="1:12" x14ac:dyDescent="0.25">
      <c r="A41" s="11" t="str">
        <f>Tabela224[[#This Row],[NOME]]</f>
        <v>NAYARA THAÍS LOURENÇO OLIVEIRA</v>
      </c>
      <c r="B41" s="11" t="str">
        <f>Tabela224[[#This Row],[CATEGORIA]]</f>
        <v>EMPREGADO</v>
      </c>
      <c r="C41" s="15" t="str">
        <f>Tabela224[[#This Row],[SITUAÇÃO ]]</f>
        <v>ATIVO</v>
      </c>
      <c r="D41" s="15" t="s">
        <v>80</v>
      </c>
      <c r="E41" s="7">
        <v>45065</v>
      </c>
      <c r="F41" s="26">
        <v>0.33333333333333331</v>
      </c>
      <c r="G41" s="7" t="s">
        <v>22</v>
      </c>
      <c r="H41" s="7" t="s">
        <v>63</v>
      </c>
      <c r="I41" s="8">
        <v>24</v>
      </c>
      <c r="J41" s="7">
        <f t="shared" si="0"/>
        <v>45796</v>
      </c>
      <c r="K41" s="9">
        <f t="shared" si="2"/>
        <v>45767</v>
      </c>
      <c r="L41" s="15" t="str">
        <f ca="1">IF(TODAY()&gt;Tabela2241011121314151617181920[[#This Row],[VENCIMENTO]],"Vencido‼","Válido✔")</f>
        <v>Válido✔</v>
      </c>
    </row>
    <row r="42" spans="1:12" x14ac:dyDescent="0.25">
      <c r="A42" s="11" t="str">
        <f>Tabela224[[#This Row],[NOME]]</f>
        <v>NIELTON OLIVEIRA DAMASCENO</v>
      </c>
      <c r="B42" s="11" t="str">
        <f>Tabela224[[#This Row],[CATEGORIA]]</f>
        <v>EMPREGADO</v>
      </c>
      <c r="C42" s="15" t="str">
        <f>Tabela224[[#This Row],[SITUAÇÃO ]]</f>
        <v>ATIVO</v>
      </c>
      <c r="D42" s="15" t="s">
        <v>80</v>
      </c>
      <c r="E42" s="7">
        <v>44841</v>
      </c>
      <c r="F42" s="26">
        <v>0.25</v>
      </c>
      <c r="G42" s="7" t="s">
        <v>22</v>
      </c>
      <c r="H42" s="7" t="s">
        <v>63</v>
      </c>
      <c r="I42" s="8">
        <v>24</v>
      </c>
      <c r="J42" s="7">
        <f t="shared" si="0"/>
        <v>45572</v>
      </c>
      <c r="K42" s="9">
        <f t="shared" si="2"/>
        <v>45543</v>
      </c>
      <c r="L42" s="15" t="str">
        <f ca="1">IF(TODAY()&gt;Tabela2241011121314151617181920[[#This Row],[VENCIMENTO]],"Vencido‼","Válido✔")</f>
        <v>Válido✔</v>
      </c>
    </row>
    <row r="43" spans="1:12" x14ac:dyDescent="0.25">
      <c r="A43" s="11" t="str">
        <f>Tabela224[[#This Row],[NOME]]</f>
        <v>PAULO CÉLIO DA SILVA</v>
      </c>
      <c r="B43" s="11" t="str">
        <f>Tabela224[[#This Row],[CATEGORIA]]</f>
        <v>EMPREGADO</v>
      </c>
      <c r="C43" s="15" t="str">
        <f>Tabela224[[#This Row],[SITUAÇÃO ]]</f>
        <v>ATIVO</v>
      </c>
      <c r="D43" s="15" t="s">
        <v>80</v>
      </c>
      <c r="E43" s="7">
        <v>44725</v>
      </c>
      <c r="F43" s="10">
        <v>0.33333333333333331</v>
      </c>
      <c r="G43" s="7" t="s">
        <v>22</v>
      </c>
      <c r="H43" s="7" t="s">
        <v>63</v>
      </c>
      <c r="I43" s="8">
        <v>24</v>
      </c>
      <c r="J43" s="7">
        <f t="shared" si="0"/>
        <v>45456</v>
      </c>
      <c r="K43" s="9">
        <f t="shared" si="2"/>
        <v>45427</v>
      </c>
      <c r="L43" s="15" t="str">
        <f ca="1">IF(TODAY()&gt;Tabela2241011121314151617181920[[#This Row],[VENCIMENTO]],"Vencido‼","Válido✔")</f>
        <v>Válido✔</v>
      </c>
    </row>
    <row r="44" spans="1:12" x14ac:dyDescent="0.25">
      <c r="A44" s="11" t="str">
        <f>Tabela224[[#This Row],[NOME]]</f>
        <v>RAFAEL FAUSTINO MAPA COELHO</v>
      </c>
      <c r="B44" s="11" t="str">
        <f>Tabela224[[#This Row],[CATEGORIA]]</f>
        <v>EMPREGADO</v>
      </c>
      <c r="C44" s="15" t="str">
        <f>Tabela224[[#This Row],[SITUAÇÃO ]]</f>
        <v>INATIVO</v>
      </c>
      <c r="D44" s="15"/>
      <c r="E44" s="7"/>
      <c r="F44" s="26"/>
      <c r="G44" s="7"/>
      <c r="H44" s="7"/>
      <c r="I44" s="8"/>
      <c r="J44" s="7">
        <f t="shared" si="0"/>
        <v>0</v>
      </c>
      <c r="K44" s="9">
        <f t="shared" si="2"/>
        <v>-29</v>
      </c>
      <c r="L44" s="15" t="str">
        <f ca="1">IF(TODAY()&gt;Tabela2241011121314151617181920[[#This Row],[VENCIMENTO]],"Vencido‼","Válido✔")</f>
        <v>Vencido‼</v>
      </c>
    </row>
    <row r="45" spans="1:12" x14ac:dyDescent="0.25">
      <c r="A45" s="11" t="str">
        <f>Tabela224[[#This Row],[NOME]]</f>
        <v>RAFAEL ROBERTO CAMPIDELLI</v>
      </c>
      <c r="B45" s="11" t="str">
        <f>Tabela224[[#This Row],[CATEGORIA]]</f>
        <v>EMPREGADO</v>
      </c>
      <c r="C45" s="15" t="s">
        <v>120</v>
      </c>
      <c r="D45" s="15"/>
      <c r="E45" s="7"/>
      <c r="F45" s="7"/>
      <c r="G45" s="7"/>
      <c r="H45" s="7"/>
      <c r="I45" s="8"/>
      <c r="J45" s="7">
        <f>EDATE(E45,I45)</f>
        <v>0</v>
      </c>
      <c r="K45" s="9">
        <f>J45-29</f>
        <v>-29</v>
      </c>
      <c r="L45" s="15" t="str">
        <f ca="1">IF(TODAY()&gt;Tabela2241011121314151617181920[[#This Row],[VENCIMENTO]],"Vencido‼","Válido✔")</f>
        <v>Vencido‼</v>
      </c>
    </row>
    <row r="46" spans="1:12" x14ac:dyDescent="0.25">
      <c r="A46" s="11" t="str">
        <f>Tabela224[[#This Row],[NOME]]</f>
        <v>ROBERT AUGUSTO SANTOS SILVA</v>
      </c>
      <c r="B46" s="11" t="str">
        <f>Tabela224[[#This Row],[CATEGORIA]]</f>
        <v>EMPREGADO</v>
      </c>
      <c r="C46" s="15" t="str">
        <f>Tabela224[[#This Row],[SITUAÇÃO ]]</f>
        <v>ATIVO</v>
      </c>
      <c r="D46" s="15" t="s">
        <v>82</v>
      </c>
      <c r="E46" s="7">
        <v>45021</v>
      </c>
      <c r="F46" s="26">
        <v>0.16666666666666666</v>
      </c>
      <c r="G46" s="7" t="s">
        <v>22</v>
      </c>
      <c r="H46" s="7" t="s">
        <v>63</v>
      </c>
      <c r="I46" s="8">
        <v>24</v>
      </c>
      <c r="J46" s="7">
        <f t="shared" si="0"/>
        <v>45752</v>
      </c>
      <c r="K46" s="9">
        <f t="shared" si="2"/>
        <v>45723</v>
      </c>
      <c r="L46" s="15" t="str">
        <f ca="1">IF(TODAY()&gt;Tabela2241011121314151617181920[[#This Row],[VENCIMENTO]],"Vencido‼","Válido✔")</f>
        <v>Válido✔</v>
      </c>
    </row>
    <row r="47" spans="1:12" x14ac:dyDescent="0.25">
      <c r="A47" s="11" t="str">
        <f>Tabela224[[#This Row],[NOME]]</f>
        <v>TALISON TIAGO DIAS OLIVEIRA</v>
      </c>
      <c r="B47" s="11" t="str">
        <f>Tabela224[[#This Row],[CATEGORIA]]</f>
        <v>EMPREGADO</v>
      </c>
      <c r="C47" s="15" t="str">
        <f>Tabela224[[#This Row],[SITUAÇÃO ]]</f>
        <v>ATIVO</v>
      </c>
      <c r="D47" s="15" t="s">
        <v>80</v>
      </c>
      <c r="E47" s="7">
        <v>44719</v>
      </c>
      <c r="F47" s="10">
        <v>0.25</v>
      </c>
      <c r="G47" s="7" t="s">
        <v>22</v>
      </c>
      <c r="H47" s="7" t="s">
        <v>63</v>
      </c>
      <c r="I47" s="8">
        <v>24</v>
      </c>
      <c r="J47" s="7">
        <f t="shared" si="0"/>
        <v>45450</v>
      </c>
      <c r="K47" s="9">
        <f t="shared" si="2"/>
        <v>45421</v>
      </c>
      <c r="L47" s="15" t="str">
        <f ca="1">IF(TODAY()&gt;Tabela2241011121314151617181920[[#This Row],[VENCIMENTO]],"Vencido‼","Válido✔")</f>
        <v>Válido✔</v>
      </c>
    </row>
    <row r="48" spans="1:12" x14ac:dyDescent="0.25">
      <c r="A48" s="11" t="str">
        <f>Tabela224[[#This Row],[NOME]]</f>
        <v>THAÍS LORRAINE DA SILVA SANTOS</v>
      </c>
      <c r="B48" s="11" t="str">
        <f>Tabela224[[#This Row],[CATEGORIA]]</f>
        <v>EMPREGADO</v>
      </c>
      <c r="C48" s="15" t="str">
        <f>Tabela224[[#This Row],[SITUAÇÃO ]]</f>
        <v>ATIVO</v>
      </c>
      <c r="D48" s="15"/>
      <c r="E48" s="7"/>
      <c r="F48" s="7"/>
      <c r="G48" s="7"/>
      <c r="H48" s="7"/>
      <c r="I48" s="8"/>
      <c r="J48" s="7">
        <f t="shared" si="0"/>
        <v>0</v>
      </c>
      <c r="K48" s="9">
        <f t="shared" si="2"/>
        <v>-29</v>
      </c>
      <c r="L48" s="15" t="str">
        <f ca="1">IF(TODAY()&gt;Tabela2241011121314151617181920[[#This Row],[VENCIMENTO]],"Vencido‼","Válido✔")</f>
        <v>Vencido‼</v>
      </c>
    </row>
    <row r="49" spans="1:12" x14ac:dyDescent="0.25">
      <c r="A49" s="11" t="str">
        <f>Tabela224[[#This Row],[NOME]]</f>
        <v>WAGNER APARECIDO DE SOUSA JÚNIOR</v>
      </c>
      <c r="B49" s="11" t="str">
        <f>Tabela224[[#This Row],[CATEGORIA]]</f>
        <v>EMPREGADO</v>
      </c>
      <c r="C49" s="15" t="str">
        <f>Tabela224[[#This Row],[SITUAÇÃO ]]</f>
        <v>INATIVO</v>
      </c>
      <c r="D49" s="15" t="s">
        <v>80</v>
      </c>
      <c r="E49" s="7">
        <v>45166</v>
      </c>
      <c r="F49" s="26">
        <v>0.33333333333333331</v>
      </c>
      <c r="G49" s="7" t="s">
        <v>22</v>
      </c>
      <c r="H49" s="7" t="s">
        <v>63</v>
      </c>
      <c r="I49" s="8">
        <v>24</v>
      </c>
      <c r="J49" s="7">
        <f t="shared" si="0"/>
        <v>45897</v>
      </c>
      <c r="K49" s="9">
        <f t="shared" si="2"/>
        <v>45868</v>
      </c>
      <c r="L49" s="15" t="str">
        <f ca="1">IF(TODAY()&gt;Tabela2241011121314151617181920[[#This Row],[VENCIMENTO]],"Vencido‼","Válido✔")</f>
        <v>Válido✔</v>
      </c>
    </row>
    <row r="50" spans="1:12" x14ac:dyDescent="0.25">
      <c r="A50" s="11" t="str">
        <f>Tabela224[[#This Row],[NOME]]</f>
        <v>WESLEY DE ALMEIDA E SOUZA</v>
      </c>
      <c r="B50" s="11" t="str">
        <f>Tabela224[[#This Row],[CATEGORIA]]</f>
        <v>EMPREGADO</v>
      </c>
      <c r="C50" s="15" t="str">
        <f>Tabela224[[#This Row],[SITUAÇÃO ]]</f>
        <v>ATIVO</v>
      </c>
      <c r="D50" s="15" t="s">
        <v>80</v>
      </c>
      <c r="E50" s="7">
        <v>44719</v>
      </c>
      <c r="F50" s="10">
        <v>0.25</v>
      </c>
      <c r="G50" s="7" t="s">
        <v>22</v>
      </c>
      <c r="H50" s="7" t="s">
        <v>63</v>
      </c>
      <c r="I50" s="8">
        <v>24</v>
      </c>
      <c r="J50" s="19">
        <f t="shared" si="0"/>
        <v>45450</v>
      </c>
      <c r="K50" s="20">
        <f t="shared" si="2"/>
        <v>45421</v>
      </c>
      <c r="L50" s="15" t="str">
        <f ca="1">IF(TODAY()&gt;Tabela2241011121314151617181920[[#This Row],[VENCIMENTO]],"Vencido‼","Válido✔")</f>
        <v>Válido✔</v>
      </c>
    </row>
    <row r="51" spans="1:12" x14ac:dyDescent="0.25">
      <c r="A51" s="11" t="str">
        <f>Tabela224[[#This Row],[NOME]]</f>
        <v>MARCELO CHRISTIAN LELIS DE OLIVEIRA</v>
      </c>
      <c r="B51" s="11" t="str">
        <f>Tabela224[[#This Row],[CATEGORIA]]</f>
        <v>EMPREGADO</v>
      </c>
      <c r="C51" s="15" t="str">
        <f>Tabela224[[#This Row],[SITUAÇÃO ]]</f>
        <v>ATIVO</v>
      </c>
      <c r="D51" s="8" t="s">
        <v>80</v>
      </c>
      <c r="E51" s="7">
        <v>45257</v>
      </c>
      <c r="F51" s="26">
        <v>0.33333333333333331</v>
      </c>
      <c r="G51" s="7" t="s">
        <v>22</v>
      </c>
      <c r="H51" s="7" t="s">
        <v>63</v>
      </c>
      <c r="I51" s="8">
        <v>24</v>
      </c>
      <c r="J51" s="7">
        <f t="shared" ref="J51:J82" si="3">EDATE(E51,I51)</f>
        <v>45988</v>
      </c>
      <c r="K51" s="9">
        <f t="shared" ref="K51:K82" si="4">J51-29</f>
        <v>45959</v>
      </c>
      <c r="L51" s="27" t="str">
        <f ca="1">IF(TODAY()&gt;Tabela2241011121314151617181920[[#This Row],[VENCIMENTO]],"Vencido‼","Válido✔")</f>
        <v>Válido✔</v>
      </c>
    </row>
    <row r="52" spans="1:12" x14ac:dyDescent="0.25">
      <c r="A52" s="11" t="str">
        <f>Tabela224[[#This Row],[NOME]]</f>
        <v>PABLO VINICIUS SEVERINO FERNANDES</v>
      </c>
      <c r="B52" s="11" t="str">
        <f>Tabela224[[#This Row],[CATEGORIA]]</f>
        <v xml:space="preserve">EMPREGADO </v>
      </c>
      <c r="C52" s="15" t="str">
        <f>Tabela224[[#This Row],[SITUAÇÃO ]]</f>
        <v>ATIVO</v>
      </c>
      <c r="D52" s="8" t="s">
        <v>80</v>
      </c>
      <c r="E52" s="7">
        <v>45257</v>
      </c>
      <c r="F52" s="26">
        <v>0.33333333333333331</v>
      </c>
      <c r="G52" s="7" t="s">
        <v>22</v>
      </c>
      <c r="H52" s="7" t="s">
        <v>63</v>
      </c>
      <c r="I52" s="8">
        <v>24</v>
      </c>
      <c r="J52" s="7">
        <f t="shared" si="3"/>
        <v>45988</v>
      </c>
      <c r="K52" s="9">
        <f t="shared" si="4"/>
        <v>45959</v>
      </c>
      <c r="L52" s="27" t="str">
        <f ca="1">IF(TODAY()&gt;Tabela2241011121314151617181920[[#This Row],[VENCIMENTO]],"Vencido‼","Válido✔")</f>
        <v>Válido✔</v>
      </c>
    </row>
    <row r="53" spans="1:12" x14ac:dyDescent="0.25">
      <c r="A53" s="11" t="str">
        <f>Tabela224[[#This Row],[NOME]]</f>
        <v>FRANCISCO PEDRO DE SOUZA SANTOS</v>
      </c>
      <c r="B53" s="11" t="str">
        <f>Tabela224[[#This Row],[CATEGORIA]]</f>
        <v>EMPREGADO</v>
      </c>
      <c r="C53" s="15" t="s">
        <v>120</v>
      </c>
      <c r="D53" s="8"/>
      <c r="E53" s="7"/>
      <c r="F53" s="7"/>
      <c r="G53" s="7"/>
      <c r="H53" s="7"/>
      <c r="I53" s="8"/>
      <c r="J53" s="7">
        <f t="shared" si="3"/>
        <v>0</v>
      </c>
      <c r="K53" s="9">
        <f t="shared" si="4"/>
        <v>-29</v>
      </c>
      <c r="L53" s="27" t="str">
        <f ca="1">IF(TODAY()&gt;Tabela2241011121314151617181920[[#This Row],[VENCIMENTO]],"Vencido‼","Válido✔")</f>
        <v>Vencido‼</v>
      </c>
    </row>
    <row r="54" spans="1:12" x14ac:dyDescent="0.25">
      <c r="A54" s="11" t="str">
        <f>Tabela224[[#This Row],[NOME]]</f>
        <v>ÍTALO GABRIEL DA SILVA RODRIGUES SANTOS</v>
      </c>
      <c r="B54" s="11" t="str">
        <f>Tabela224[[#This Row],[CATEGORIA]]</f>
        <v>EMPREGADO</v>
      </c>
      <c r="C54" s="15" t="str">
        <f>Tabela224[[#This Row],[SITUAÇÃO ]]</f>
        <v>ATIVO</v>
      </c>
      <c r="D54" s="8" t="s">
        <v>80</v>
      </c>
      <c r="E54" s="7">
        <v>45323</v>
      </c>
      <c r="F54" s="26">
        <v>0.33333333333333331</v>
      </c>
      <c r="G54" s="7" t="s">
        <v>22</v>
      </c>
      <c r="H54" s="7" t="s">
        <v>63</v>
      </c>
      <c r="I54" s="8">
        <v>24</v>
      </c>
      <c r="J54" s="7">
        <f t="shared" si="3"/>
        <v>46054</v>
      </c>
      <c r="K54" s="9">
        <f t="shared" si="4"/>
        <v>46025</v>
      </c>
      <c r="L54" s="27" t="str">
        <f ca="1">IF(TODAY()&gt;Tabela2241011121314151617181920[[#This Row],[VENCIMENTO]],"Vencido‼","Válido✔")</f>
        <v>Válido✔</v>
      </c>
    </row>
    <row r="55" spans="1:12" x14ac:dyDescent="0.25">
      <c r="A55" s="11" t="str">
        <f>Tabela224[[#This Row],[NOME]]</f>
        <v>IVANILDO AMARAL SANTOS</v>
      </c>
      <c r="B55" s="11" t="str">
        <f>Tabela224[[#This Row],[CATEGORIA]]</f>
        <v>EMPREGADO</v>
      </c>
      <c r="C55" s="15" t="str">
        <f>Tabela224[[#This Row],[SITUAÇÃO ]]</f>
        <v>ATIVO</v>
      </c>
      <c r="D55" s="8" t="s">
        <v>80</v>
      </c>
      <c r="E55" s="7">
        <v>45323</v>
      </c>
      <c r="F55" s="26">
        <v>0.33333333333333331</v>
      </c>
      <c r="G55" s="7" t="s">
        <v>22</v>
      </c>
      <c r="H55" s="7" t="s">
        <v>63</v>
      </c>
      <c r="I55" s="8">
        <v>24</v>
      </c>
      <c r="J55" s="7">
        <f t="shared" si="3"/>
        <v>46054</v>
      </c>
      <c r="K55" s="9">
        <f t="shared" si="4"/>
        <v>46025</v>
      </c>
      <c r="L55" s="27" t="str">
        <f ca="1">IF(TODAY()&gt;Tabela2241011121314151617181920[[#This Row],[VENCIMENTO]],"Vencido‼","Válido✔")</f>
        <v>Válido✔</v>
      </c>
    </row>
    <row r="56" spans="1:12" x14ac:dyDescent="0.25">
      <c r="A56" s="11" t="str">
        <f>Tabela224[[#This Row],[NOME]]</f>
        <v>JONATHAN FERNANDES PEREIRA</v>
      </c>
      <c r="B56" s="11" t="str">
        <f>Tabela224[[#This Row],[CATEGORIA]]</f>
        <v>EMPREGADO</v>
      </c>
      <c r="C56" s="15" t="str">
        <f>Tabela224[[#This Row],[SITUAÇÃO ]]</f>
        <v>ATIVO</v>
      </c>
      <c r="D56" s="8" t="s">
        <v>80</v>
      </c>
      <c r="E56" s="7">
        <v>45323</v>
      </c>
      <c r="F56" s="26">
        <v>0.33333333333333331</v>
      </c>
      <c r="G56" s="7" t="s">
        <v>22</v>
      </c>
      <c r="H56" s="7" t="s">
        <v>63</v>
      </c>
      <c r="I56" s="8">
        <v>24</v>
      </c>
      <c r="J56" s="7">
        <f t="shared" si="3"/>
        <v>46054</v>
      </c>
      <c r="K56" s="9">
        <f t="shared" si="4"/>
        <v>46025</v>
      </c>
      <c r="L56" s="27" t="str">
        <f ca="1">IF(TODAY()&gt;Tabela2241011121314151617181920[[#This Row],[VENCIMENTO]],"Vencido‼","Válido✔")</f>
        <v>Válido✔</v>
      </c>
    </row>
    <row r="57" spans="1:12" x14ac:dyDescent="0.25">
      <c r="A57" s="11" t="str">
        <f>Tabela224[[#This Row],[NOME]]</f>
        <v>FERNANDO AQUINO FERNANDES</v>
      </c>
      <c r="B57" s="11" t="str">
        <f>Tabela224[[#This Row],[CATEGORIA]]</f>
        <v>INTERMITENTE (FERNANDO)</v>
      </c>
      <c r="C57" s="15" t="str">
        <f>Tabela224[[#This Row],[SITUAÇÃO ]]</f>
        <v>ATIVO</v>
      </c>
      <c r="D57" s="8"/>
      <c r="E57" s="7"/>
      <c r="F57" s="7"/>
      <c r="G57" s="7"/>
      <c r="H57" s="7"/>
      <c r="I57" s="8"/>
      <c r="J57" s="7">
        <f t="shared" si="3"/>
        <v>0</v>
      </c>
      <c r="K57" s="9">
        <f t="shared" si="4"/>
        <v>-29</v>
      </c>
      <c r="L57" s="27" t="str">
        <f ca="1">IF(TODAY()&gt;Tabela2241011121314151617181920[[#This Row],[VENCIMENTO]],"Vencido‼","Válido✔")</f>
        <v>Vencido‼</v>
      </c>
    </row>
    <row r="58" spans="1:12" x14ac:dyDescent="0.25">
      <c r="A58" s="11" t="str">
        <f>Tabela224[[#This Row],[NOME]]</f>
        <v>WANDESON COSTA LIMA</v>
      </c>
      <c r="B58" s="11" t="str">
        <f>Tabela224[[#This Row],[CATEGORIA]]</f>
        <v>INTERMITENTE (FERNANDO)</v>
      </c>
      <c r="C58" s="15" t="str">
        <f>Tabela224[[#This Row],[SITUAÇÃO ]]</f>
        <v>ATIVO</v>
      </c>
      <c r="D58" s="8"/>
      <c r="E58" s="7"/>
      <c r="F58" s="7"/>
      <c r="G58" s="7"/>
      <c r="H58" s="7"/>
      <c r="I58" s="8"/>
      <c r="J58" s="7">
        <f t="shared" si="3"/>
        <v>0</v>
      </c>
      <c r="K58" s="9">
        <f t="shared" si="4"/>
        <v>-29</v>
      </c>
      <c r="L58" s="27" t="str">
        <f ca="1">IF(TODAY()&gt;Tabela2241011121314151617181920[[#This Row],[VENCIMENTO]],"Vencido‼","Válido✔")</f>
        <v>Vencido‼</v>
      </c>
    </row>
    <row r="59" spans="1:12" x14ac:dyDescent="0.25">
      <c r="A59" s="11" t="str">
        <f>Tabela224[[#This Row],[NOME]]</f>
        <v>WILLIAN JORGE CAETANO PINTO</v>
      </c>
      <c r="B59" s="11" t="str">
        <f>Tabela224[[#This Row],[CATEGORIA]]</f>
        <v>INTERMITENTE (FERNANDO)</v>
      </c>
      <c r="C59" s="15" t="str">
        <f>Tabela224[[#This Row],[SITUAÇÃO ]]</f>
        <v>ATIVO</v>
      </c>
      <c r="D59" s="8"/>
      <c r="E59" s="7"/>
      <c r="F59" s="7"/>
      <c r="G59" s="7"/>
      <c r="H59" s="7"/>
      <c r="I59" s="8"/>
      <c r="J59" s="7">
        <f t="shared" si="3"/>
        <v>0</v>
      </c>
      <c r="K59" s="9">
        <f t="shared" si="4"/>
        <v>-29</v>
      </c>
      <c r="L59" s="27" t="str">
        <f ca="1">IF(TODAY()&gt;Tabela2241011121314151617181920[[#This Row],[VENCIMENTO]],"Vencido‼","Válido✔")</f>
        <v>Vencido‼</v>
      </c>
    </row>
    <row r="60" spans="1:12" x14ac:dyDescent="0.25">
      <c r="A60" s="11" t="str">
        <f>Tabela224[[#This Row],[NOME]]</f>
        <v>GRASIANE DA COSTA SOBRINHO</v>
      </c>
      <c r="B60" s="11" t="str">
        <f>Tabela224[[#This Row],[CATEGORIA]]</f>
        <v>EMPREGADO</v>
      </c>
      <c r="C60" s="15" t="str">
        <f>Tabela224[[#This Row],[SITUAÇÃO ]]</f>
        <v>ATIVO</v>
      </c>
      <c r="D60" s="8"/>
      <c r="E60" s="7"/>
      <c r="F60" s="7"/>
      <c r="G60" s="7"/>
      <c r="H60" s="7"/>
      <c r="I60" s="8"/>
      <c r="J60" s="7">
        <f t="shared" si="3"/>
        <v>0</v>
      </c>
      <c r="K60" s="9">
        <f t="shared" si="4"/>
        <v>-29</v>
      </c>
      <c r="L60" s="27" t="str">
        <f ca="1">IF(TODAY()&gt;Tabela2241011121314151617181920[[#This Row],[VENCIMENTO]],"Vencido‼","Válido✔")</f>
        <v>Vencido‼</v>
      </c>
    </row>
    <row r="61" spans="1:12" x14ac:dyDescent="0.25">
      <c r="A61" s="11" t="str">
        <f>Tabela224[[#This Row],[NOME]]</f>
        <v>BRUNO GUIMARÃES MARTINS</v>
      </c>
      <c r="B61" s="11" t="str">
        <f>Tabela224[[#This Row],[CATEGORIA]]</f>
        <v>EMPREGADO</v>
      </c>
      <c r="C61" s="15" t="str">
        <f>Tabela224[[#This Row],[SITUAÇÃO ]]</f>
        <v>ATIVO</v>
      </c>
      <c r="D61" s="8"/>
      <c r="E61" s="7"/>
      <c r="F61" s="7"/>
      <c r="G61" s="7"/>
      <c r="H61" s="7"/>
      <c r="I61" s="8"/>
      <c r="J61" s="7">
        <f t="shared" si="3"/>
        <v>0</v>
      </c>
      <c r="K61" s="9">
        <f t="shared" si="4"/>
        <v>-29</v>
      </c>
      <c r="L61" s="27" t="str">
        <f ca="1">IF(TODAY()&gt;Tabela2241011121314151617181920[[#This Row],[VENCIMENTO]],"Vencido‼","Válido✔")</f>
        <v>Vencido‼</v>
      </c>
    </row>
    <row r="62" spans="1:12" x14ac:dyDescent="0.25">
      <c r="A62" s="11" t="str">
        <f>Tabela224[[#This Row],[NOME]]</f>
        <v>LEANDRO GUIMARÃES MARTINS</v>
      </c>
      <c r="B62" s="11" t="str">
        <f>Tabela224[[#This Row],[CATEGORIA]]</f>
        <v>EMPREGADO</v>
      </c>
      <c r="C62" s="15" t="str">
        <f>Tabela224[[#This Row],[SITUAÇÃO ]]</f>
        <v>ATIVO</v>
      </c>
      <c r="D62" s="8"/>
      <c r="E62" s="7"/>
      <c r="F62" s="7"/>
      <c r="G62" s="7"/>
      <c r="H62" s="7"/>
      <c r="I62" s="8"/>
      <c r="J62" s="7">
        <f t="shared" si="3"/>
        <v>0</v>
      </c>
      <c r="K62" s="9">
        <f t="shared" si="4"/>
        <v>-29</v>
      </c>
      <c r="L62" s="27" t="str">
        <f ca="1">IF(TODAY()&gt;Tabela2241011121314151617181920[[#This Row],[VENCIMENTO]],"Vencido‼","Válido✔")</f>
        <v>Vencido‼</v>
      </c>
    </row>
    <row r="63" spans="1:12" x14ac:dyDescent="0.25">
      <c r="A63" s="11" t="str">
        <f>Tabela224[[#This Row],[NOME]]</f>
        <v>ALESSANDRO IORANY DOS SANTOS</v>
      </c>
      <c r="B63" s="11" t="str">
        <f>Tabela224[[#This Row],[CATEGORIA]]</f>
        <v>EMPREGADO</v>
      </c>
      <c r="C63" s="15" t="str">
        <f>Tabela224[[#This Row],[SITUAÇÃO ]]</f>
        <v>INATIVO</v>
      </c>
      <c r="D63" s="8" t="s">
        <v>80</v>
      </c>
      <c r="E63" s="7">
        <v>45378</v>
      </c>
      <c r="F63" s="40">
        <v>0.33333333333333331</v>
      </c>
      <c r="G63" s="7" t="s">
        <v>22</v>
      </c>
      <c r="H63" s="7" t="s">
        <v>63</v>
      </c>
      <c r="I63" s="8">
        <v>24</v>
      </c>
      <c r="J63" s="7">
        <f t="shared" si="3"/>
        <v>46108</v>
      </c>
      <c r="K63" s="9">
        <f t="shared" si="4"/>
        <v>46079</v>
      </c>
      <c r="L63" s="27" t="str">
        <f ca="1">IF(TODAY()&gt;Tabela2241011121314151617181920[[#This Row],[VENCIMENTO]],"Vencido‼","Válido✔")</f>
        <v>Válido✔</v>
      </c>
    </row>
    <row r="64" spans="1:12" x14ac:dyDescent="0.25">
      <c r="A64" s="11" t="str">
        <f>Tabela224[[#This Row],[NOME]]</f>
        <v>MATHEUS BINI SEVERINO FERNANDES</v>
      </c>
      <c r="B64" s="11" t="str">
        <f>Tabela224[[#This Row],[CATEGORIA]]</f>
        <v>EMPREGADO</v>
      </c>
      <c r="C64" s="15" t="str">
        <f>Tabela224[[#This Row],[SITUAÇÃO ]]</f>
        <v>ATIVO</v>
      </c>
      <c r="D64" s="8" t="s">
        <v>80</v>
      </c>
      <c r="E64" s="7">
        <v>45378</v>
      </c>
      <c r="F64" s="40">
        <v>0.33333333333333331</v>
      </c>
      <c r="G64" s="7" t="s">
        <v>22</v>
      </c>
      <c r="H64" s="7" t="s">
        <v>63</v>
      </c>
      <c r="I64" s="8">
        <v>24</v>
      </c>
      <c r="J64" s="7">
        <f t="shared" si="3"/>
        <v>46108</v>
      </c>
      <c r="K64" s="9">
        <f t="shared" si="4"/>
        <v>46079</v>
      </c>
      <c r="L64" s="27" t="str">
        <f ca="1">IF(TODAY()&gt;Tabela2241011121314151617181920[[#This Row],[VENCIMENTO]],"Vencido‼","Válido✔")</f>
        <v>Válido✔</v>
      </c>
    </row>
    <row r="65" spans="1:12" x14ac:dyDescent="0.25">
      <c r="A65" s="11" t="str">
        <f>Tabela224[[#This Row],[NOME]]</f>
        <v>NILTON ALVES DA CUNHA FILHO</v>
      </c>
      <c r="B65" s="11" t="str">
        <f>Tabela224[[#This Row],[CATEGORIA]]</f>
        <v>EMPREGADO</v>
      </c>
      <c r="C65" s="15" t="str">
        <f>Tabela224[[#This Row],[SITUAÇÃO ]]</f>
        <v>ATIVO</v>
      </c>
      <c r="D65" s="8" t="s">
        <v>80</v>
      </c>
      <c r="E65" s="7">
        <v>45378</v>
      </c>
      <c r="F65" s="40">
        <v>0.33333333333333331</v>
      </c>
      <c r="G65" s="7" t="s">
        <v>22</v>
      </c>
      <c r="H65" s="7" t="s">
        <v>63</v>
      </c>
      <c r="I65" s="8">
        <v>24</v>
      </c>
      <c r="J65" s="7">
        <f t="shared" si="3"/>
        <v>46108</v>
      </c>
      <c r="K65" s="9">
        <f t="shared" si="4"/>
        <v>46079</v>
      </c>
      <c r="L65" s="27" t="str">
        <f ca="1">IF(TODAY()&gt;Tabela2241011121314151617181920[[#This Row],[VENCIMENTO]],"Vencido‼","Válido✔")</f>
        <v>Válido✔</v>
      </c>
    </row>
    <row r="66" spans="1:12" x14ac:dyDescent="0.25">
      <c r="A66" s="11" t="str">
        <f>Tabela224[[#This Row],[NOME]]</f>
        <v>FRANCISCO PEDRO DE SOUZA SANTOS</v>
      </c>
      <c r="B66" s="11" t="str">
        <f>Tabela224[[#This Row],[CATEGORIA]]</f>
        <v>EMPREGADO</v>
      </c>
      <c r="C66" s="15" t="str">
        <f>Tabela224[[#This Row],[SITUAÇÃO ]]</f>
        <v>ATIVO</v>
      </c>
      <c r="D66" s="8"/>
      <c r="E66" s="7"/>
      <c r="F66" s="7"/>
      <c r="G66" s="7"/>
      <c r="H66" s="7"/>
      <c r="I66" s="8"/>
      <c r="J66" s="7">
        <f t="shared" si="3"/>
        <v>0</v>
      </c>
      <c r="K66" s="9">
        <f t="shared" si="4"/>
        <v>-29</v>
      </c>
      <c r="L66" s="27" t="str">
        <f ca="1">IF(TODAY()&gt;Tabela2241011121314151617181920[[#This Row],[VENCIMENTO]],"Vencido‼","Válido✔")</f>
        <v>Vencido‼</v>
      </c>
    </row>
    <row r="67" spans="1:12" x14ac:dyDescent="0.25">
      <c r="A67" s="11" t="str">
        <f>Tabela224[[#This Row],[NOME]]</f>
        <v>CARLOS EDUARDO ALVES JULIÃO</v>
      </c>
      <c r="B67" s="11" t="str">
        <f>Tabela224[[#This Row],[CATEGORIA]]</f>
        <v>EMPREGADO</v>
      </c>
      <c r="C67" s="15" t="str">
        <f>Tabela224[[#This Row],[SITUAÇÃO ]]</f>
        <v>ATIVO</v>
      </c>
      <c r="D67" s="8"/>
      <c r="E67" s="7"/>
      <c r="F67" s="7"/>
      <c r="G67" s="7"/>
      <c r="H67" s="7"/>
      <c r="I67" s="8"/>
      <c r="J67" s="7">
        <f t="shared" si="3"/>
        <v>0</v>
      </c>
      <c r="K67" s="9">
        <f t="shared" si="4"/>
        <v>-29</v>
      </c>
      <c r="L67" s="27" t="str">
        <f ca="1">IF(TODAY()&gt;Tabela2241011121314151617181920[[#This Row],[VENCIMENTO]],"Vencido‼","Válido✔")</f>
        <v>Vencido‼</v>
      </c>
    </row>
    <row r="68" spans="1:12" x14ac:dyDescent="0.25">
      <c r="A68" s="11" t="str">
        <f>Tabela224[[#This Row],[NOME]]</f>
        <v>JHONATAS ALVES COSTA</v>
      </c>
      <c r="B68" s="11" t="str">
        <f>Tabela224[[#This Row],[CATEGORIA]]</f>
        <v>EMPREGADO</v>
      </c>
      <c r="C68" s="15" t="str">
        <f>Tabela224[[#This Row],[SITUAÇÃO ]]</f>
        <v>ATIVO</v>
      </c>
      <c r="D68" s="8"/>
      <c r="E68" s="7"/>
      <c r="F68" s="7"/>
      <c r="G68" s="7"/>
      <c r="H68" s="7"/>
      <c r="I68" s="8"/>
      <c r="J68" s="7">
        <f t="shared" si="3"/>
        <v>0</v>
      </c>
      <c r="K68" s="9">
        <f t="shared" si="4"/>
        <v>-29</v>
      </c>
      <c r="L68" s="27" t="str">
        <f ca="1">IF(TODAY()&gt;Tabela2241011121314151617181920[[#This Row],[VENCIMENTO]],"Vencido‼","Válido✔")</f>
        <v>Vencido‼</v>
      </c>
    </row>
    <row r="69" spans="1:12" x14ac:dyDescent="0.25">
      <c r="A69" s="11" t="str">
        <f>Tabela224[[#This Row],[NOME]]</f>
        <v>KELLEN CARLA PEREIRA SILVA</v>
      </c>
      <c r="B69" s="11" t="str">
        <f>Tabela224[[#This Row],[CATEGORIA]]</f>
        <v>EMPREGADO</v>
      </c>
      <c r="C69" s="15" t="str">
        <f>Tabela224[[#This Row],[SITUAÇÃO ]]</f>
        <v>ATIVO</v>
      </c>
      <c r="D69" s="8"/>
      <c r="E69" s="7"/>
      <c r="F69" s="7"/>
      <c r="G69" s="7"/>
      <c r="H69" s="7"/>
      <c r="I69" s="8"/>
      <c r="J69" s="7">
        <f t="shared" si="3"/>
        <v>0</v>
      </c>
      <c r="K69" s="9">
        <f t="shared" si="4"/>
        <v>-29</v>
      </c>
      <c r="L69" s="27" t="str">
        <f ca="1">IF(TODAY()&gt;Tabela2241011121314151617181920[[#This Row],[VENCIMENTO]],"Vencido‼","Válido✔")</f>
        <v>Vencido‼</v>
      </c>
    </row>
    <row r="70" spans="1:12" x14ac:dyDescent="0.25">
      <c r="A70" s="11" t="str">
        <f>Tabela224[[#This Row],[NOME]]</f>
        <v>LEONARDO JOSÉ DA SILVA</v>
      </c>
      <c r="B70" s="11" t="str">
        <f>Tabela224[[#This Row],[CATEGORIA]]</f>
        <v>EMPREGADO</v>
      </c>
      <c r="C70" s="15" t="str">
        <f>Tabela224[[#This Row],[SITUAÇÃO ]]</f>
        <v>ATIVO</v>
      </c>
      <c r="D70" s="8"/>
      <c r="E70" s="7"/>
      <c r="F70" s="7"/>
      <c r="G70" s="7"/>
      <c r="H70" s="7"/>
      <c r="I70" s="8"/>
      <c r="J70" s="7">
        <f t="shared" si="3"/>
        <v>0</v>
      </c>
      <c r="K70" s="9">
        <f t="shared" si="4"/>
        <v>-29</v>
      </c>
      <c r="L70" s="27" t="str">
        <f ca="1">IF(TODAY()&gt;Tabela2241011121314151617181920[[#This Row],[VENCIMENTO]],"Vencido‼","Válido✔")</f>
        <v>Vencido‼</v>
      </c>
    </row>
    <row r="71" spans="1:12" x14ac:dyDescent="0.25">
      <c r="A71" s="11" t="str">
        <f>Tabela224[[#This Row],[NOME]]</f>
        <v>LUSIMAR DE SOUZA SANTOS</v>
      </c>
      <c r="B71" s="11" t="str">
        <f>Tabela224[[#This Row],[CATEGORIA]]</f>
        <v>EMPREGADO</v>
      </c>
      <c r="C71" s="15" t="str">
        <f>Tabela224[[#This Row],[SITUAÇÃO ]]</f>
        <v>ATIVO</v>
      </c>
      <c r="D71" s="8"/>
      <c r="E71" s="7"/>
      <c r="F71" s="7"/>
      <c r="G71" s="7"/>
      <c r="H71" s="7"/>
      <c r="I71" s="8"/>
      <c r="J71" s="7">
        <f t="shared" si="3"/>
        <v>0</v>
      </c>
      <c r="K71" s="9">
        <f t="shared" si="4"/>
        <v>-29</v>
      </c>
      <c r="L71" s="27" t="str">
        <f ca="1">IF(TODAY()&gt;Tabela2241011121314151617181920[[#This Row],[VENCIMENTO]],"Vencido‼","Válido✔")</f>
        <v>Vencido‼</v>
      </c>
    </row>
    <row r="72" spans="1:12" x14ac:dyDescent="0.25">
      <c r="A72" s="11" t="str">
        <f>Tabela224[[#This Row],[NOME]]</f>
        <v>SANDY CRISTINA VENCESLAU FERREIRA</v>
      </c>
      <c r="B72" s="11" t="str">
        <f>Tabela224[[#This Row],[CATEGORIA]]</f>
        <v>EMPREGADO</v>
      </c>
      <c r="C72" s="15" t="str">
        <f>Tabela224[[#This Row],[SITUAÇÃO ]]</f>
        <v>ATIVO</v>
      </c>
      <c r="D72" s="8"/>
      <c r="E72" s="7"/>
      <c r="F72" s="7"/>
      <c r="G72" s="7"/>
      <c r="H72" s="7"/>
      <c r="I72" s="8"/>
      <c r="J72" s="7">
        <f t="shared" si="3"/>
        <v>0</v>
      </c>
      <c r="K72" s="9">
        <f t="shared" si="4"/>
        <v>-29</v>
      </c>
      <c r="L72" s="27" t="str">
        <f ca="1">IF(TODAY()&gt;Tabela2241011121314151617181920[[#This Row],[VENCIMENTO]],"Vencido‼","Válido✔")</f>
        <v>Vencido‼</v>
      </c>
    </row>
    <row r="73" spans="1:12" x14ac:dyDescent="0.25">
      <c r="A73" s="11" t="e">
        <f>Tabela224[[#This Row],[NOME]]</f>
        <v>#VALUE!</v>
      </c>
      <c r="B73" s="11" t="e">
        <f>Tabela224[[#This Row],[CATEGORIA]]</f>
        <v>#VALUE!</v>
      </c>
      <c r="C73" s="15" t="e">
        <f>Tabela224[[#This Row],[SITUAÇÃO ]]</f>
        <v>#VALUE!</v>
      </c>
      <c r="D73" s="8"/>
      <c r="E73" s="7"/>
      <c r="F73" s="7"/>
      <c r="G73" s="7"/>
      <c r="H73" s="7"/>
      <c r="I73" s="8"/>
      <c r="J73" s="7">
        <f t="shared" si="3"/>
        <v>0</v>
      </c>
      <c r="K73" s="9">
        <f t="shared" si="4"/>
        <v>-29</v>
      </c>
      <c r="L73" s="27" t="str">
        <f ca="1">IF(TODAY()&gt;Tabela2241011121314151617181920[[#This Row],[VENCIMENTO]],"Vencido‼","Válido✔")</f>
        <v>Vencido‼</v>
      </c>
    </row>
    <row r="74" spans="1:12" x14ac:dyDescent="0.25">
      <c r="A74" s="11" t="e">
        <f>Tabela224[[#This Row],[NOME]]</f>
        <v>#VALUE!</v>
      </c>
      <c r="B74" s="11" t="e">
        <f>Tabela224[[#This Row],[CATEGORIA]]</f>
        <v>#VALUE!</v>
      </c>
      <c r="C74" s="15" t="e">
        <f>Tabela224[[#This Row],[SITUAÇÃO ]]</f>
        <v>#VALUE!</v>
      </c>
      <c r="D74" s="8"/>
      <c r="E74" s="7"/>
      <c r="F74" s="7"/>
      <c r="G74" s="7"/>
      <c r="H74" s="7"/>
      <c r="I74" s="8"/>
      <c r="J74" s="7">
        <f t="shared" si="3"/>
        <v>0</v>
      </c>
      <c r="K74" s="9">
        <f t="shared" si="4"/>
        <v>-29</v>
      </c>
      <c r="L74" s="27" t="str">
        <f ca="1">IF(TODAY()&gt;Tabela2241011121314151617181920[[#This Row],[VENCIMENTO]],"Vencido‼","Válido✔")</f>
        <v>Vencido‼</v>
      </c>
    </row>
    <row r="75" spans="1:12" x14ac:dyDescent="0.25">
      <c r="A75" s="11" t="e">
        <f>Tabela224[[#This Row],[NOME]]</f>
        <v>#VALUE!</v>
      </c>
      <c r="B75" s="11" t="e">
        <f>Tabela224[[#This Row],[CATEGORIA]]</f>
        <v>#VALUE!</v>
      </c>
      <c r="C75" s="15" t="e">
        <f>Tabela224[[#This Row],[SITUAÇÃO ]]</f>
        <v>#VALUE!</v>
      </c>
      <c r="D75" s="8"/>
      <c r="E75" s="7"/>
      <c r="F75" s="7"/>
      <c r="G75" s="7"/>
      <c r="H75" s="7"/>
      <c r="I75" s="8"/>
      <c r="J75" s="7">
        <f t="shared" si="3"/>
        <v>0</v>
      </c>
      <c r="K75" s="9">
        <f t="shared" si="4"/>
        <v>-29</v>
      </c>
      <c r="L75" s="27" t="str">
        <f ca="1">IF(TODAY()&gt;Tabela2241011121314151617181920[[#This Row],[VENCIMENTO]],"Vencido‼","Válido✔")</f>
        <v>Vencido‼</v>
      </c>
    </row>
    <row r="76" spans="1:12" x14ac:dyDescent="0.25">
      <c r="A76" s="11" t="e">
        <f>Tabela224[[#This Row],[NOME]]</f>
        <v>#VALUE!</v>
      </c>
      <c r="B76" s="11" t="e">
        <f>Tabela224[[#This Row],[CATEGORIA]]</f>
        <v>#VALUE!</v>
      </c>
      <c r="C76" s="15" t="e">
        <f>Tabela224[[#This Row],[SITUAÇÃO ]]</f>
        <v>#VALUE!</v>
      </c>
      <c r="D76" s="8"/>
      <c r="E76" s="7"/>
      <c r="F76" s="7"/>
      <c r="G76" s="7"/>
      <c r="H76" s="7"/>
      <c r="I76" s="8"/>
      <c r="J76" s="7">
        <f t="shared" si="3"/>
        <v>0</v>
      </c>
      <c r="K76" s="9">
        <f t="shared" si="4"/>
        <v>-29</v>
      </c>
      <c r="L76" s="27" t="str">
        <f ca="1">IF(TODAY()&gt;Tabela2241011121314151617181920[[#This Row],[VENCIMENTO]],"Vencido‼","Válido✔")</f>
        <v>Vencido‼</v>
      </c>
    </row>
    <row r="77" spans="1:12" x14ac:dyDescent="0.25">
      <c r="A77" s="11" t="e">
        <f>Tabela224[[#This Row],[NOME]]</f>
        <v>#VALUE!</v>
      </c>
      <c r="B77" s="11" t="e">
        <f>Tabela224[[#This Row],[CATEGORIA]]</f>
        <v>#VALUE!</v>
      </c>
      <c r="C77" s="15" t="e">
        <f>Tabela224[[#This Row],[SITUAÇÃO ]]</f>
        <v>#VALUE!</v>
      </c>
      <c r="D77" s="8"/>
      <c r="E77" s="7"/>
      <c r="F77" s="7"/>
      <c r="G77" s="7"/>
      <c r="H77" s="7"/>
      <c r="I77" s="8"/>
      <c r="J77" s="7">
        <f t="shared" si="3"/>
        <v>0</v>
      </c>
      <c r="K77" s="9">
        <f t="shared" si="4"/>
        <v>-29</v>
      </c>
      <c r="L77" s="27" t="str">
        <f ca="1">IF(TODAY()&gt;Tabela2241011121314151617181920[[#This Row],[VENCIMENTO]],"Vencido‼","Válido✔")</f>
        <v>Vencido‼</v>
      </c>
    </row>
    <row r="78" spans="1:12" x14ac:dyDescent="0.25">
      <c r="A78" s="11" t="e">
        <f>Tabela224[[#This Row],[NOME]]</f>
        <v>#VALUE!</v>
      </c>
      <c r="B78" s="11" t="e">
        <f>Tabela224[[#This Row],[CATEGORIA]]</f>
        <v>#VALUE!</v>
      </c>
      <c r="C78" s="15" t="e">
        <f>Tabela224[[#This Row],[SITUAÇÃO ]]</f>
        <v>#VALUE!</v>
      </c>
      <c r="D78" s="8"/>
      <c r="E78" s="7"/>
      <c r="F78" s="7"/>
      <c r="G78" s="7"/>
      <c r="H78" s="7"/>
      <c r="I78" s="8"/>
      <c r="J78" s="7">
        <f t="shared" si="3"/>
        <v>0</v>
      </c>
      <c r="K78" s="9">
        <f t="shared" si="4"/>
        <v>-29</v>
      </c>
      <c r="L78" s="27" t="str">
        <f ca="1">IF(TODAY()&gt;Tabela2241011121314151617181920[[#This Row],[VENCIMENTO]],"Vencido‼","Válido✔")</f>
        <v>Vencido‼</v>
      </c>
    </row>
    <row r="79" spans="1:12" x14ac:dyDescent="0.25">
      <c r="A79" s="11" t="e">
        <f>Tabela224[[#This Row],[NOME]]</f>
        <v>#VALUE!</v>
      </c>
      <c r="B79" s="11" t="e">
        <f>Tabela224[[#This Row],[CATEGORIA]]</f>
        <v>#VALUE!</v>
      </c>
      <c r="C79" s="15" t="e">
        <f>Tabela224[[#This Row],[SITUAÇÃO ]]</f>
        <v>#VALUE!</v>
      </c>
      <c r="D79" s="8"/>
      <c r="E79" s="7"/>
      <c r="F79" s="7"/>
      <c r="G79" s="7"/>
      <c r="H79" s="7"/>
      <c r="I79" s="8"/>
      <c r="J79" s="7">
        <f t="shared" si="3"/>
        <v>0</v>
      </c>
      <c r="K79" s="9">
        <f t="shared" si="4"/>
        <v>-29</v>
      </c>
      <c r="L79" s="27" t="str">
        <f ca="1">IF(TODAY()&gt;Tabela2241011121314151617181920[[#This Row],[VENCIMENTO]],"Vencido‼","Válido✔")</f>
        <v>Vencido‼</v>
      </c>
    </row>
    <row r="80" spans="1:12" x14ac:dyDescent="0.25">
      <c r="A80" s="11" t="e">
        <f>Tabela224[[#This Row],[NOME]]</f>
        <v>#VALUE!</v>
      </c>
      <c r="B80" s="11" t="e">
        <f>Tabela224[[#This Row],[CATEGORIA]]</f>
        <v>#VALUE!</v>
      </c>
      <c r="C80" s="15" t="e">
        <f>Tabela224[[#This Row],[SITUAÇÃO ]]</f>
        <v>#VALUE!</v>
      </c>
      <c r="D80" s="8"/>
      <c r="E80" s="7"/>
      <c r="F80" s="7"/>
      <c r="G80" s="7"/>
      <c r="H80" s="7"/>
      <c r="I80" s="8"/>
      <c r="J80" s="7">
        <f t="shared" si="3"/>
        <v>0</v>
      </c>
      <c r="K80" s="9">
        <f t="shared" si="4"/>
        <v>-29</v>
      </c>
      <c r="L80" s="27" t="str">
        <f ca="1">IF(TODAY()&gt;Tabela2241011121314151617181920[[#This Row],[VENCIMENTO]],"Vencido‼","Válido✔")</f>
        <v>Vencido‼</v>
      </c>
    </row>
    <row r="81" spans="1:12" x14ac:dyDescent="0.25">
      <c r="A81" s="11" t="e">
        <f>Tabela224[[#This Row],[NOME]]</f>
        <v>#VALUE!</v>
      </c>
      <c r="B81" s="11" t="e">
        <f>Tabela224[[#This Row],[CATEGORIA]]</f>
        <v>#VALUE!</v>
      </c>
      <c r="C81" s="15"/>
      <c r="D81" s="8"/>
      <c r="E81" s="7"/>
      <c r="F81" s="7"/>
      <c r="G81" s="7"/>
      <c r="H81" s="7"/>
      <c r="I81" s="8"/>
      <c r="J81" s="7">
        <f t="shared" si="3"/>
        <v>0</v>
      </c>
      <c r="K81" s="9">
        <f t="shared" si="4"/>
        <v>-29</v>
      </c>
      <c r="L81" s="27" t="str">
        <f ca="1">IF(TODAY()&gt;Tabela2241011121314151617181920[[#This Row],[VENCIMENTO]],"Vencido‼","Válido✔")</f>
        <v>Vencido‼</v>
      </c>
    </row>
    <row r="82" spans="1:12" x14ac:dyDescent="0.25">
      <c r="A82" s="11" t="e">
        <f>Tabela224[[#This Row],[NOME]]</f>
        <v>#VALUE!</v>
      </c>
      <c r="B82" s="11" t="e">
        <f>Tabela224[[#This Row],[CATEGORIA]]</f>
        <v>#VALUE!</v>
      </c>
      <c r="C82" s="15"/>
      <c r="D82" s="8"/>
      <c r="E82" s="7"/>
      <c r="F82" s="7"/>
      <c r="G82" s="7"/>
      <c r="H82" s="7"/>
      <c r="I82" s="8"/>
      <c r="J82" s="7">
        <f t="shared" si="3"/>
        <v>0</v>
      </c>
      <c r="K82" s="9">
        <f t="shared" si="4"/>
        <v>-29</v>
      </c>
      <c r="L82" s="27" t="str">
        <f ca="1">IF(TODAY()&gt;Tabela2241011121314151617181920[[#This Row],[VENCIMENTO]],"Vencido‼","Válido✔")</f>
        <v>Vencido‼</v>
      </c>
    </row>
    <row r="83" spans="1:12" x14ac:dyDescent="0.25">
      <c r="A83" s="11" t="e">
        <f>Tabela224[[#This Row],[NOME]]</f>
        <v>#VALUE!</v>
      </c>
      <c r="B83" s="11" t="e">
        <f>Tabela224[[#This Row],[CATEGORIA]]</f>
        <v>#VALUE!</v>
      </c>
      <c r="C83" s="15"/>
      <c r="D83" s="8"/>
      <c r="E83" s="7"/>
      <c r="F83" s="7"/>
      <c r="G83" s="7"/>
      <c r="H83" s="7"/>
      <c r="I83" s="8"/>
      <c r="J83" s="7">
        <f t="shared" ref="J83:J100" si="5">EDATE(E83,I83)</f>
        <v>0</v>
      </c>
      <c r="K83" s="9">
        <f t="shared" ref="K83:K100" si="6">J83-29</f>
        <v>-29</v>
      </c>
      <c r="L83" s="27" t="str">
        <f ca="1">IF(TODAY()&gt;Tabela2241011121314151617181920[[#This Row],[VENCIMENTO]],"Vencido‼","Válido✔")</f>
        <v>Vencido‼</v>
      </c>
    </row>
    <row r="84" spans="1:12" x14ac:dyDescent="0.25">
      <c r="A84" s="11" t="e">
        <f>Tabela224[[#This Row],[NOME]]</f>
        <v>#VALUE!</v>
      </c>
      <c r="B84" s="11" t="e">
        <f>Tabela224[[#This Row],[CATEGORIA]]</f>
        <v>#VALUE!</v>
      </c>
      <c r="C84" s="15"/>
      <c r="D84" s="8"/>
      <c r="E84" s="7"/>
      <c r="F84" s="7"/>
      <c r="G84" s="7"/>
      <c r="H84" s="7"/>
      <c r="I84" s="8"/>
      <c r="J84" s="7">
        <f t="shared" si="5"/>
        <v>0</v>
      </c>
      <c r="K84" s="9">
        <f t="shared" si="6"/>
        <v>-29</v>
      </c>
      <c r="L84" s="27" t="str">
        <f ca="1">IF(TODAY()&gt;Tabela2241011121314151617181920[[#This Row],[VENCIMENTO]],"Vencido‼","Válido✔")</f>
        <v>Vencido‼</v>
      </c>
    </row>
    <row r="85" spans="1:12" x14ac:dyDescent="0.25">
      <c r="A85" s="11" t="e">
        <f>Tabela224[[#This Row],[NOME]]</f>
        <v>#VALUE!</v>
      </c>
      <c r="B85" s="11" t="e">
        <f>Tabela224[[#This Row],[CATEGORIA]]</f>
        <v>#VALUE!</v>
      </c>
      <c r="C85" s="15"/>
      <c r="D85" s="8"/>
      <c r="E85" s="7"/>
      <c r="F85" s="7"/>
      <c r="G85" s="7"/>
      <c r="H85" s="7"/>
      <c r="I85" s="8"/>
      <c r="J85" s="7">
        <f t="shared" si="5"/>
        <v>0</v>
      </c>
      <c r="K85" s="9">
        <f t="shared" si="6"/>
        <v>-29</v>
      </c>
      <c r="L85" s="27" t="str">
        <f ca="1">IF(TODAY()&gt;Tabela2241011121314151617181920[[#This Row],[VENCIMENTO]],"Vencido‼","Válido✔")</f>
        <v>Vencido‼</v>
      </c>
    </row>
    <row r="86" spans="1:12" x14ac:dyDescent="0.25">
      <c r="A86" s="11" t="e">
        <f>Tabela224[[#This Row],[NOME]]</f>
        <v>#VALUE!</v>
      </c>
      <c r="B86" s="11" t="e">
        <f>Tabela224[[#This Row],[CATEGORIA]]</f>
        <v>#VALUE!</v>
      </c>
      <c r="C86" s="15"/>
      <c r="D86" s="8"/>
      <c r="E86" s="7"/>
      <c r="F86" s="7"/>
      <c r="G86" s="7"/>
      <c r="H86" s="7"/>
      <c r="I86" s="8"/>
      <c r="J86" s="7">
        <f t="shared" si="5"/>
        <v>0</v>
      </c>
      <c r="K86" s="9">
        <f t="shared" si="6"/>
        <v>-29</v>
      </c>
      <c r="L86" s="27" t="str">
        <f ca="1">IF(TODAY()&gt;Tabela2241011121314151617181920[[#This Row],[VENCIMENTO]],"Vencido‼","Válido✔")</f>
        <v>Vencido‼</v>
      </c>
    </row>
    <row r="87" spans="1:12" x14ac:dyDescent="0.25">
      <c r="A87" s="11" t="e">
        <f>Tabela224[[#This Row],[NOME]]</f>
        <v>#VALUE!</v>
      </c>
      <c r="B87" s="11" t="e">
        <f>Tabela224[[#This Row],[CATEGORIA]]</f>
        <v>#VALUE!</v>
      </c>
      <c r="C87" s="15"/>
      <c r="D87" s="8"/>
      <c r="E87" s="7"/>
      <c r="F87" s="7"/>
      <c r="G87" s="7"/>
      <c r="H87" s="7"/>
      <c r="I87" s="8"/>
      <c r="J87" s="7">
        <f t="shared" si="5"/>
        <v>0</v>
      </c>
      <c r="K87" s="9">
        <f t="shared" si="6"/>
        <v>-29</v>
      </c>
      <c r="L87" s="27" t="str">
        <f ca="1">IF(TODAY()&gt;Tabela2241011121314151617181920[[#This Row],[VENCIMENTO]],"Vencido‼","Válido✔")</f>
        <v>Vencido‼</v>
      </c>
    </row>
    <row r="88" spans="1:12" x14ac:dyDescent="0.25">
      <c r="A88" s="11" t="e">
        <f>Tabela224[[#This Row],[NOME]]</f>
        <v>#VALUE!</v>
      </c>
      <c r="B88" s="11" t="e">
        <f>Tabela224[[#This Row],[CATEGORIA]]</f>
        <v>#VALUE!</v>
      </c>
      <c r="C88" s="15"/>
      <c r="D88" s="8"/>
      <c r="E88" s="7"/>
      <c r="F88" s="7"/>
      <c r="G88" s="7"/>
      <c r="H88" s="7"/>
      <c r="I88" s="8"/>
      <c r="J88" s="7">
        <f t="shared" si="5"/>
        <v>0</v>
      </c>
      <c r="K88" s="9">
        <f t="shared" si="6"/>
        <v>-29</v>
      </c>
      <c r="L88" s="27" t="str">
        <f ca="1">IF(TODAY()&gt;Tabela2241011121314151617181920[[#This Row],[VENCIMENTO]],"Vencido‼","Válido✔")</f>
        <v>Vencido‼</v>
      </c>
    </row>
    <row r="89" spans="1:12" x14ac:dyDescent="0.25">
      <c r="A89" s="11" t="e">
        <f>Tabela224[[#This Row],[NOME]]</f>
        <v>#VALUE!</v>
      </c>
      <c r="B89" s="11" t="e">
        <f>Tabela224[[#This Row],[CATEGORIA]]</f>
        <v>#VALUE!</v>
      </c>
      <c r="C89" s="15"/>
      <c r="D89" s="8"/>
      <c r="E89" s="7"/>
      <c r="F89" s="7"/>
      <c r="G89" s="7"/>
      <c r="H89" s="7"/>
      <c r="I89" s="8"/>
      <c r="J89" s="7">
        <f t="shared" si="5"/>
        <v>0</v>
      </c>
      <c r="K89" s="9">
        <f t="shared" si="6"/>
        <v>-29</v>
      </c>
      <c r="L89" s="27" t="str">
        <f ca="1">IF(TODAY()&gt;Tabela2241011121314151617181920[[#This Row],[VENCIMENTO]],"Vencido‼","Válido✔")</f>
        <v>Vencido‼</v>
      </c>
    </row>
    <row r="90" spans="1:12" x14ac:dyDescent="0.25">
      <c r="A90" s="11" t="e">
        <f>Tabela224[[#This Row],[NOME]]</f>
        <v>#VALUE!</v>
      </c>
      <c r="B90" s="11" t="e">
        <f>Tabela224[[#This Row],[CATEGORIA]]</f>
        <v>#VALUE!</v>
      </c>
      <c r="C90" s="15"/>
      <c r="D90" s="8"/>
      <c r="E90" s="7"/>
      <c r="F90" s="7"/>
      <c r="G90" s="7"/>
      <c r="H90" s="7"/>
      <c r="I90" s="8"/>
      <c r="J90" s="7">
        <f t="shared" si="5"/>
        <v>0</v>
      </c>
      <c r="K90" s="9">
        <f t="shared" si="6"/>
        <v>-29</v>
      </c>
      <c r="L90" s="27" t="str">
        <f ca="1">IF(TODAY()&gt;Tabela2241011121314151617181920[[#This Row],[VENCIMENTO]],"Vencido‼","Válido✔")</f>
        <v>Vencido‼</v>
      </c>
    </row>
    <row r="91" spans="1:12" x14ac:dyDescent="0.25">
      <c r="A91" s="11" t="e">
        <f>Tabela224[[#This Row],[NOME]]</f>
        <v>#VALUE!</v>
      </c>
      <c r="B91" s="11" t="e">
        <f>Tabela224[[#This Row],[CATEGORIA]]</f>
        <v>#VALUE!</v>
      </c>
      <c r="C91" s="15"/>
      <c r="D91" s="8"/>
      <c r="E91" s="7"/>
      <c r="F91" s="7"/>
      <c r="G91" s="7"/>
      <c r="H91" s="7"/>
      <c r="I91" s="8"/>
      <c r="J91" s="7">
        <f t="shared" si="5"/>
        <v>0</v>
      </c>
      <c r="K91" s="9">
        <f t="shared" si="6"/>
        <v>-29</v>
      </c>
      <c r="L91" s="27" t="str">
        <f ca="1">IF(TODAY()&gt;Tabela2241011121314151617181920[[#This Row],[VENCIMENTO]],"Vencido‼","Válido✔")</f>
        <v>Vencido‼</v>
      </c>
    </row>
    <row r="92" spans="1:12" x14ac:dyDescent="0.25">
      <c r="A92" s="11" t="e">
        <f>Tabela224[[#This Row],[NOME]]</f>
        <v>#VALUE!</v>
      </c>
      <c r="B92" s="11" t="e">
        <f>Tabela224[[#This Row],[CATEGORIA]]</f>
        <v>#VALUE!</v>
      </c>
      <c r="C92" s="15"/>
      <c r="D92" s="8"/>
      <c r="E92" s="7"/>
      <c r="F92" s="7"/>
      <c r="G92" s="7"/>
      <c r="H92" s="7"/>
      <c r="I92" s="8"/>
      <c r="J92" s="7">
        <f t="shared" si="5"/>
        <v>0</v>
      </c>
      <c r="K92" s="9">
        <f t="shared" si="6"/>
        <v>-29</v>
      </c>
      <c r="L92" s="27" t="str">
        <f ca="1">IF(TODAY()&gt;Tabela2241011121314151617181920[[#This Row],[VENCIMENTO]],"Vencido‼","Válido✔")</f>
        <v>Vencido‼</v>
      </c>
    </row>
    <row r="93" spans="1:12" x14ac:dyDescent="0.25">
      <c r="A93" s="11" t="e">
        <f>Tabela224[[#This Row],[NOME]]</f>
        <v>#VALUE!</v>
      </c>
      <c r="B93" s="11" t="e">
        <f>Tabela224[[#This Row],[CATEGORIA]]</f>
        <v>#VALUE!</v>
      </c>
      <c r="C93" s="15"/>
      <c r="D93" s="8"/>
      <c r="E93" s="7"/>
      <c r="F93" s="7"/>
      <c r="G93" s="7"/>
      <c r="H93" s="7"/>
      <c r="I93" s="8"/>
      <c r="J93" s="7">
        <f t="shared" si="5"/>
        <v>0</v>
      </c>
      <c r="K93" s="9">
        <f t="shared" si="6"/>
        <v>-29</v>
      </c>
      <c r="L93" s="27" t="str">
        <f ca="1">IF(TODAY()&gt;Tabela2241011121314151617181920[[#This Row],[VENCIMENTO]],"Vencido‼","Válido✔")</f>
        <v>Vencido‼</v>
      </c>
    </row>
    <row r="94" spans="1:12" x14ac:dyDescent="0.25">
      <c r="A94" s="11" t="e">
        <f>Tabela224[[#This Row],[NOME]]</f>
        <v>#VALUE!</v>
      </c>
      <c r="B94" s="11" t="e">
        <f>Tabela224[[#This Row],[CATEGORIA]]</f>
        <v>#VALUE!</v>
      </c>
      <c r="C94" s="15"/>
      <c r="D94" s="8"/>
      <c r="E94" s="7"/>
      <c r="F94" s="7"/>
      <c r="G94" s="7"/>
      <c r="H94" s="7"/>
      <c r="I94" s="8"/>
      <c r="J94" s="7">
        <f t="shared" si="5"/>
        <v>0</v>
      </c>
      <c r="K94" s="9">
        <f t="shared" si="6"/>
        <v>-29</v>
      </c>
      <c r="L94" s="27" t="str">
        <f ca="1">IF(TODAY()&gt;Tabela2241011121314151617181920[[#This Row],[VENCIMENTO]],"Vencido‼","Válido✔")</f>
        <v>Vencido‼</v>
      </c>
    </row>
    <row r="95" spans="1:12" x14ac:dyDescent="0.25">
      <c r="A95" s="11" t="e">
        <f>Tabela224[[#This Row],[NOME]]</f>
        <v>#VALUE!</v>
      </c>
      <c r="B95" s="11" t="e">
        <f>Tabela224[[#This Row],[CATEGORIA]]</f>
        <v>#VALUE!</v>
      </c>
      <c r="C95" s="15"/>
      <c r="D95" s="8"/>
      <c r="E95" s="7"/>
      <c r="F95" s="7"/>
      <c r="G95" s="7"/>
      <c r="H95" s="7"/>
      <c r="I95" s="8"/>
      <c r="J95" s="7">
        <f t="shared" si="5"/>
        <v>0</v>
      </c>
      <c r="K95" s="9">
        <f t="shared" si="6"/>
        <v>-29</v>
      </c>
      <c r="L95" s="27" t="str">
        <f ca="1">IF(TODAY()&gt;Tabela2241011121314151617181920[[#This Row],[VENCIMENTO]],"Vencido‼","Válido✔")</f>
        <v>Vencido‼</v>
      </c>
    </row>
    <row r="96" spans="1:12" x14ac:dyDescent="0.25">
      <c r="A96" s="11" t="e">
        <f>Tabela224[[#This Row],[NOME]]</f>
        <v>#VALUE!</v>
      </c>
      <c r="B96" s="11" t="e">
        <f>Tabela224[[#This Row],[CATEGORIA]]</f>
        <v>#VALUE!</v>
      </c>
      <c r="C96" s="15"/>
      <c r="D96" s="8"/>
      <c r="E96" s="7"/>
      <c r="F96" s="7"/>
      <c r="G96" s="7"/>
      <c r="H96" s="7"/>
      <c r="I96" s="8"/>
      <c r="J96" s="7">
        <f t="shared" si="5"/>
        <v>0</v>
      </c>
      <c r="K96" s="9">
        <f t="shared" si="6"/>
        <v>-29</v>
      </c>
      <c r="L96" s="27" t="str">
        <f ca="1">IF(TODAY()&gt;Tabela2241011121314151617181920[[#This Row],[VENCIMENTO]],"Vencido‼","Válido✔")</f>
        <v>Vencido‼</v>
      </c>
    </row>
    <row r="97" spans="1:12" x14ac:dyDescent="0.25">
      <c r="A97" s="11" t="e">
        <f>Tabela224[[#This Row],[NOME]]</f>
        <v>#VALUE!</v>
      </c>
      <c r="B97" s="11" t="e">
        <f>Tabela224[[#This Row],[CATEGORIA]]</f>
        <v>#VALUE!</v>
      </c>
      <c r="C97" s="15"/>
      <c r="D97" s="8"/>
      <c r="E97" s="7"/>
      <c r="F97" s="7"/>
      <c r="G97" s="7"/>
      <c r="H97" s="7"/>
      <c r="I97" s="8"/>
      <c r="J97" s="7">
        <f t="shared" si="5"/>
        <v>0</v>
      </c>
      <c r="K97" s="9">
        <f t="shared" si="6"/>
        <v>-29</v>
      </c>
      <c r="L97" s="27" t="str">
        <f ca="1">IF(TODAY()&gt;Tabela2241011121314151617181920[[#This Row],[VENCIMENTO]],"Vencido‼","Válido✔")</f>
        <v>Vencido‼</v>
      </c>
    </row>
    <row r="98" spans="1:12" x14ac:dyDescent="0.25">
      <c r="A98" s="11" t="e">
        <f>Tabela224[[#This Row],[NOME]]</f>
        <v>#VALUE!</v>
      </c>
      <c r="B98" s="11" t="e">
        <f>Tabela224[[#This Row],[CATEGORIA]]</f>
        <v>#VALUE!</v>
      </c>
      <c r="C98" s="15"/>
      <c r="D98" s="8"/>
      <c r="E98" s="7"/>
      <c r="F98" s="7"/>
      <c r="G98" s="7"/>
      <c r="H98" s="7"/>
      <c r="I98" s="8"/>
      <c r="J98" s="7">
        <f t="shared" si="5"/>
        <v>0</v>
      </c>
      <c r="K98" s="9">
        <f t="shared" si="6"/>
        <v>-29</v>
      </c>
      <c r="L98" s="27" t="str">
        <f ca="1">IF(TODAY()&gt;Tabela2241011121314151617181920[[#This Row],[VENCIMENTO]],"Vencido‼","Válido✔")</f>
        <v>Vencido‼</v>
      </c>
    </row>
    <row r="99" spans="1:12" x14ac:dyDescent="0.25">
      <c r="A99" s="11" t="e">
        <f>Tabela224[[#This Row],[NOME]]</f>
        <v>#VALUE!</v>
      </c>
      <c r="B99" s="11" t="e">
        <f>Tabela224[[#This Row],[CATEGORIA]]</f>
        <v>#VALUE!</v>
      </c>
      <c r="C99" s="15"/>
      <c r="D99" s="8"/>
      <c r="E99" s="7"/>
      <c r="F99" s="7"/>
      <c r="G99" s="7"/>
      <c r="H99" s="7"/>
      <c r="I99" s="8"/>
      <c r="J99" s="7">
        <f t="shared" si="5"/>
        <v>0</v>
      </c>
      <c r="K99" s="9">
        <f t="shared" si="6"/>
        <v>-29</v>
      </c>
      <c r="L99" s="27" t="str">
        <f ca="1">IF(TODAY()&gt;Tabela2241011121314151617181920[[#This Row],[VENCIMENTO]],"Vencido‼","Válido✔")</f>
        <v>Vencido‼</v>
      </c>
    </row>
    <row r="100" spans="1:12" x14ac:dyDescent="0.25">
      <c r="A100" s="11" t="e">
        <f>Tabela224[[#This Row],[NOME]]</f>
        <v>#VALUE!</v>
      </c>
      <c r="B100" s="11" t="e">
        <f>Tabela224[[#This Row],[CATEGORIA]]</f>
        <v>#VALUE!</v>
      </c>
      <c r="C100" s="15"/>
      <c r="D100" s="8"/>
      <c r="E100" s="7"/>
      <c r="F100" s="7"/>
      <c r="G100" s="7"/>
      <c r="H100" s="7"/>
      <c r="I100" s="8"/>
      <c r="J100" s="7">
        <f t="shared" si="5"/>
        <v>0</v>
      </c>
      <c r="K100" s="9">
        <f t="shared" si="6"/>
        <v>-29</v>
      </c>
      <c r="L100" s="27" t="str">
        <f ca="1">IF(TODAY()&gt;Tabela2241011121314151617181920[[#This Row],[VENCIMENTO]],"Vencido‼","Válido✔")</f>
        <v>Vencido‼</v>
      </c>
    </row>
  </sheetData>
  <mergeCells count="2">
    <mergeCell ref="A2:L2"/>
    <mergeCell ref="A3:J3"/>
  </mergeCells>
  <conditionalFormatting sqref="J1">
    <cfRule type="containsText" dxfId="516" priority="2" operator="containsText" text="VENCIMENTO PRÓXIMO">
      <formula>NOT(ISERROR(SEARCH("VENCIMENTO PRÓXIMO",J1)))</formula>
    </cfRule>
  </conditionalFormatting>
  <conditionalFormatting sqref="J4">
    <cfRule type="timePeriod" dxfId="515" priority="10" timePeriod="nextMonth">
      <formula>AND(MONTH(J4)=MONTH(EDATE(TODAY(),0+1)),YEAR(J4)=YEAR(EDATE(TODAY(),0+1)))</formula>
    </cfRule>
  </conditionalFormatting>
  <conditionalFormatting sqref="J5:J100">
    <cfRule type="cellIs" dxfId="514" priority="17" operator="equal">
      <formula>44848</formula>
    </cfRule>
    <cfRule type="cellIs" dxfId="513" priority="18" operator="lessThan">
      <formula>44848</formula>
    </cfRule>
  </conditionalFormatting>
  <conditionalFormatting sqref="J5:K1048576">
    <cfRule type="timePeriod" dxfId="512" priority="14" timePeriod="nextMonth">
      <formula>AND(MONTH(J5)=MONTH(EDATE(TODAY(),0+1)),YEAR(J5)=YEAR(EDATE(TODAY(),0+1)))</formula>
    </cfRule>
  </conditionalFormatting>
  <conditionalFormatting sqref="K1">
    <cfRule type="containsText" dxfId="511" priority="1" operator="containsText" text="VENCIMENTO PRÓXIMO">
      <formula>NOT(ISERROR(SEARCH("VENCIMENTO PRÓXIMO",K1)))</formula>
    </cfRule>
    <cfRule type="containsText" dxfId="510" priority="3" operator="containsText" text="PROGRAMAR RENOVAÇÃO">
      <formula>NOT(ISERROR(SEARCH("PROGRAMAR RENOVAÇÃO",K1)))</formula>
    </cfRule>
  </conditionalFormatting>
  <conditionalFormatting sqref="K3 K5:K1048576">
    <cfRule type="timePeriod" dxfId="509" priority="12" timePeriod="thisMonth">
      <formula>AND(MONTH(K3)=MONTH(TODAY()),YEAR(K3)=YEAR(TODAY()))</formula>
    </cfRule>
  </conditionalFormatting>
  <conditionalFormatting sqref="K3">
    <cfRule type="timePeriod" dxfId="508" priority="15" timePeriod="nextMonth">
      <formula>AND(MONTH(K3)=MONTH(EDATE(TODAY(),0+1)),YEAR(K3)=YEAR(EDATE(TODAY(),0+1)))</formula>
    </cfRule>
  </conditionalFormatting>
  <conditionalFormatting sqref="K4">
    <cfRule type="timePeriod" dxfId="507" priority="8" timePeriod="thisMonth">
      <formula>AND(MONTH(K4)=MONTH(TODAY()),YEAR(K4)=YEAR(TODAY()))</formula>
    </cfRule>
    <cfRule type="timePeriod" dxfId="506" priority="11" timePeriod="nextMonth">
      <formula>AND(MONTH(K4)=MONTH(EDATE(TODAY(),0+1)),YEAR(K4)=YEAR(EDATE(TODAY(),0+1)))</formula>
    </cfRule>
  </conditionalFormatting>
  <conditionalFormatting sqref="K5:K100">
    <cfRule type="cellIs" dxfId="505" priority="16" operator="equal">
      <formula>44809</formula>
    </cfRule>
  </conditionalFormatting>
  <conditionalFormatting sqref="L5:L44 L46:L100">
    <cfRule type="containsText" dxfId="504" priority="4" operator="containsText" text="Válido">
      <formula>NOT(ISERROR(SEARCH("Válido",L5)))</formula>
    </cfRule>
    <cfRule type="containsText" dxfId="503" priority="5" operator="containsText" text="Vencido">
      <formula>NOT(ISERROR(SEARCH("Vencido",L5)))</formula>
    </cfRule>
  </conditionalFormatting>
  <hyperlinks>
    <hyperlink ref="L3" r:id="rId1" xr:uid="{3A8FD043-E5D5-4DD4-8359-25ADD451F87A}"/>
  </hyperlinks>
  <pageMargins left="0.511811024" right="0.511811024" top="0.78740157499999996" bottom="0.78740157499999996" header="0.31496062000000002" footer="0.31496062000000002"/>
  <pageSetup paperSize="9" scale="48" orientation="landscape" r:id="rId2"/>
  <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F7654E2-C0B7-4014-A66E-14B8F808992C}">
          <x14:formula1>
            <xm:f>Planilha2!$A$15:$A$16</xm:f>
          </x14:formula1>
          <xm:sqref>G5:G44 G46:G100</xm:sqref>
        </x14:dataValidation>
        <x14:dataValidation type="list" allowBlank="1" showInputMessage="1" showErrorMessage="1" xr:uid="{D4CCE906-5004-414A-98B5-197920477AE4}">
          <x14:formula1>
            <xm:f>Planilha2!$A$1:$A$2</xm:f>
          </x14:formula1>
          <xm:sqref>H5:H100</xm:sqref>
        </x14:dataValidation>
        <x14:dataValidation type="list" allowBlank="1" showInputMessage="1" showErrorMessage="1" xr:uid="{0CF8181C-7F5A-4CFA-BD2C-BE566D4CFE11}">
          <x14:formula1>
            <xm:f>Planilha2!$A$4:$A$13</xm:f>
          </x14:formula1>
          <xm:sqref>D5:D100</xm:sqref>
        </x14:dataValidation>
        <x14:dataValidation type="list" allowBlank="1" showInputMessage="1" showErrorMessage="1" xr:uid="{DB589301-25CB-45D6-A258-122DB4E096B8}">
          <x14:formula1>
            <xm:f>Planilha2!$A$18:$A$19</xm:f>
          </x14:formula1>
          <xm:sqref>C5:C100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6AE2C-AA28-4B59-A945-86059CA0AA6E}">
  <sheetPr>
    <pageSetUpPr fitToPage="1"/>
  </sheetPr>
  <dimension ref="A1:L100"/>
  <sheetViews>
    <sheetView topLeftCell="A28" zoomScale="50" zoomScaleNormal="50" zoomScaleSheetLayoutView="100" workbookViewId="0">
      <pane xSplit="1" topLeftCell="B1" activePane="topRight" state="frozen"/>
      <selection activeCell="A19" sqref="A19"/>
      <selection pane="topRight" activeCell="J1" sqref="J1:K1"/>
    </sheetView>
  </sheetViews>
  <sheetFormatPr defaultRowHeight="15" x14ac:dyDescent="0.25"/>
  <cols>
    <col min="1" max="1" width="43.140625" bestFit="1" customWidth="1"/>
    <col min="2" max="2" width="26.140625" style="17" bestFit="1" customWidth="1"/>
    <col min="3" max="3" width="16.140625" style="12" customWidth="1"/>
    <col min="4" max="4" width="41.5703125" style="12" bestFit="1" customWidth="1"/>
    <col min="5" max="5" width="20.7109375" bestFit="1" customWidth="1"/>
    <col min="6" max="7" width="20.7109375" customWidth="1"/>
    <col min="8" max="8" width="24.140625" bestFit="1" customWidth="1"/>
    <col min="9" max="9" width="16.140625" customWidth="1"/>
    <col min="10" max="10" width="18.140625" customWidth="1"/>
    <col min="11" max="11" width="17.28515625" bestFit="1" customWidth="1"/>
    <col min="12" max="12" width="13" bestFit="1" customWidth="1"/>
  </cols>
  <sheetData>
    <row r="1" spans="1:12" ht="77.25" customHeight="1" x14ac:dyDescent="0.25">
      <c r="I1" s="22" t="s">
        <v>85</v>
      </c>
      <c r="J1" s="23" t="s">
        <v>86</v>
      </c>
      <c r="K1" s="24" t="s">
        <v>87</v>
      </c>
    </row>
    <row r="2" spans="1:12" ht="47.1" customHeight="1" x14ac:dyDescent="0.4">
      <c r="A2" s="51" t="s">
        <v>111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3"/>
    </row>
    <row r="3" spans="1:12" ht="45" customHeight="1" x14ac:dyDescent="0.25">
      <c r="A3" s="54" t="s">
        <v>112</v>
      </c>
      <c r="B3" s="55"/>
      <c r="C3" s="55"/>
      <c r="D3" s="55"/>
      <c r="E3" s="55"/>
      <c r="F3" s="55"/>
      <c r="G3" s="55"/>
      <c r="H3" s="55"/>
      <c r="I3" s="55"/>
      <c r="J3" s="55"/>
      <c r="K3" s="13" t="s">
        <v>0</v>
      </c>
      <c r="L3" s="14" t="s">
        <v>128</v>
      </c>
    </row>
    <row r="4" spans="1:12" ht="24" x14ac:dyDescent="0.25">
      <c r="A4" s="3" t="s">
        <v>1</v>
      </c>
      <c r="B4" s="16" t="s">
        <v>67</v>
      </c>
      <c r="C4" s="3" t="s">
        <v>77</v>
      </c>
      <c r="D4" s="3" t="s">
        <v>2</v>
      </c>
      <c r="E4" s="4" t="s">
        <v>3</v>
      </c>
      <c r="F4" s="4" t="s">
        <v>8</v>
      </c>
      <c r="G4" s="4" t="s">
        <v>7</v>
      </c>
      <c r="H4" s="5" t="s">
        <v>4</v>
      </c>
      <c r="I4" s="21" t="s">
        <v>83</v>
      </c>
      <c r="J4" s="6" t="s">
        <v>5</v>
      </c>
      <c r="K4" s="6" t="s">
        <v>6</v>
      </c>
      <c r="L4" s="6" t="s">
        <v>78</v>
      </c>
    </row>
    <row r="5" spans="1:12" x14ac:dyDescent="0.25">
      <c r="A5" s="11" t="str">
        <f>Tabela224[[#This Row],[NOME]]</f>
        <v>ADENILSON ÂNGELO MACIEIRA</v>
      </c>
      <c r="B5" s="11" t="str">
        <f>Tabela224[[#This Row],[CATEGORIA]]</f>
        <v>EMPREGADO</v>
      </c>
      <c r="C5" s="15" t="str">
        <f>Tabela224[[#This Row],[SITUAÇÃO ]]</f>
        <v>ATIVO</v>
      </c>
      <c r="D5" s="15" t="s">
        <v>80</v>
      </c>
      <c r="E5" s="7">
        <v>44312</v>
      </c>
      <c r="F5" s="10">
        <v>0.16666666666666666</v>
      </c>
      <c r="G5" s="7" t="s">
        <v>22</v>
      </c>
      <c r="H5" s="7" t="s">
        <v>63</v>
      </c>
      <c r="I5" s="8">
        <v>24</v>
      </c>
      <c r="J5" s="7">
        <f t="shared" ref="J5:J50" si="0">EDATE(E5,I5)</f>
        <v>45042</v>
      </c>
      <c r="K5" s="9">
        <f t="shared" ref="K5:K13" si="1">J5-29</f>
        <v>45013</v>
      </c>
      <c r="L5" s="15" t="str">
        <f ca="1">IF(TODAY()&gt;Tabela224101112131415161718192021[[#This Row],[VENCIMENTO]],"Vencido‼","Válido✔")</f>
        <v>Vencido‼</v>
      </c>
    </row>
    <row r="6" spans="1:12" x14ac:dyDescent="0.25">
      <c r="A6" s="11" t="str">
        <f>Tabela224[[#This Row],[NOME]]</f>
        <v>ADENILSON PEREIRA SOARES</v>
      </c>
      <c r="B6" s="11" t="str">
        <f>Tabela224[[#This Row],[CATEGORIA]]</f>
        <v>EMPREGADO</v>
      </c>
      <c r="C6" s="15" t="str">
        <f>Tabela224[[#This Row],[SITUAÇÃO ]]</f>
        <v>ATIVO</v>
      </c>
      <c r="D6" s="15"/>
      <c r="E6" s="7"/>
      <c r="F6" s="10"/>
      <c r="G6" s="7"/>
      <c r="H6" s="7"/>
      <c r="I6" s="8"/>
      <c r="J6" s="7">
        <f t="shared" si="0"/>
        <v>0</v>
      </c>
      <c r="K6" s="9">
        <f t="shared" si="1"/>
        <v>-29</v>
      </c>
      <c r="L6" s="15" t="str">
        <f ca="1">IF(TODAY()&gt;Tabela224101112131415161718192021[[#This Row],[VENCIMENTO]],"Vencido‼","Válido✔")</f>
        <v>Vencido‼</v>
      </c>
    </row>
    <row r="7" spans="1:12" x14ac:dyDescent="0.25">
      <c r="A7" s="11" t="str">
        <f>Tabela224[[#This Row],[NOME]]</f>
        <v>AMANDA APARECIDA DOS SANTOS</v>
      </c>
      <c r="B7" s="11" t="str">
        <f>Tabela224[[#This Row],[CATEGORIA]]</f>
        <v>EMPREGADO</v>
      </c>
      <c r="C7" s="15" t="str">
        <f>Tabela224[[#This Row],[SITUAÇÃO ]]</f>
        <v>ATIVO</v>
      </c>
      <c r="D7" s="15"/>
      <c r="E7" s="7"/>
      <c r="F7" s="10"/>
      <c r="G7" s="7"/>
      <c r="H7" s="7"/>
      <c r="I7" s="8"/>
      <c r="J7" s="7">
        <f t="shared" si="0"/>
        <v>0</v>
      </c>
      <c r="K7" s="9">
        <f t="shared" si="1"/>
        <v>-29</v>
      </c>
      <c r="L7" s="15" t="str">
        <f ca="1">IF(TODAY()&gt;Tabela224101112131415161718192021[[#This Row],[VENCIMENTO]],"Vencido‼","Válido✔")</f>
        <v>Vencido‼</v>
      </c>
    </row>
    <row r="8" spans="1:12" x14ac:dyDescent="0.25">
      <c r="A8" s="11" t="str">
        <f>Tabela224[[#This Row],[NOME]]</f>
        <v>ANDERSON JOSÉ NUNES REIS</v>
      </c>
      <c r="B8" s="11" t="str">
        <f>Tabela224[[#This Row],[CATEGORIA]]</f>
        <v>EMPREGADO</v>
      </c>
      <c r="C8" s="15" t="str">
        <f>Tabela224[[#This Row],[SITUAÇÃO ]]</f>
        <v>INATIVO</v>
      </c>
      <c r="D8" s="15"/>
      <c r="E8" s="7"/>
      <c r="F8" s="10"/>
      <c r="G8" s="7"/>
      <c r="H8" s="7"/>
      <c r="I8" s="8"/>
      <c r="J8" s="7">
        <f t="shared" si="0"/>
        <v>0</v>
      </c>
      <c r="K8" s="9">
        <f t="shared" si="1"/>
        <v>-29</v>
      </c>
      <c r="L8" s="15" t="str">
        <f ca="1">IF(TODAY()&gt;Tabela224101112131415161718192021[[#This Row],[VENCIMENTO]],"Vencido‼","Válido✔")</f>
        <v>Vencido‼</v>
      </c>
    </row>
    <row r="9" spans="1:12" x14ac:dyDescent="0.25">
      <c r="A9" s="11" t="str">
        <f>Tabela224[[#This Row],[NOME]]</f>
        <v>ARNALDO RAIMUNDO FERREIRA</v>
      </c>
      <c r="B9" s="11" t="str">
        <f>Tabela224[[#This Row],[CATEGORIA]]</f>
        <v>EMPREGADO</v>
      </c>
      <c r="C9" s="15" t="str">
        <f>Tabela224[[#This Row],[SITUAÇÃO ]]</f>
        <v>ATIVO</v>
      </c>
      <c r="D9" s="15"/>
      <c r="E9" s="7"/>
      <c r="F9" s="10"/>
      <c r="G9" s="7"/>
      <c r="H9" s="7"/>
      <c r="I9" s="8"/>
      <c r="J9" s="7">
        <f t="shared" si="0"/>
        <v>0</v>
      </c>
      <c r="K9" s="9">
        <f t="shared" si="1"/>
        <v>-29</v>
      </c>
      <c r="L9" s="15" t="str">
        <f ca="1">IF(TODAY()&gt;Tabela224101112131415161718192021[[#This Row],[VENCIMENTO]],"Vencido‼","Válido✔")</f>
        <v>Vencido‼</v>
      </c>
    </row>
    <row r="10" spans="1:12" x14ac:dyDescent="0.25">
      <c r="A10" s="11" t="str">
        <f>Tabela224[[#This Row],[NOME]]</f>
        <v>BRUNO DE SOUSA MARTINS</v>
      </c>
      <c r="B10" s="11" t="str">
        <f>Tabela224[[#This Row],[CATEGORIA]]</f>
        <v xml:space="preserve">EMPREGADO </v>
      </c>
      <c r="C10" s="15" t="str">
        <f>Tabela224[[#This Row],[SITUAÇÃO ]]</f>
        <v>INATIVO</v>
      </c>
      <c r="D10" s="15"/>
      <c r="E10" s="7"/>
      <c r="F10" s="10"/>
      <c r="G10" s="7"/>
      <c r="H10" s="7"/>
      <c r="I10" s="8"/>
      <c r="J10" s="7">
        <f t="shared" si="0"/>
        <v>0</v>
      </c>
      <c r="K10" s="9">
        <f t="shared" si="1"/>
        <v>-29</v>
      </c>
      <c r="L10" s="15" t="str">
        <f ca="1">IF(TODAY()&gt;Tabela224101112131415161718192021[[#This Row],[VENCIMENTO]],"Vencido‼","Válido✔")</f>
        <v>Vencido‼</v>
      </c>
    </row>
    <row r="11" spans="1:12" x14ac:dyDescent="0.25">
      <c r="A11" s="11" t="str">
        <f>Tabela224[[#This Row],[NOME]]</f>
        <v>CARLOS ANANIAS SOARES DOS ANJOS</v>
      </c>
      <c r="B11" s="11" t="str">
        <f>Tabela224[[#This Row],[CATEGORIA]]</f>
        <v>EMPREGADO</v>
      </c>
      <c r="C11" s="15" t="str">
        <f>Tabela224[[#This Row],[SITUAÇÃO ]]</f>
        <v>ATIVO</v>
      </c>
      <c r="D11" s="15"/>
      <c r="E11" s="7"/>
      <c r="F11" s="10"/>
      <c r="G11" s="7"/>
      <c r="H11" s="7"/>
      <c r="I11" s="8"/>
      <c r="J11" s="7">
        <f t="shared" si="0"/>
        <v>0</v>
      </c>
      <c r="K11" s="9">
        <f t="shared" si="1"/>
        <v>-29</v>
      </c>
      <c r="L11" s="15" t="str">
        <f ca="1">IF(TODAY()&gt;Tabela224101112131415161718192021[[#This Row],[VENCIMENTO]],"Vencido‼","Válido✔")</f>
        <v>Vencido‼</v>
      </c>
    </row>
    <row r="12" spans="1:12" x14ac:dyDescent="0.25">
      <c r="A12" s="11" t="str">
        <f>Tabela224[[#This Row],[NOME]]</f>
        <v>CARLOS ANTÔNIO DE LISBOA</v>
      </c>
      <c r="B12" s="11" t="str">
        <f>Tabela224[[#This Row],[CATEGORIA]]</f>
        <v>EMPREGADO</v>
      </c>
      <c r="C12" s="15" t="str">
        <f>Tabela224[[#This Row],[SITUAÇÃO ]]</f>
        <v>INATIVO</v>
      </c>
      <c r="D12" s="15"/>
      <c r="E12" s="7"/>
      <c r="F12" s="10"/>
      <c r="G12" s="7"/>
      <c r="H12" s="7"/>
      <c r="I12" s="8"/>
      <c r="J12" s="7">
        <f t="shared" si="0"/>
        <v>0</v>
      </c>
      <c r="K12" s="9">
        <f t="shared" si="1"/>
        <v>-29</v>
      </c>
      <c r="L12" s="15" t="str">
        <f ca="1">IF(TODAY()&gt;Tabela224101112131415161718192021[[#This Row],[VENCIMENTO]],"Vencido‼","Válido✔")</f>
        <v>Vencido‼</v>
      </c>
    </row>
    <row r="13" spans="1:12" x14ac:dyDescent="0.25">
      <c r="A13" s="11" t="str">
        <f>Tabela224[[#This Row],[NOME]]</f>
        <v>CLESIANO ANTÔNIO DIAS PINHEIRO</v>
      </c>
      <c r="B13" s="11" t="str">
        <f>Tabela224[[#This Row],[CATEGORIA]]</f>
        <v xml:space="preserve">EMPREGADO </v>
      </c>
      <c r="C13" s="15" t="str">
        <f>Tabela224[[#This Row],[SITUAÇÃO ]]</f>
        <v>ATIVO</v>
      </c>
      <c r="D13" s="15"/>
      <c r="E13" s="7"/>
      <c r="F13" s="10"/>
      <c r="G13" s="7"/>
      <c r="H13" s="7"/>
      <c r="I13" s="8"/>
      <c r="J13" s="7">
        <f t="shared" si="0"/>
        <v>0</v>
      </c>
      <c r="K13" s="9">
        <f t="shared" si="1"/>
        <v>-29</v>
      </c>
      <c r="L13" s="15" t="str">
        <f ca="1">IF(TODAY()&gt;Tabela224101112131415161718192021[[#This Row],[VENCIMENTO]],"Vencido‼","Válido✔")</f>
        <v>Vencido‼</v>
      </c>
    </row>
    <row r="14" spans="1:12" x14ac:dyDescent="0.25">
      <c r="A14" s="11" t="str">
        <f>Tabela224[[#This Row],[NOME]]</f>
        <v>DAMIÃO VICENTE SARAIVA</v>
      </c>
      <c r="B14" s="11" t="str">
        <f>Tabela224[[#This Row],[CATEGORIA]]</f>
        <v>EMPREGADO</v>
      </c>
      <c r="C14" s="15" t="str">
        <f>Tabela224[[#This Row],[SITUAÇÃO ]]</f>
        <v>ATIVO</v>
      </c>
      <c r="D14" s="15"/>
      <c r="E14" s="7"/>
      <c r="F14" s="10"/>
      <c r="G14" s="7"/>
      <c r="H14" s="7"/>
      <c r="I14" s="8"/>
      <c r="J14" s="7">
        <f t="shared" si="0"/>
        <v>0</v>
      </c>
      <c r="K14" s="9">
        <f>J14-29</f>
        <v>-29</v>
      </c>
      <c r="L14" s="15" t="str">
        <f ca="1">IF(TODAY()&gt;Tabela224101112131415161718192021[[#This Row],[VENCIMENTO]],"Vencido‼","Válido✔")</f>
        <v>Vencido‼</v>
      </c>
    </row>
    <row r="15" spans="1:12" x14ac:dyDescent="0.25">
      <c r="A15" s="11" t="str">
        <f>Tabela224[[#This Row],[NOME]]</f>
        <v>DANIEL ALVES DA CUNHA</v>
      </c>
      <c r="B15" s="11" t="str">
        <f>Tabela224[[#This Row],[CATEGORIA]]</f>
        <v>EMPREGADO</v>
      </c>
      <c r="C15" s="15" t="str">
        <f>Tabela224[[#This Row],[SITUAÇÃO ]]</f>
        <v>ATIVO</v>
      </c>
      <c r="D15" s="15"/>
      <c r="E15" s="7"/>
      <c r="F15" s="10"/>
      <c r="G15" s="7"/>
      <c r="H15" s="7"/>
      <c r="I15" s="8"/>
      <c r="J15" s="7">
        <f t="shared" si="0"/>
        <v>0</v>
      </c>
      <c r="K15" s="9">
        <f t="shared" ref="K15:K50" si="2">J15-29</f>
        <v>-29</v>
      </c>
      <c r="L15" s="15" t="str">
        <f ca="1">IF(TODAY()&gt;Tabela224101112131415161718192021[[#This Row],[VENCIMENTO]],"Vencido‼","Válido✔")</f>
        <v>Vencido‼</v>
      </c>
    </row>
    <row r="16" spans="1:12" x14ac:dyDescent="0.25">
      <c r="A16" s="11" t="str">
        <f>Tabela224[[#This Row],[NOME]]</f>
        <v>DIEGO GALDINO REZENDE</v>
      </c>
      <c r="B16" s="11" t="str">
        <f>Tabela224[[#This Row],[CATEGORIA]]</f>
        <v>INTERMITENTE (GEOSCAN)</v>
      </c>
      <c r="C16" s="15" t="str">
        <f>Tabela224[[#This Row],[SITUAÇÃO ]]</f>
        <v>ATIVO</v>
      </c>
      <c r="D16" s="15"/>
      <c r="E16" s="7"/>
      <c r="F16" s="10"/>
      <c r="G16" s="7"/>
      <c r="H16" s="7"/>
      <c r="I16" s="8"/>
      <c r="J16" s="7">
        <f t="shared" si="0"/>
        <v>0</v>
      </c>
      <c r="K16" s="9">
        <f t="shared" si="2"/>
        <v>-29</v>
      </c>
      <c r="L16" s="15" t="str">
        <f ca="1">IF(TODAY()&gt;Tabela224101112131415161718192021[[#This Row],[VENCIMENTO]],"Vencido‼","Válido✔")</f>
        <v>Vencido‼</v>
      </c>
    </row>
    <row r="17" spans="1:12" x14ac:dyDescent="0.25">
      <c r="A17" s="11" t="str">
        <f>Tabela224[[#This Row],[NOME]]</f>
        <v>DOGIVAL GONÇALVES DOS SANTOS</v>
      </c>
      <c r="B17" s="11" t="str">
        <f>Tabela224[[#This Row],[CATEGORIA]]</f>
        <v>INTERMITENTE (ELISVÂNIO)</v>
      </c>
      <c r="C17" s="15" t="str">
        <f>Tabela224[[#This Row],[SITUAÇÃO ]]</f>
        <v>ATIVO</v>
      </c>
      <c r="D17" s="15" t="s">
        <v>80</v>
      </c>
      <c r="E17" s="7">
        <v>45197</v>
      </c>
      <c r="F17" s="10">
        <v>0.16666666666666666</v>
      </c>
      <c r="G17" s="7" t="s">
        <v>22</v>
      </c>
      <c r="H17" s="7" t="s">
        <v>63</v>
      </c>
      <c r="I17" s="8">
        <v>24</v>
      </c>
      <c r="J17" s="7">
        <f t="shared" si="0"/>
        <v>45928</v>
      </c>
      <c r="K17" s="9">
        <f t="shared" si="2"/>
        <v>45899</v>
      </c>
      <c r="L17" s="15" t="str">
        <f ca="1">IF(TODAY()&gt;Tabela224101112131415161718192021[[#This Row],[VENCIMENTO]],"Vencido‼","Válido✔")</f>
        <v>Válido✔</v>
      </c>
    </row>
    <row r="18" spans="1:12" x14ac:dyDescent="0.25">
      <c r="A18" s="11" t="str">
        <f>Tabela224[[#This Row],[NOME]]</f>
        <v>ELISVÂNIO DE SOUZA OLIVEIRA</v>
      </c>
      <c r="B18" s="11" t="str">
        <f>Tabela224[[#This Row],[CATEGORIA]]</f>
        <v>INTERMITENTE (ELISVÂNIO)</v>
      </c>
      <c r="C18" s="15" t="str">
        <f>Tabela224[[#This Row],[SITUAÇÃO ]]</f>
        <v>ATIVO</v>
      </c>
      <c r="D18" s="15" t="s">
        <v>80</v>
      </c>
      <c r="E18" s="7">
        <v>45197</v>
      </c>
      <c r="F18" s="10">
        <v>0.16666666666666666</v>
      </c>
      <c r="G18" s="7" t="s">
        <v>22</v>
      </c>
      <c r="H18" s="7" t="s">
        <v>63</v>
      </c>
      <c r="I18" s="8">
        <v>24</v>
      </c>
      <c r="J18" s="7">
        <f t="shared" si="0"/>
        <v>45928</v>
      </c>
      <c r="K18" s="9">
        <f t="shared" si="2"/>
        <v>45899</v>
      </c>
      <c r="L18" s="15" t="str">
        <f ca="1">IF(TODAY()&gt;Tabela224101112131415161718192021[[#This Row],[VENCIMENTO]],"Vencido‼","Válido✔")</f>
        <v>Válido✔</v>
      </c>
    </row>
    <row r="19" spans="1:12" x14ac:dyDescent="0.25">
      <c r="A19" s="11" t="str">
        <f>Tabela224[[#This Row],[NOME]]</f>
        <v>EVARISTO CHAVES DA SILVA</v>
      </c>
      <c r="B19" s="11" t="str">
        <f>Tabela224[[#This Row],[CATEGORIA]]</f>
        <v>EMPREGADO</v>
      </c>
      <c r="C19" s="15" t="str">
        <f>Tabela224[[#This Row],[SITUAÇÃO ]]</f>
        <v>ATIVO</v>
      </c>
      <c r="D19" s="15"/>
      <c r="E19" s="7"/>
      <c r="F19" s="10"/>
      <c r="G19" s="7"/>
      <c r="H19" s="7"/>
      <c r="I19" s="8"/>
      <c r="J19" s="7">
        <f t="shared" si="0"/>
        <v>0</v>
      </c>
      <c r="K19" s="9">
        <f t="shared" si="2"/>
        <v>-29</v>
      </c>
      <c r="L19" s="15" t="str">
        <f ca="1">IF(TODAY()&gt;Tabela224101112131415161718192021[[#This Row],[VENCIMENTO]],"Vencido‼","Válido✔")</f>
        <v>Vencido‼</v>
      </c>
    </row>
    <row r="20" spans="1:12" x14ac:dyDescent="0.25">
      <c r="A20" s="11" t="str">
        <f>Tabela224[[#This Row],[NOME]]</f>
        <v>FELIPE OLIVEIRA BARBOSA</v>
      </c>
      <c r="B20" s="11" t="str">
        <f>Tabela224[[#This Row],[CATEGORIA]]</f>
        <v>EMPREGADO</v>
      </c>
      <c r="C20" s="15" t="str">
        <f>Tabela224[[#This Row],[SITUAÇÃO ]]</f>
        <v>ATIVO</v>
      </c>
      <c r="D20" s="15"/>
      <c r="E20" s="7"/>
      <c r="F20" s="10"/>
      <c r="G20" s="7"/>
      <c r="H20" s="7"/>
      <c r="I20" s="8"/>
      <c r="J20" s="7">
        <f t="shared" si="0"/>
        <v>0</v>
      </c>
      <c r="K20" s="9">
        <f t="shared" si="2"/>
        <v>-29</v>
      </c>
      <c r="L20" s="15" t="str">
        <f ca="1">IF(TODAY()&gt;Tabela224101112131415161718192021[[#This Row],[VENCIMENTO]],"Vencido‼","Válido✔")</f>
        <v>Vencido‼</v>
      </c>
    </row>
    <row r="21" spans="1:12" x14ac:dyDescent="0.25">
      <c r="A21" s="11" t="str">
        <f>Tabela224[[#This Row],[NOME]]</f>
        <v>FERNANDO OLIVEIRA DOS SANTOS</v>
      </c>
      <c r="B21" s="11" t="str">
        <f>Tabela224[[#This Row],[CATEGORIA]]</f>
        <v>EMPREGADO</v>
      </c>
      <c r="C21" s="15" t="str">
        <f>Tabela224[[#This Row],[SITUAÇÃO ]]</f>
        <v>ATIVO</v>
      </c>
      <c r="D21" s="15"/>
      <c r="E21" s="7"/>
      <c r="F21" s="10"/>
      <c r="G21" s="7"/>
      <c r="H21" s="7"/>
      <c r="I21" s="8"/>
      <c r="J21" s="7">
        <f t="shared" si="0"/>
        <v>0</v>
      </c>
      <c r="K21" s="9">
        <f t="shared" si="2"/>
        <v>-29</v>
      </c>
      <c r="L21" s="15" t="str">
        <f ca="1">IF(TODAY()&gt;Tabela224101112131415161718192021[[#This Row],[VENCIMENTO]],"Vencido‼","Válido✔")</f>
        <v>Vencido‼</v>
      </c>
    </row>
    <row r="22" spans="1:12" x14ac:dyDescent="0.25">
      <c r="A22" s="11" t="str">
        <f>Tabela224[[#This Row],[NOME]]</f>
        <v>FILIPI GODINHO VEIGA</v>
      </c>
      <c r="B22" s="11" t="str">
        <f>Tabela224[[#This Row],[CATEGORIA]]</f>
        <v>INTERMITENTE (GEOSCAN)</v>
      </c>
      <c r="C22" s="15" t="str">
        <f>Tabela224[[#This Row],[SITUAÇÃO ]]</f>
        <v>ATIVO</v>
      </c>
      <c r="D22" s="15"/>
      <c r="E22" s="7"/>
      <c r="F22" s="10"/>
      <c r="G22" s="7"/>
      <c r="H22" s="7"/>
      <c r="I22" s="8"/>
      <c r="J22" s="7">
        <f t="shared" si="0"/>
        <v>0</v>
      </c>
      <c r="K22" s="9">
        <f t="shared" si="2"/>
        <v>-29</v>
      </c>
      <c r="L22" s="15" t="str">
        <f ca="1">IF(TODAY()&gt;Tabela224101112131415161718192021[[#This Row],[VENCIMENTO]],"Vencido‼","Válido✔")</f>
        <v>Vencido‼</v>
      </c>
    </row>
    <row r="23" spans="1:12" x14ac:dyDescent="0.25">
      <c r="A23" s="11" t="str">
        <f>Tabela224[[#This Row],[NOME]]</f>
        <v>GERSON DAMIÃO DA SILVA PRADO</v>
      </c>
      <c r="B23" s="11" t="str">
        <f>Tabela224[[#This Row],[CATEGORIA]]</f>
        <v>EMPREGADO</v>
      </c>
      <c r="C23" s="15" t="str">
        <f>Tabela224[[#This Row],[SITUAÇÃO ]]</f>
        <v>ATIVO</v>
      </c>
      <c r="D23" s="15"/>
      <c r="E23" s="7"/>
      <c r="F23" s="10"/>
      <c r="G23" s="7"/>
      <c r="H23" s="7"/>
      <c r="I23" s="8"/>
      <c r="J23" s="7">
        <f t="shared" si="0"/>
        <v>0</v>
      </c>
      <c r="K23" s="9">
        <f t="shared" si="2"/>
        <v>-29</v>
      </c>
      <c r="L23" s="15" t="str">
        <f ca="1">IF(TODAY()&gt;Tabela224101112131415161718192021[[#This Row],[VENCIMENTO]],"Vencido‼","Válido✔")</f>
        <v>Vencido‼</v>
      </c>
    </row>
    <row r="24" spans="1:12" x14ac:dyDescent="0.25">
      <c r="A24" s="11" t="str">
        <f>Tabela224[[#This Row],[NOME]]</f>
        <v>GIVALDO JOSE DOS SANTOS</v>
      </c>
      <c r="B24" s="11" t="str">
        <f>Tabela224[[#This Row],[CATEGORIA]]</f>
        <v>INTERMITENTE (ELISVÂNIO)</v>
      </c>
      <c r="C24" s="15" t="str">
        <f>Tabela224[[#This Row],[SITUAÇÃO ]]</f>
        <v>ATIVO</v>
      </c>
      <c r="D24" s="15" t="s">
        <v>80</v>
      </c>
      <c r="E24" s="7">
        <v>45197</v>
      </c>
      <c r="F24" s="10">
        <v>0.16666666666666666</v>
      </c>
      <c r="G24" s="7" t="s">
        <v>22</v>
      </c>
      <c r="H24" s="7" t="s">
        <v>63</v>
      </c>
      <c r="I24" s="8">
        <v>24</v>
      </c>
      <c r="J24" s="7">
        <f t="shared" si="0"/>
        <v>45928</v>
      </c>
      <c r="K24" s="9">
        <f t="shared" si="2"/>
        <v>45899</v>
      </c>
      <c r="L24" s="15" t="str">
        <f ca="1">IF(TODAY()&gt;Tabela224101112131415161718192021[[#This Row],[VENCIMENTO]],"Vencido‼","Válido✔")</f>
        <v>Válido✔</v>
      </c>
    </row>
    <row r="25" spans="1:12" x14ac:dyDescent="0.25">
      <c r="A25" s="11" t="str">
        <f>Tabela224[[#This Row],[NOME]]</f>
        <v>GUSTAVO HENRIQUE ABREU ROCHA</v>
      </c>
      <c r="B25" s="11" t="str">
        <f>Tabela224[[#This Row],[CATEGORIA]]</f>
        <v>EMPREGADO</v>
      </c>
      <c r="C25" s="15" t="str">
        <f>Tabela224[[#This Row],[SITUAÇÃO ]]</f>
        <v>ATIVO</v>
      </c>
      <c r="D25" s="15"/>
      <c r="E25" s="7"/>
      <c r="F25" s="7"/>
      <c r="G25" s="7"/>
      <c r="H25" s="7"/>
      <c r="I25" s="8"/>
      <c r="J25" s="7">
        <f t="shared" si="0"/>
        <v>0</v>
      </c>
      <c r="K25" s="9">
        <f t="shared" si="2"/>
        <v>-29</v>
      </c>
      <c r="L25" s="15" t="str">
        <f ca="1">IF(TODAY()&gt;Tabela224101112131415161718192021[[#This Row],[VENCIMENTO]],"Vencido‼","Válido✔")</f>
        <v>Vencido‼</v>
      </c>
    </row>
    <row r="26" spans="1:12" x14ac:dyDescent="0.25">
      <c r="A26" s="11" t="str">
        <f>Tabela224[[#This Row],[NOME]]</f>
        <v>HIGOR PAULO DIAS OLIVEIRA</v>
      </c>
      <c r="B26" s="11" t="str">
        <f>Tabela224[[#This Row],[CATEGORIA]]</f>
        <v>EMPREGADO</v>
      </c>
      <c r="C26" s="15" t="str">
        <f>Tabela224[[#This Row],[SITUAÇÃO ]]</f>
        <v>ATIVO</v>
      </c>
      <c r="D26" s="15" t="s">
        <v>80</v>
      </c>
      <c r="E26" s="7">
        <v>44312</v>
      </c>
      <c r="F26" s="10">
        <v>0.16666666666666666</v>
      </c>
      <c r="G26" s="7" t="s">
        <v>22</v>
      </c>
      <c r="H26" s="7" t="s">
        <v>63</v>
      </c>
      <c r="I26" s="8">
        <v>24</v>
      </c>
      <c r="J26" s="7">
        <f t="shared" si="0"/>
        <v>45042</v>
      </c>
      <c r="K26" s="9">
        <f t="shared" si="2"/>
        <v>45013</v>
      </c>
      <c r="L26" s="15" t="str">
        <f ca="1">IF(TODAY()&gt;Tabela224101112131415161718192021[[#This Row],[VENCIMENTO]],"Vencido‼","Válido✔")</f>
        <v>Vencido‼</v>
      </c>
    </row>
    <row r="27" spans="1:12" x14ac:dyDescent="0.25">
      <c r="A27" s="11" t="str">
        <f>Tabela224[[#This Row],[NOME]]</f>
        <v>JANDILSON VIRGENS COSTA</v>
      </c>
      <c r="B27" s="11" t="str">
        <f>Tabela224[[#This Row],[CATEGORIA]]</f>
        <v>INTERMITENTE (ELISVÂNIO)</v>
      </c>
      <c r="C27" s="15" t="str">
        <f>Tabela224[[#This Row],[SITUAÇÃO ]]</f>
        <v>ATIVO</v>
      </c>
      <c r="D27" s="15" t="s">
        <v>80</v>
      </c>
      <c r="E27" s="7">
        <v>45215</v>
      </c>
      <c r="F27" s="10">
        <v>0.16666666666666666</v>
      </c>
      <c r="G27" s="7" t="s">
        <v>22</v>
      </c>
      <c r="H27" s="7" t="s">
        <v>63</v>
      </c>
      <c r="I27" s="8">
        <v>24</v>
      </c>
      <c r="J27" s="7">
        <f t="shared" si="0"/>
        <v>45946</v>
      </c>
      <c r="K27" s="9">
        <f t="shared" si="2"/>
        <v>45917</v>
      </c>
      <c r="L27" s="15" t="str">
        <f ca="1">IF(TODAY()&gt;Tabela224101112131415161718192021[[#This Row],[VENCIMENTO]],"Vencido‼","Válido✔")</f>
        <v>Válido✔</v>
      </c>
    </row>
    <row r="28" spans="1:12" x14ac:dyDescent="0.25">
      <c r="A28" s="11" t="str">
        <f>Tabela224[[#This Row],[NOME]]</f>
        <v>JHONATA HENRIQUE AMORIM ALVES</v>
      </c>
      <c r="B28" s="11" t="str">
        <f>Tabela224[[#This Row],[CATEGORIA]]</f>
        <v>EMPREGADO</v>
      </c>
      <c r="C28" s="15" t="str">
        <f>Tabela224[[#This Row],[SITUAÇÃO ]]</f>
        <v>ATIVO</v>
      </c>
      <c r="D28" s="15"/>
      <c r="E28" s="7"/>
      <c r="F28" s="7"/>
      <c r="G28" s="7"/>
      <c r="H28" s="7"/>
      <c r="I28" s="8"/>
      <c r="J28" s="7">
        <f t="shared" si="0"/>
        <v>0</v>
      </c>
      <c r="K28" s="9">
        <f t="shared" si="2"/>
        <v>-29</v>
      </c>
      <c r="L28" s="15" t="str">
        <f ca="1">IF(TODAY()&gt;Tabela224101112131415161718192021[[#This Row],[VENCIMENTO]],"Vencido‼","Válido✔")</f>
        <v>Vencido‼</v>
      </c>
    </row>
    <row r="29" spans="1:12" x14ac:dyDescent="0.25">
      <c r="A29" s="11" t="str">
        <f>Tabela224[[#This Row],[NOME]]</f>
        <v>JOÃO PAULO GUIMARÃES</v>
      </c>
      <c r="B29" s="11" t="str">
        <f>Tabela224[[#This Row],[CATEGORIA]]</f>
        <v>EMPREGADO</v>
      </c>
      <c r="C29" s="15" t="str">
        <f>Tabela224[[#This Row],[SITUAÇÃO ]]</f>
        <v>INATIVO</v>
      </c>
      <c r="D29" s="15"/>
      <c r="E29" s="7"/>
      <c r="F29" s="7"/>
      <c r="G29" s="7"/>
      <c r="H29" s="7"/>
      <c r="I29" s="8"/>
      <c r="J29" s="7">
        <f t="shared" si="0"/>
        <v>0</v>
      </c>
      <c r="K29" s="9">
        <f t="shared" si="2"/>
        <v>-29</v>
      </c>
      <c r="L29" s="15" t="str">
        <f ca="1">IF(TODAY()&gt;Tabela224101112131415161718192021[[#This Row],[VENCIMENTO]],"Vencido‼","Válido✔")</f>
        <v>Vencido‼</v>
      </c>
    </row>
    <row r="30" spans="1:12" x14ac:dyDescent="0.25">
      <c r="A30" s="11" t="str">
        <f>Tabela224[[#This Row],[NOME]]</f>
        <v>JONATHAS KELLYSON MARTINS DE OLIVEIRA</v>
      </c>
      <c r="B30" s="11" t="str">
        <f>Tabela224[[#This Row],[CATEGORIA]]</f>
        <v>INTERMITENTE</v>
      </c>
      <c r="C30" s="15" t="str">
        <f>Tabela224[[#This Row],[SITUAÇÃO ]]</f>
        <v>INATIVO</v>
      </c>
      <c r="D30" s="15"/>
      <c r="E30" s="7"/>
      <c r="F30" s="7"/>
      <c r="G30" s="7"/>
      <c r="H30" s="7"/>
      <c r="I30" s="8"/>
      <c r="J30" s="7">
        <f t="shared" si="0"/>
        <v>0</v>
      </c>
      <c r="K30" s="9">
        <f t="shared" si="2"/>
        <v>-29</v>
      </c>
      <c r="L30" s="15" t="str">
        <f ca="1">IF(TODAY()&gt;Tabela224101112131415161718192021[[#This Row],[VENCIMENTO]],"Vencido‼","Válido✔")</f>
        <v>Vencido‼</v>
      </c>
    </row>
    <row r="31" spans="1:12" x14ac:dyDescent="0.25">
      <c r="A31" s="11" t="str">
        <f>Tabela224[[#This Row],[NOME]]</f>
        <v>JOSÉ ANTÔNIO DIAS</v>
      </c>
      <c r="B31" s="11" t="str">
        <f>Tabela224[[#This Row],[CATEGORIA]]</f>
        <v xml:space="preserve">EMPREGADO </v>
      </c>
      <c r="C31" s="15" t="str">
        <f>Tabela224[[#This Row],[SITUAÇÃO ]]</f>
        <v>ATIVO</v>
      </c>
      <c r="D31" s="15"/>
      <c r="E31" s="7"/>
      <c r="F31" s="7"/>
      <c r="G31" s="7"/>
      <c r="H31" s="7"/>
      <c r="I31" s="8"/>
      <c r="J31" s="7">
        <f t="shared" si="0"/>
        <v>0</v>
      </c>
      <c r="K31" s="9">
        <f t="shared" si="2"/>
        <v>-29</v>
      </c>
      <c r="L31" s="15" t="str">
        <f ca="1">IF(TODAY()&gt;Tabela224101112131415161718192021[[#This Row],[VENCIMENTO]],"Vencido‼","Válido✔")</f>
        <v>Vencido‼</v>
      </c>
    </row>
    <row r="32" spans="1:12" x14ac:dyDescent="0.25">
      <c r="A32" s="11" t="str">
        <f>Tabela224[[#This Row],[NOME]]</f>
        <v>KENNEDY ALMEIDA MOTA</v>
      </c>
      <c r="B32" s="11" t="str">
        <f>Tabela224[[#This Row],[CATEGORIA]]</f>
        <v>EMPREGADO</v>
      </c>
      <c r="C32" s="15" t="str">
        <f>Tabela224[[#This Row],[SITUAÇÃO ]]</f>
        <v>ATIVO</v>
      </c>
      <c r="D32" s="15"/>
      <c r="E32" s="7"/>
      <c r="F32" s="7"/>
      <c r="G32" s="7"/>
      <c r="H32" s="7"/>
      <c r="I32" s="8"/>
      <c r="J32" s="7">
        <f t="shared" si="0"/>
        <v>0</v>
      </c>
      <c r="K32" s="9">
        <f t="shared" si="2"/>
        <v>-29</v>
      </c>
      <c r="L32" s="15" t="str">
        <f ca="1">IF(TODAY()&gt;Tabela224101112131415161718192021[[#This Row],[VENCIMENTO]],"Vencido‼","Válido✔")</f>
        <v>Vencido‼</v>
      </c>
    </row>
    <row r="33" spans="1:12" x14ac:dyDescent="0.25">
      <c r="A33" s="11" t="str">
        <f>Tabela224[[#This Row],[NOME]]</f>
        <v>KEVIN AQUINO ARNEZ</v>
      </c>
      <c r="B33" s="11" t="str">
        <f>Tabela224[[#This Row],[CATEGORIA]]</f>
        <v>EMPREGADO</v>
      </c>
      <c r="C33" s="15" t="str">
        <f>Tabela224[[#This Row],[SITUAÇÃO ]]</f>
        <v>ATIVO</v>
      </c>
      <c r="D33" s="15"/>
      <c r="E33" s="7"/>
      <c r="F33" s="7"/>
      <c r="G33" s="7"/>
      <c r="H33" s="7"/>
      <c r="I33" s="8"/>
      <c r="J33" s="7">
        <f t="shared" si="0"/>
        <v>0</v>
      </c>
      <c r="K33" s="9">
        <f t="shared" si="2"/>
        <v>-29</v>
      </c>
      <c r="L33" s="15" t="str">
        <f ca="1">IF(TODAY()&gt;Tabela224101112131415161718192021[[#This Row],[VENCIMENTO]],"Vencido‼","Válido✔")</f>
        <v>Vencido‼</v>
      </c>
    </row>
    <row r="34" spans="1:12" x14ac:dyDescent="0.25">
      <c r="A34" s="11" t="str">
        <f>Tabela224[[#This Row],[NOME]]</f>
        <v>LEANDRO ARCANJO DOS SANTOS</v>
      </c>
      <c r="B34" s="11" t="str">
        <f>Tabela224[[#This Row],[CATEGORIA]]</f>
        <v>EMPREGADO</v>
      </c>
      <c r="C34" s="15" t="str">
        <f>Tabela224[[#This Row],[SITUAÇÃO ]]</f>
        <v>ATIVO</v>
      </c>
      <c r="D34" s="15"/>
      <c r="E34" s="7"/>
      <c r="F34" s="7"/>
      <c r="G34" s="7"/>
      <c r="H34" s="7"/>
      <c r="I34" s="8"/>
      <c r="J34" s="7">
        <f t="shared" si="0"/>
        <v>0</v>
      </c>
      <c r="K34" s="9">
        <f t="shared" si="2"/>
        <v>-29</v>
      </c>
      <c r="L34" s="15" t="str">
        <f ca="1">IF(TODAY()&gt;Tabela224101112131415161718192021[[#This Row],[VENCIMENTO]],"Vencido‼","Válido✔")</f>
        <v>Vencido‼</v>
      </c>
    </row>
    <row r="35" spans="1:12" x14ac:dyDescent="0.25">
      <c r="A35" s="11" t="str">
        <f>Tabela224[[#This Row],[NOME]]</f>
        <v>LUCIANO ALVES DE PAIVA</v>
      </c>
      <c r="B35" s="11" t="str">
        <f>Tabela224[[#This Row],[CATEGORIA]]</f>
        <v>EMPREGADO</v>
      </c>
      <c r="C35" s="15" t="str">
        <f>Tabela224[[#This Row],[SITUAÇÃO ]]</f>
        <v>INATIVO</v>
      </c>
      <c r="D35" s="15"/>
      <c r="E35" s="7"/>
      <c r="F35" s="7"/>
      <c r="G35" s="7"/>
      <c r="H35" s="7"/>
      <c r="I35" s="8"/>
      <c r="J35" s="7">
        <f t="shared" si="0"/>
        <v>0</v>
      </c>
      <c r="K35" s="9">
        <f t="shared" si="2"/>
        <v>-29</v>
      </c>
      <c r="L35" s="15" t="str">
        <f ca="1">IF(TODAY()&gt;Tabela224101112131415161718192021[[#This Row],[VENCIMENTO]],"Vencido‼","Válido✔")</f>
        <v>Vencido‼</v>
      </c>
    </row>
    <row r="36" spans="1:12" x14ac:dyDescent="0.25">
      <c r="A36" s="11" t="str">
        <f>Tabela224[[#This Row],[NOME]]</f>
        <v>LUIZ CARLOS CORRÊA</v>
      </c>
      <c r="B36" s="11" t="str">
        <f>Tabela224[[#This Row],[CATEGORIA]]</f>
        <v>EMPREGADO</v>
      </c>
      <c r="C36" s="15" t="str">
        <f>Tabela224[[#This Row],[SITUAÇÃO ]]</f>
        <v>ATIVO</v>
      </c>
      <c r="D36" s="15"/>
      <c r="E36" s="7"/>
      <c r="F36" s="7"/>
      <c r="G36" s="7"/>
      <c r="H36" s="7"/>
      <c r="I36" s="8"/>
      <c r="J36" s="7">
        <f t="shared" si="0"/>
        <v>0</v>
      </c>
      <c r="K36" s="9">
        <f t="shared" si="2"/>
        <v>-29</v>
      </c>
      <c r="L36" s="15" t="str">
        <f ca="1">IF(TODAY()&gt;Tabela224101112131415161718192021[[#This Row],[VENCIMENTO]],"Vencido‼","Válido✔")</f>
        <v>Vencido‼</v>
      </c>
    </row>
    <row r="37" spans="1:12" x14ac:dyDescent="0.25">
      <c r="A37" s="11" t="str">
        <f>Tabela224[[#This Row],[NOME]]</f>
        <v>MÁRCIO PEREIRA DO NASCIMENTO</v>
      </c>
      <c r="B37" s="11" t="str">
        <f>Tabela224[[#This Row],[CATEGORIA]]</f>
        <v>EMPREGADO</v>
      </c>
      <c r="C37" s="15" t="str">
        <f>Tabela224[[#This Row],[SITUAÇÃO ]]</f>
        <v>ATIVO</v>
      </c>
      <c r="D37" s="15"/>
      <c r="E37" s="7"/>
      <c r="F37" s="7"/>
      <c r="G37" s="7"/>
      <c r="H37" s="7"/>
      <c r="I37" s="8"/>
      <c r="J37" s="7">
        <f t="shared" si="0"/>
        <v>0</v>
      </c>
      <c r="K37" s="9">
        <f t="shared" si="2"/>
        <v>-29</v>
      </c>
      <c r="L37" s="15" t="str">
        <f ca="1">IF(TODAY()&gt;Tabela224101112131415161718192021[[#This Row],[VENCIMENTO]],"Vencido‼","Válido✔")</f>
        <v>Vencido‼</v>
      </c>
    </row>
    <row r="38" spans="1:12" x14ac:dyDescent="0.25">
      <c r="A38" s="11" t="str">
        <f>Tabela224[[#This Row],[NOME]]</f>
        <v>MATEUS DOS SANTOS DE BRITO</v>
      </c>
      <c r="B38" s="11" t="str">
        <f>Tabela224[[#This Row],[CATEGORIA]]</f>
        <v>INTERMITENTE (ELISVÂNIO)</v>
      </c>
      <c r="C38" s="15" t="str">
        <f>Tabela224[[#This Row],[SITUAÇÃO ]]</f>
        <v>ATIVO</v>
      </c>
      <c r="D38" s="15" t="s">
        <v>80</v>
      </c>
      <c r="E38" s="7">
        <v>45215</v>
      </c>
      <c r="F38" s="10">
        <v>0.16666666666666666</v>
      </c>
      <c r="G38" s="7" t="s">
        <v>22</v>
      </c>
      <c r="H38" s="7" t="s">
        <v>63</v>
      </c>
      <c r="I38" s="8">
        <v>24</v>
      </c>
      <c r="J38" s="7">
        <f t="shared" si="0"/>
        <v>45946</v>
      </c>
      <c r="K38" s="9">
        <f t="shared" si="2"/>
        <v>45917</v>
      </c>
      <c r="L38" s="15" t="str">
        <f ca="1">IF(TODAY()&gt;Tabela224101112131415161718192021[[#This Row],[VENCIMENTO]],"Vencido‼","Válido✔")</f>
        <v>Válido✔</v>
      </c>
    </row>
    <row r="39" spans="1:12" x14ac:dyDescent="0.25">
      <c r="A39" s="11" t="str">
        <f>Tabela224[[#This Row],[NOME]]</f>
        <v>MOACIR ROMÁRIO SIQUEIRA DOS REIS</v>
      </c>
      <c r="B39" s="11" t="str">
        <f>Tabela224[[#This Row],[CATEGORIA]]</f>
        <v>EMPREGADO</v>
      </c>
      <c r="C39" s="15" t="str">
        <f>Tabela224[[#This Row],[SITUAÇÃO ]]</f>
        <v>ATIVO</v>
      </c>
      <c r="D39" s="15"/>
      <c r="E39" s="7"/>
      <c r="F39" s="7"/>
      <c r="G39" s="7"/>
      <c r="H39" s="7"/>
      <c r="I39" s="8"/>
      <c r="J39" s="7">
        <f t="shared" si="0"/>
        <v>0</v>
      </c>
      <c r="K39" s="9">
        <f t="shared" si="2"/>
        <v>-29</v>
      </c>
      <c r="L39" s="15" t="str">
        <f ca="1">IF(TODAY()&gt;Tabela224101112131415161718192021[[#This Row],[VENCIMENTO]],"Vencido‼","Válido✔")</f>
        <v>Vencido‼</v>
      </c>
    </row>
    <row r="40" spans="1:12" x14ac:dyDescent="0.25">
      <c r="A40" s="11" t="str">
        <f>Tabela224[[#This Row],[NOME]]</f>
        <v>NATHÁLIA ROSY SOUZA OLIVEIRA</v>
      </c>
      <c r="B40" s="11" t="str">
        <f>Tabela224[[#This Row],[CATEGORIA]]</f>
        <v>EMPREGADO</v>
      </c>
      <c r="C40" s="15" t="str">
        <f>Tabela224[[#This Row],[SITUAÇÃO ]]</f>
        <v>ATIVO</v>
      </c>
      <c r="D40" s="15"/>
      <c r="E40" s="7"/>
      <c r="F40" s="7"/>
      <c r="G40" s="7"/>
      <c r="H40" s="7"/>
      <c r="I40" s="8"/>
      <c r="J40" s="7">
        <f t="shared" si="0"/>
        <v>0</v>
      </c>
      <c r="K40" s="9">
        <f t="shared" si="2"/>
        <v>-29</v>
      </c>
      <c r="L40" s="15" t="str">
        <f ca="1">IF(TODAY()&gt;Tabela224101112131415161718192021[[#This Row],[VENCIMENTO]],"Vencido‼","Válido✔")</f>
        <v>Vencido‼</v>
      </c>
    </row>
    <row r="41" spans="1:12" x14ac:dyDescent="0.25">
      <c r="A41" s="11" t="str">
        <f>Tabela224[[#This Row],[NOME]]</f>
        <v>NAYARA THAÍS LOURENÇO OLIVEIRA</v>
      </c>
      <c r="B41" s="11" t="str">
        <f>Tabela224[[#This Row],[CATEGORIA]]</f>
        <v>EMPREGADO</v>
      </c>
      <c r="C41" s="15" t="str">
        <f>Tabela224[[#This Row],[SITUAÇÃO ]]</f>
        <v>ATIVO</v>
      </c>
      <c r="D41" s="15"/>
      <c r="E41" s="7"/>
      <c r="F41" s="7"/>
      <c r="G41" s="7"/>
      <c r="H41" s="7"/>
      <c r="I41" s="8"/>
      <c r="J41" s="7">
        <f t="shared" si="0"/>
        <v>0</v>
      </c>
      <c r="K41" s="9">
        <f t="shared" si="2"/>
        <v>-29</v>
      </c>
      <c r="L41" s="15" t="str">
        <f ca="1">IF(TODAY()&gt;Tabela224101112131415161718192021[[#This Row],[VENCIMENTO]],"Vencido‼","Válido✔")</f>
        <v>Vencido‼</v>
      </c>
    </row>
    <row r="42" spans="1:12" x14ac:dyDescent="0.25">
      <c r="A42" s="11" t="str">
        <f>Tabela224[[#This Row],[NOME]]</f>
        <v>NIELTON OLIVEIRA DAMASCENO</v>
      </c>
      <c r="B42" s="11" t="str">
        <f>Tabela224[[#This Row],[CATEGORIA]]</f>
        <v>EMPREGADO</v>
      </c>
      <c r="C42" s="15" t="str">
        <f>Tabela224[[#This Row],[SITUAÇÃO ]]</f>
        <v>ATIVO</v>
      </c>
      <c r="D42" s="15"/>
      <c r="E42" s="7"/>
      <c r="F42" s="7"/>
      <c r="G42" s="7"/>
      <c r="H42" s="7"/>
      <c r="I42" s="8"/>
      <c r="J42" s="7">
        <f t="shared" si="0"/>
        <v>0</v>
      </c>
      <c r="K42" s="9">
        <f t="shared" si="2"/>
        <v>-29</v>
      </c>
      <c r="L42" s="15" t="str">
        <f ca="1">IF(TODAY()&gt;Tabela224101112131415161718192021[[#This Row],[VENCIMENTO]],"Vencido‼","Válido✔")</f>
        <v>Vencido‼</v>
      </c>
    </row>
    <row r="43" spans="1:12" x14ac:dyDescent="0.25">
      <c r="A43" s="11" t="str">
        <f>Tabela224[[#This Row],[NOME]]</f>
        <v>PAULO CÉLIO DA SILVA</v>
      </c>
      <c r="B43" s="11" t="str">
        <f>Tabela224[[#This Row],[CATEGORIA]]</f>
        <v>EMPREGADO</v>
      </c>
      <c r="C43" s="15" t="str">
        <f>Tabela224[[#This Row],[SITUAÇÃO ]]</f>
        <v>ATIVO</v>
      </c>
      <c r="D43" s="15" t="s">
        <v>80</v>
      </c>
      <c r="E43" s="7">
        <v>44312</v>
      </c>
      <c r="F43" s="10">
        <v>0.16666666666666666</v>
      </c>
      <c r="G43" s="7" t="s">
        <v>22</v>
      </c>
      <c r="H43" s="7" t="s">
        <v>63</v>
      </c>
      <c r="I43" s="8">
        <v>24</v>
      </c>
      <c r="J43" s="7">
        <f t="shared" si="0"/>
        <v>45042</v>
      </c>
      <c r="K43" s="9">
        <f t="shared" si="2"/>
        <v>45013</v>
      </c>
      <c r="L43" s="15" t="str">
        <f ca="1">IF(TODAY()&gt;Tabela224101112131415161718192021[[#This Row],[VENCIMENTO]],"Vencido‼","Válido✔")</f>
        <v>Vencido‼</v>
      </c>
    </row>
    <row r="44" spans="1:12" x14ac:dyDescent="0.25">
      <c r="A44" s="11" t="str">
        <f>Tabela224[[#This Row],[NOME]]</f>
        <v>RAFAEL FAUSTINO MAPA COELHO</v>
      </c>
      <c r="B44" s="11" t="str">
        <f>Tabela224[[#This Row],[CATEGORIA]]</f>
        <v>EMPREGADO</v>
      </c>
      <c r="C44" s="15" t="str">
        <f>Tabela224[[#This Row],[SITUAÇÃO ]]</f>
        <v>INATIVO</v>
      </c>
      <c r="D44" s="15"/>
      <c r="E44" s="7"/>
      <c r="F44" s="7"/>
      <c r="G44" s="7"/>
      <c r="H44" s="7"/>
      <c r="I44" s="8"/>
      <c r="J44" s="7">
        <f t="shared" si="0"/>
        <v>0</v>
      </c>
      <c r="K44" s="9">
        <f t="shared" si="2"/>
        <v>-29</v>
      </c>
      <c r="L44" s="15" t="str">
        <f ca="1">IF(TODAY()&gt;Tabela224101112131415161718192021[[#This Row],[VENCIMENTO]],"Vencido‼","Válido✔")</f>
        <v>Vencido‼</v>
      </c>
    </row>
    <row r="45" spans="1:12" x14ac:dyDescent="0.25">
      <c r="A45" s="11" t="str">
        <f>Tabela224[[#This Row],[NOME]]</f>
        <v>RAFAEL ROBERTO CAMPIDELLI</v>
      </c>
      <c r="B45" s="11" t="str">
        <f>Tabela224[[#This Row],[CATEGORIA]]</f>
        <v>EMPREGADO</v>
      </c>
      <c r="C45" s="15" t="s">
        <v>120</v>
      </c>
      <c r="D45" s="15"/>
      <c r="E45" s="7"/>
      <c r="F45" s="7"/>
      <c r="G45" s="7"/>
      <c r="H45" s="7"/>
      <c r="I45" s="8"/>
      <c r="J45" s="7">
        <f>EDATE(E45,I45)</f>
        <v>0</v>
      </c>
      <c r="K45" s="9">
        <f>J45-29</f>
        <v>-29</v>
      </c>
      <c r="L45" s="15" t="str">
        <f ca="1">IF(TODAY()&gt;Tabela224101112131415161718192021[[#This Row],[VENCIMENTO]],"Vencido‼","Válido✔")</f>
        <v>Vencido‼</v>
      </c>
    </row>
    <row r="46" spans="1:12" x14ac:dyDescent="0.25">
      <c r="A46" s="11" t="str">
        <f>Tabela224[[#This Row],[NOME]]</f>
        <v>ROBERT AUGUSTO SANTOS SILVA</v>
      </c>
      <c r="B46" s="11" t="str">
        <f>Tabela224[[#This Row],[CATEGORIA]]</f>
        <v>EMPREGADO</v>
      </c>
      <c r="C46" s="15" t="str">
        <f>Tabela224[[#This Row],[SITUAÇÃO ]]</f>
        <v>ATIVO</v>
      </c>
      <c r="D46" s="15"/>
      <c r="E46" s="7"/>
      <c r="F46" s="7"/>
      <c r="G46" s="7"/>
      <c r="H46" s="7"/>
      <c r="I46" s="8"/>
      <c r="J46" s="7">
        <f t="shared" si="0"/>
        <v>0</v>
      </c>
      <c r="K46" s="9">
        <f t="shared" si="2"/>
        <v>-29</v>
      </c>
      <c r="L46" s="15" t="str">
        <f ca="1">IF(TODAY()&gt;Tabela224101112131415161718192021[[#This Row],[VENCIMENTO]],"Vencido‼","Válido✔")</f>
        <v>Vencido‼</v>
      </c>
    </row>
    <row r="47" spans="1:12" x14ac:dyDescent="0.25">
      <c r="A47" s="11" t="str">
        <f>Tabela224[[#This Row],[NOME]]</f>
        <v>TALISON TIAGO DIAS OLIVEIRA</v>
      </c>
      <c r="B47" s="11" t="str">
        <f>Tabela224[[#This Row],[CATEGORIA]]</f>
        <v>EMPREGADO</v>
      </c>
      <c r="C47" s="15" t="str">
        <f>Tabela224[[#This Row],[SITUAÇÃO ]]</f>
        <v>ATIVO</v>
      </c>
      <c r="D47" s="15"/>
      <c r="E47" s="7"/>
      <c r="F47" s="7"/>
      <c r="G47" s="7"/>
      <c r="H47" s="7"/>
      <c r="I47" s="8"/>
      <c r="J47" s="7">
        <f t="shared" si="0"/>
        <v>0</v>
      </c>
      <c r="K47" s="9">
        <f t="shared" si="2"/>
        <v>-29</v>
      </c>
      <c r="L47" s="15" t="str">
        <f ca="1">IF(TODAY()&gt;Tabela224101112131415161718192021[[#This Row],[VENCIMENTO]],"Vencido‼","Válido✔")</f>
        <v>Vencido‼</v>
      </c>
    </row>
    <row r="48" spans="1:12" x14ac:dyDescent="0.25">
      <c r="A48" s="11" t="str">
        <f>Tabela224[[#This Row],[NOME]]</f>
        <v>THAÍS LORRAINE DA SILVA SANTOS</v>
      </c>
      <c r="B48" s="11" t="str">
        <f>Tabela224[[#This Row],[CATEGORIA]]</f>
        <v>EMPREGADO</v>
      </c>
      <c r="C48" s="15" t="str">
        <f>Tabela224[[#This Row],[SITUAÇÃO ]]</f>
        <v>ATIVO</v>
      </c>
      <c r="D48" s="15"/>
      <c r="E48" s="7"/>
      <c r="F48" s="7"/>
      <c r="G48" s="7"/>
      <c r="H48" s="7"/>
      <c r="I48" s="8"/>
      <c r="J48" s="7">
        <f t="shared" si="0"/>
        <v>0</v>
      </c>
      <c r="K48" s="9">
        <f t="shared" si="2"/>
        <v>-29</v>
      </c>
      <c r="L48" s="15" t="str">
        <f ca="1">IF(TODAY()&gt;Tabela224101112131415161718192021[[#This Row],[VENCIMENTO]],"Vencido‼","Válido✔")</f>
        <v>Vencido‼</v>
      </c>
    </row>
    <row r="49" spans="1:12" x14ac:dyDescent="0.25">
      <c r="A49" s="11" t="str">
        <f>Tabela224[[#This Row],[NOME]]</f>
        <v>WAGNER APARECIDO DE SOUSA JÚNIOR</v>
      </c>
      <c r="B49" s="11" t="str">
        <f>Tabela224[[#This Row],[CATEGORIA]]</f>
        <v>EMPREGADO</v>
      </c>
      <c r="C49" s="15" t="str">
        <f>Tabela224[[#This Row],[SITUAÇÃO ]]</f>
        <v>INATIVO</v>
      </c>
      <c r="D49" s="15"/>
      <c r="E49" s="7"/>
      <c r="F49" s="7"/>
      <c r="G49" s="7"/>
      <c r="H49" s="7"/>
      <c r="I49" s="8"/>
      <c r="J49" s="7">
        <f t="shared" si="0"/>
        <v>0</v>
      </c>
      <c r="K49" s="9">
        <f t="shared" si="2"/>
        <v>-29</v>
      </c>
      <c r="L49" s="15" t="str">
        <f ca="1">IF(TODAY()&gt;Tabela224101112131415161718192021[[#This Row],[VENCIMENTO]],"Vencido‼","Válido✔")</f>
        <v>Vencido‼</v>
      </c>
    </row>
    <row r="50" spans="1:12" x14ac:dyDescent="0.25">
      <c r="A50" s="11" t="str">
        <f>Tabela224[[#This Row],[NOME]]</f>
        <v>WESLEY DE ALMEIDA E SOUZA</v>
      </c>
      <c r="B50" s="11" t="str">
        <f>Tabela224[[#This Row],[CATEGORIA]]</f>
        <v>EMPREGADO</v>
      </c>
      <c r="C50" s="15" t="str">
        <f>Tabela224[[#This Row],[SITUAÇÃO ]]</f>
        <v>ATIVO</v>
      </c>
      <c r="D50" s="15"/>
      <c r="E50" s="19"/>
      <c r="F50" s="19"/>
      <c r="G50" s="7"/>
      <c r="H50" s="7"/>
      <c r="I50" s="8"/>
      <c r="J50" s="19">
        <f t="shared" si="0"/>
        <v>0</v>
      </c>
      <c r="K50" s="20">
        <f t="shared" si="2"/>
        <v>-29</v>
      </c>
      <c r="L50" s="15" t="str">
        <f ca="1">IF(TODAY()&gt;Tabela224101112131415161718192021[[#This Row],[VENCIMENTO]],"Vencido‼","Válido✔")</f>
        <v>Vencido‼</v>
      </c>
    </row>
    <row r="51" spans="1:12" x14ac:dyDescent="0.25">
      <c r="A51" s="11" t="str">
        <f>Tabela224[[#This Row],[NOME]]</f>
        <v>MARCELO CHRISTIAN LELIS DE OLIVEIRA</v>
      </c>
      <c r="B51" s="11" t="str">
        <f>Tabela224[[#This Row],[CATEGORIA]]</f>
        <v>EMPREGADO</v>
      </c>
      <c r="C51" s="15" t="str">
        <f>Tabela224[[#This Row],[SITUAÇÃO ]]</f>
        <v>ATIVO</v>
      </c>
      <c r="D51" s="8"/>
      <c r="E51" s="7"/>
      <c r="F51" s="7"/>
      <c r="G51" s="7"/>
      <c r="H51" s="7"/>
      <c r="I51" s="8"/>
      <c r="J51" s="7">
        <f t="shared" ref="J51:J82" si="3">EDATE(E51,I51)</f>
        <v>0</v>
      </c>
      <c r="K51" s="9">
        <f t="shared" ref="K51:K82" si="4">J51-29</f>
        <v>-29</v>
      </c>
      <c r="L51" s="27" t="str">
        <f ca="1">IF(TODAY()&gt;Tabela224101112131415161718192021[[#This Row],[VENCIMENTO]],"Vencido‼","Válido✔")</f>
        <v>Vencido‼</v>
      </c>
    </row>
    <row r="52" spans="1:12" x14ac:dyDescent="0.25">
      <c r="A52" s="11" t="str">
        <f>Tabela224[[#This Row],[NOME]]</f>
        <v>PABLO VINICIUS SEVERINO FERNANDES</v>
      </c>
      <c r="B52" s="11" t="str">
        <f>Tabela224[[#This Row],[CATEGORIA]]</f>
        <v xml:space="preserve">EMPREGADO </v>
      </c>
      <c r="C52" s="15" t="str">
        <f>Tabela224[[#This Row],[SITUAÇÃO ]]</f>
        <v>ATIVO</v>
      </c>
      <c r="D52" s="8"/>
      <c r="E52" s="7"/>
      <c r="F52" s="7"/>
      <c r="G52" s="7"/>
      <c r="H52" s="7"/>
      <c r="I52" s="8"/>
      <c r="J52" s="7">
        <f t="shared" si="3"/>
        <v>0</v>
      </c>
      <c r="K52" s="9">
        <f t="shared" si="4"/>
        <v>-29</v>
      </c>
      <c r="L52" s="27" t="str">
        <f ca="1">IF(TODAY()&gt;Tabela224101112131415161718192021[[#This Row],[VENCIMENTO]],"Vencido‼","Válido✔")</f>
        <v>Vencido‼</v>
      </c>
    </row>
    <row r="53" spans="1:12" x14ac:dyDescent="0.25">
      <c r="A53" s="11" t="str">
        <f>Tabela224[[#This Row],[NOME]]</f>
        <v>FRANCISCO PEDRO DE SOUZA SANTOS</v>
      </c>
      <c r="B53" s="11" t="str">
        <f>Tabela224[[#This Row],[CATEGORIA]]</f>
        <v>EMPREGADO</v>
      </c>
      <c r="C53" s="15" t="s">
        <v>120</v>
      </c>
      <c r="D53" s="8"/>
      <c r="E53" s="7"/>
      <c r="F53" s="7"/>
      <c r="G53" s="7"/>
      <c r="H53" s="7"/>
      <c r="I53" s="8"/>
      <c r="J53" s="7">
        <f t="shared" si="3"/>
        <v>0</v>
      </c>
      <c r="K53" s="9">
        <f t="shared" si="4"/>
        <v>-29</v>
      </c>
      <c r="L53" s="27" t="str">
        <f ca="1">IF(TODAY()&gt;Tabela224101112131415161718192021[[#This Row],[VENCIMENTO]],"Vencido‼","Válido✔")</f>
        <v>Vencido‼</v>
      </c>
    </row>
    <row r="54" spans="1:12" x14ac:dyDescent="0.25">
      <c r="A54" s="11" t="str">
        <f>Tabela224[[#This Row],[NOME]]</f>
        <v>ÍTALO GABRIEL DA SILVA RODRIGUES SANTOS</v>
      </c>
      <c r="B54" s="11" t="str">
        <f>Tabela224[[#This Row],[CATEGORIA]]</f>
        <v>EMPREGADO</v>
      </c>
      <c r="C54" s="15" t="str">
        <f>Tabela224[[#This Row],[SITUAÇÃO ]]</f>
        <v>ATIVO</v>
      </c>
      <c r="D54" s="8"/>
      <c r="E54" s="7"/>
      <c r="F54" s="7"/>
      <c r="G54" s="7"/>
      <c r="H54" s="7"/>
      <c r="I54" s="8"/>
      <c r="J54" s="7">
        <f t="shared" si="3"/>
        <v>0</v>
      </c>
      <c r="K54" s="9">
        <f t="shared" si="4"/>
        <v>-29</v>
      </c>
      <c r="L54" s="27" t="str">
        <f ca="1">IF(TODAY()&gt;Tabela224101112131415161718192021[[#This Row],[VENCIMENTO]],"Vencido‼","Válido✔")</f>
        <v>Vencido‼</v>
      </c>
    </row>
    <row r="55" spans="1:12" x14ac:dyDescent="0.25">
      <c r="A55" s="11" t="str">
        <f>Tabela224[[#This Row],[NOME]]</f>
        <v>IVANILDO AMARAL SANTOS</v>
      </c>
      <c r="B55" s="11" t="str">
        <f>Tabela224[[#This Row],[CATEGORIA]]</f>
        <v>EMPREGADO</v>
      </c>
      <c r="C55" s="15" t="str">
        <f>Tabela224[[#This Row],[SITUAÇÃO ]]</f>
        <v>ATIVO</v>
      </c>
      <c r="D55" s="8"/>
      <c r="E55" s="7"/>
      <c r="F55" s="7"/>
      <c r="G55" s="7"/>
      <c r="H55" s="7"/>
      <c r="I55" s="8"/>
      <c r="J55" s="7">
        <f t="shared" si="3"/>
        <v>0</v>
      </c>
      <c r="K55" s="9">
        <f t="shared" si="4"/>
        <v>-29</v>
      </c>
      <c r="L55" s="27" t="str">
        <f ca="1">IF(TODAY()&gt;Tabela224101112131415161718192021[[#This Row],[VENCIMENTO]],"Vencido‼","Válido✔")</f>
        <v>Vencido‼</v>
      </c>
    </row>
    <row r="56" spans="1:12" x14ac:dyDescent="0.25">
      <c r="A56" s="11" t="str">
        <f>Tabela224[[#This Row],[NOME]]</f>
        <v>JONATHAN FERNANDES PEREIRA</v>
      </c>
      <c r="B56" s="11" t="str">
        <f>Tabela224[[#This Row],[CATEGORIA]]</f>
        <v>EMPREGADO</v>
      </c>
      <c r="C56" s="15" t="str">
        <f>Tabela224[[#This Row],[SITUAÇÃO ]]</f>
        <v>ATIVO</v>
      </c>
      <c r="D56" s="8"/>
      <c r="E56" s="7"/>
      <c r="F56" s="7"/>
      <c r="G56" s="7"/>
      <c r="H56" s="7"/>
      <c r="I56" s="8"/>
      <c r="J56" s="7">
        <f t="shared" si="3"/>
        <v>0</v>
      </c>
      <c r="K56" s="9">
        <f t="shared" si="4"/>
        <v>-29</v>
      </c>
      <c r="L56" s="27" t="str">
        <f ca="1">IF(TODAY()&gt;Tabela224101112131415161718192021[[#This Row],[VENCIMENTO]],"Vencido‼","Válido✔")</f>
        <v>Vencido‼</v>
      </c>
    </row>
    <row r="57" spans="1:12" x14ac:dyDescent="0.25">
      <c r="A57" s="11" t="str">
        <f>Tabela224[[#This Row],[NOME]]</f>
        <v>FERNANDO AQUINO FERNANDES</v>
      </c>
      <c r="B57" s="11" t="str">
        <f>Tabela224[[#This Row],[CATEGORIA]]</f>
        <v>INTERMITENTE (FERNANDO)</v>
      </c>
      <c r="C57" s="15" t="str">
        <f>Tabela224[[#This Row],[SITUAÇÃO ]]</f>
        <v>ATIVO</v>
      </c>
      <c r="D57" s="8"/>
      <c r="E57" s="7"/>
      <c r="F57" s="7"/>
      <c r="G57" s="7"/>
      <c r="H57" s="7"/>
      <c r="I57" s="8"/>
      <c r="J57" s="7">
        <f t="shared" si="3"/>
        <v>0</v>
      </c>
      <c r="K57" s="9">
        <f t="shared" si="4"/>
        <v>-29</v>
      </c>
      <c r="L57" s="27" t="str">
        <f ca="1">IF(TODAY()&gt;Tabela224101112131415161718192021[[#This Row],[VENCIMENTO]],"Vencido‼","Válido✔")</f>
        <v>Vencido‼</v>
      </c>
    </row>
    <row r="58" spans="1:12" x14ac:dyDescent="0.25">
      <c r="A58" s="11" t="str">
        <f>Tabela224[[#This Row],[NOME]]</f>
        <v>WANDESON COSTA LIMA</v>
      </c>
      <c r="B58" s="11" t="str">
        <f>Tabela224[[#This Row],[CATEGORIA]]</f>
        <v>INTERMITENTE (FERNANDO)</v>
      </c>
      <c r="C58" s="15" t="str">
        <f>Tabela224[[#This Row],[SITUAÇÃO ]]</f>
        <v>ATIVO</v>
      </c>
      <c r="D58" s="8"/>
      <c r="E58" s="7"/>
      <c r="F58" s="7"/>
      <c r="G58" s="7"/>
      <c r="H58" s="7"/>
      <c r="I58" s="8"/>
      <c r="J58" s="7">
        <f t="shared" si="3"/>
        <v>0</v>
      </c>
      <c r="K58" s="9">
        <f t="shared" si="4"/>
        <v>-29</v>
      </c>
      <c r="L58" s="27" t="str">
        <f ca="1">IF(TODAY()&gt;Tabela224101112131415161718192021[[#This Row],[VENCIMENTO]],"Vencido‼","Válido✔")</f>
        <v>Vencido‼</v>
      </c>
    </row>
    <row r="59" spans="1:12" x14ac:dyDescent="0.25">
      <c r="A59" s="11" t="str">
        <f>Tabela224[[#This Row],[NOME]]</f>
        <v>WILLIAN JORGE CAETANO PINTO</v>
      </c>
      <c r="B59" s="11" t="str">
        <f>Tabela224[[#This Row],[CATEGORIA]]</f>
        <v>INTERMITENTE (FERNANDO)</v>
      </c>
      <c r="C59" s="15" t="str">
        <f>Tabela224[[#This Row],[SITUAÇÃO ]]</f>
        <v>ATIVO</v>
      </c>
      <c r="D59" s="8"/>
      <c r="E59" s="7"/>
      <c r="F59" s="7"/>
      <c r="G59" s="7"/>
      <c r="H59" s="7"/>
      <c r="I59" s="8"/>
      <c r="J59" s="7">
        <f t="shared" si="3"/>
        <v>0</v>
      </c>
      <c r="K59" s="9">
        <f t="shared" si="4"/>
        <v>-29</v>
      </c>
      <c r="L59" s="27" t="str">
        <f ca="1">IF(TODAY()&gt;Tabela224101112131415161718192021[[#This Row],[VENCIMENTO]],"Vencido‼","Válido✔")</f>
        <v>Vencido‼</v>
      </c>
    </row>
    <row r="60" spans="1:12" x14ac:dyDescent="0.25">
      <c r="A60" s="11" t="str">
        <f>Tabela224[[#This Row],[NOME]]</f>
        <v>GRASIANE DA COSTA SOBRINHO</v>
      </c>
      <c r="B60" s="11" t="str">
        <f>Tabela224[[#This Row],[CATEGORIA]]</f>
        <v>EMPREGADO</v>
      </c>
      <c r="C60" s="15" t="str">
        <f>Tabela224[[#This Row],[SITUAÇÃO ]]</f>
        <v>ATIVO</v>
      </c>
      <c r="D60" s="8"/>
      <c r="E60" s="7"/>
      <c r="F60" s="7"/>
      <c r="G60" s="7"/>
      <c r="H60" s="7"/>
      <c r="I60" s="8"/>
      <c r="J60" s="7">
        <f t="shared" si="3"/>
        <v>0</v>
      </c>
      <c r="K60" s="9">
        <f t="shared" si="4"/>
        <v>-29</v>
      </c>
      <c r="L60" s="27" t="str">
        <f ca="1">IF(TODAY()&gt;Tabela224101112131415161718192021[[#This Row],[VENCIMENTO]],"Vencido‼","Válido✔")</f>
        <v>Vencido‼</v>
      </c>
    </row>
    <row r="61" spans="1:12" x14ac:dyDescent="0.25">
      <c r="A61" s="11" t="str">
        <f>Tabela224[[#This Row],[NOME]]</f>
        <v>BRUNO GUIMARÃES MARTINS</v>
      </c>
      <c r="B61" s="11" t="str">
        <f>Tabela224[[#This Row],[CATEGORIA]]</f>
        <v>EMPREGADO</v>
      </c>
      <c r="C61" s="15" t="str">
        <f>Tabela224[[#This Row],[SITUAÇÃO ]]</f>
        <v>ATIVO</v>
      </c>
      <c r="D61" s="8"/>
      <c r="E61" s="7"/>
      <c r="F61" s="7"/>
      <c r="G61" s="7"/>
      <c r="H61" s="7"/>
      <c r="I61" s="8"/>
      <c r="J61" s="7">
        <f t="shared" si="3"/>
        <v>0</v>
      </c>
      <c r="K61" s="9">
        <f t="shared" si="4"/>
        <v>-29</v>
      </c>
      <c r="L61" s="27" t="str">
        <f ca="1">IF(TODAY()&gt;Tabela224101112131415161718192021[[#This Row],[VENCIMENTO]],"Vencido‼","Válido✔")</f>
        <v>Vencido‼</v>
      </c>
    </row>
    <row r="62" spans="1:12" x14ac:dyDescent="0.25">
      <c r="A62" s="11" t="str">
        <f>Tabela224[[#This Row],[NOME]]</f>
        <v>LEANDRO GUIMARÃES MARTINS</v>
      </c>
      <c r="B62" s="11" t="str">
        <f>Tabela224[[#This Row],[CATEGORIA]]</f>
        <v>EMPREGADO</v>
      </c>
      <c r="C62" s="15" t="str">
        <f>Tabela224[[#This Row],[SITUAÇÃO ]]</f>
        <v>ATIVO</v>
      </c>
      <c r="D62" s="8"/>
      <c r="E62" s="7"/>
      <c r="F62" s="7"/>
      <c r="G62" s="7"/>
      <c r="H62" s="7"/>
      <c r="I62" s="8"/>
      <c r="J62" s="7">
        <f t="shared" si="3"/>
        <v>0</v>
      </c>
      <c r="K62" s="9">
        <f t="shared" si="4"/>
        <v>-29</v>
      </c>
      <c r="L62" s="27" t="str">
        <f ca="1">IF(TODAY()&gt;Tabela224101112131415161718192021[[#This Row],[VENCIMENTO]],"Vencido‼","Válido✔")</f>
        <v>Vencido‼</v>
      </c>
    </row>
    <row r="63" spans="1:12" x14ac:dyDescent="0.25">
      <c r="A63" s="11" t="str">
        <f>Tabela224[[#This Row],[NOME]]</f>
        <v>ALESSANDRO IORANY DOS SANTOS</v>
      </c>
      <c r="B63" s="11" t="str">
        <f>Tabela224[[#This Row],[CATEGORIA]]</f>
        <v>EMPREGADO</v>
      </c>
      <c r="C63" s="15" t="str">
        <f>Tabela224[[#This Row],[SITUAÇÃO ]]</f>
        <v>INATIVO</v>
      </c>
      <c r="D63" s="8"/>
      <c r="E63" s="7"/>
      <c r="F63" s="7"/>
      <c r="G63" s="7"/>
      <c r="H63" s="7"/>
      <c r="I63" s="8"/>
      <c r="J63" s="7">
        <f t="shared" si="3"/>
        <v>0</v>
      </c>
      <c r="K63" s="9">
        <f t="shared" si="4"/>
        <v>-29</v>
      </c>
      <c r="L63" s="27" t="str">
        <f ca="1">IF(TODAY()&gt;Tabela224101112131415161718192021[[#This Row],[VENCIMENTO]],"Vencido‼","Válido✔")</f>
        <v>Vencido‼</v>
      </c>
    </row>
    <row r="64" spans="1:12" x14ac:dyDescent="0.25">
      <c r="A64" s="11" t="str">
        <f>Tabela224[[#This Row],[NOME]]</f>
        <v>MATHEUS BINI SEVERINO FERNANDES</v>
      </c>
      <c r="B64" s="11" t="str">
        <f>Tabela224[[#This Row],[CATEGORIA]]</f>
        <v>EMPREGADO</v>
      </c>
      <c r="C64" s="15" t="str">
        <f>Tabela224[[#This Row],[SITUAÇÃO ]]</f>
        <v>ATIVO</v>
      </c>
      <c r="D64" s="8"/>
      <c r="E64" s="7"/>
      <c r="F64" s="7"/>
      <c r="G64" s="7"/>
      <c r="H64" s="7"/>
      <c r="I64" s="8"/>
      <c r="J64" s="7">
        <f t="shared" si="3"/>
        <v>0</v>
      </c>
      <c r="K64" s="9">
        <f t="shared" si="4"/>
        <v>-29</v>
      </c>
      <c r="L64" s="27" t="str">
        <f ca="1">IF(TODAY()&gt;Tabela224101112131415161718192021[[#This Row],[VENCIMENTO]],"Vencido‼","Válido✔")</f>
        <v>Vencido‼</v>
      </c>
    </row>
    <row r="65" spans="1:12" x14ac:dyDescent="0.25">
      <c r="A65" s="11" t="str">
        <f>Tabela224[[#This Row],[NOME]]</f>
        <v>NILTON ALVES DA CUNHA FILHO</v>
      </c>
      <c r="B65" s="11" t="str">
        <f>Tabela224[[#This Row],[CATEGORIA]]</f>
        <v>EMPREGADO</v>
      </c>
      <c r="C65" s="15" t="str">
        <f>Tabela224[[#This Row],[SITUAÇÃO ]]</f>
        <v>ATIVO</v>
      </c>
      <c r="D65" s="8"/>
      <c r="E65" s="7"/>
      <c r="F65" s="7"/>
      <c r="G65" s="7"/>
      <c r="H65" s="7"/>
      <c r="I65" s="8"/>
      <c r="J65" s="7">
        <f t="shared" si="3"/>
        <v>0</v>
      </c>
      <c r="K65" s="9">
        <f t="shared" si="4"/>
        <v>-29</v>
      </c>
      <c r="L65" s="27" t="str">
        <f ca="1">IF(TODAY()&gt;Tabela224101112131415161718192021[[#This Row],[VENCIMENTO]],"Vencido‼","Válido✔")</f>
        <v>Vencido‼</v>
      </c>
    </row>
    <row r="66" spans="1:12" x14ac:dyDescent="0.25">
      <c r="A66" s="11" t="str">
        <f>Tabela224[[#This Row],[NOME]]</f>
        <v>FRANCISCO PEDRO DE SOUZA SANTOS</v>
      </c>
      <c r="B66" s="11" t="str">
        <f>Tabela224[[#This Row],[CATEGORIA]]</f>
        <v>EMPREGADO</v>
      </c>
      <c r="C66" s="15" t="str">
        <f>Tabela224[[#This Row],[SITUAÇÃO ]]</f>
        <v>ATIVO</v>
      </c>
      <c r="D66" s="8"/>
      <c r="E66" s="7"/>
      <c r="F66" s="7"/>
      <c r="G66" s="7"/>
      <c r="H66" s="7"/>
      <c r="I66" s="8"/>
      <c r="J66" s="7">
        <f t="shared" si="3"/>
        <v>0</v>
      </c>
      <c r="K66" s="9">
        <f t="shared" si="4"/>
        <v>-29</v>
      </c>
      <c r="L66" s="27" t="str">
        <f ca="1">IF(TODAY()&gt;Tabela224101112131415161718192021[[#This Row],[VENCIMENTO]],"Vencido‼","Válido✔")</f>
        <v>Vencido‼</v>
      </c>
    </row>
    <row r="67" spans="1:12" x14ac:dyDescent="0.25">
      <c r="A67" s="11" t="str">
        <f>Tabela224[[#This Row],[NOME]]</f>
        <v>CARLOS EDUARDO ALVES JULIÃO</v>
      </c>
      <c r="B67" s="11" t="str">
        <f>Tabela224[[#This Row],[CATEGORIA]]</f>
        <v>EMPREGADO</v>
      </c>
      <c r="C67" s="15" t="str">
        <f>Tabela224[[#This Row],[SITUAÇÃO ]]</f>
        <v>ATIVO</v>
      </c>
      <c r="D67" s="8"/>
      <c r="E67" s="7"/>
      <c r="F67" s="7"/>
      <c r="G67" s="7"/>
      <c r="H67" s="7"/>
      <c r="I67" s="8"/>
      <c r="J67" s="7">
        <f t="shared" si="3"/>
        <v>0</v>
      </c>
      <c r="K67" s="9">
        <f t="shared" si="4"/>
        <v>-29</v>
      </c>
      <c r="L67" s="27" t="str">
        <f ca="1">IF(TODAY()&gt;Tabela224101112131415161718192021[[#This Row],[VENCIMENTO]],"Vencido‼","Válido✔")</f>
        <v>Vencido‼</v>
      </c>
    </row>
    <row r="68" spans="1:12" x14ac:dyDescent="0.25">
      <c r="A68" s="11" t="str">
        <f>Tabela224[[#This Row],[NOME]]</f>
        <v>JHONATAS ALVES COSTA</v>
      </c>
      <c r="B68" s="11" t="str">
        <f>Tabela224[[#This Row],[CATEGORIA]]</f>
        <v>EMPREGADO</v>
      </c>
      <c r="C68" s="15" t="str">
        <f>Tabela224[[#This Row],[SITUAÇÃO ]]</f>
        <v>ATIVO</v>
      </c>
      <c r="D68" s="8"/>
      <c r="E68" s="7"/>
      <c r="F68" s="7"/>
      <c r="G68" s="7"/>
      <c r="H68" s="7"/>
      <c r="I68" s="8"/>
      <c r="J68" s="7">
        <f t="shared" si="3"/>
        <v>0</v>
      </c>
      <c r="K68" s="9">
        <f t="shared" si="4"/>
        <v>-29</v>
      </c>
      <c r="L68" s="27" t="str">
        <f ca="1">IF(TODAY()&gt;Tabela224101112131415161718192021[[#This Row],[VENCIMENTO]],"Vencido‼","Válido✔")</f>
        <v>Vencido‼</v>
      </c>
    </row>
    <row r="69" spans="1:12" x14ac:dyDescent="0.25">
      <c r="A69" s="11" t="str">
        <f>Tabela224[[#This Row],[NOME]]</f>
        <v>KELLEN CARLA PEREIRA SILVA</v>
      </c>
      <c r="B69" s="11" t="str">
        <f>Tabela224[[#This Row],[CATEGORIA]]</f>
        <v>EMPREGADO</v>
      </c>
      <c r="C69" s="15" t="str">
        <f>Tabela224[[#This Row],[SITUAÇÃO ]]</f>
        <v>ATIVO</v>
      </c>
      <c r="D69" s="8"/>
      <c r="E69" s="7"/>
      <c r="F69" s="7"/>
      <c r="G69" s="7"/>
      <c r="H69" s="7"/>
      <c r="I69" s="8"/>
      <c r="J69" s="7">
        <f t="shared" si="3"/>
        <v>0</v>
      </c>
      <c r="K69" s="9">
        <f t="shared" si="4"/>
        <v>-29</v>
      </c>
      <c r="L69" s="27" t="str">
        <f ca="1">IF(TODAY()&gt;Tabela224101112131415161718192021[[#This Row],[VENCIMENTO]],"Vencido‼","Válido✔")</f>
        <v>Vencido‼</v>
      </c>
    </row>
    <row r="70" spans="1:12" x14ac:dyDescent="0.25">
      <c r="A70" s="11" t="str">
        <f>Tabela224[[#This Row],[NOME]]</f>
        <v>LEONARDO JOSÉ DA SILVA</v>
      </c>
      <c r="B70" s="11" t="str">
        <f>Tabela224[[#This Row],[CATEGORIA]]</f>
        <v>EMPREGADO</v>
      </c>
      <c r="C70" s="15" t="str">
        <f>Tabela224[[#This Row],[SITUAÇÃO ]]</f>
        <v>ATIVO</v>
      </c>
      <c r="D70" s="8"/>
      <c r="E70" s="7"/>
      <c r="F70" s="7"/>
      <c r="G70" s="7"/>
      <c r="H70" s="7"/>
      <c r="I70" s="8"/>
      <c r="J70" s="7">
        <f t="shared" si="3"/>
        <v>0</v>
      </c>
      <c r="K70" s="9">
        <f t="shared" si="4"/>
        <v>-29</v>
      </c>
      <c r="L70" s="27" t="str">
        <f ca="1">IF(TODAY()&gt;Tabela224101112131415161718192021[[#This Row],[VENCIMENTO]],"Vencido‼","Válido✔")</f>
        <v>Vencido‼</v>
      </c>
    </row>
    <row r="71" spans="1:12" x14ac:dyDescent="0.25">
      <c r="A71" s="11" t="str">
        <f>Tabela224[[#This Row],[NOME]]</f>
        <v>LUSIMAR DE SOUZA SANTOS</v>
      </c>
      <c r="B71" s="11" t="str">
        <f>Tabela224[[#This Row],[CATEGORIA]]</f>
        <v>EMPREGADO</v>
      </c>
      <c r="C71" s="15" t="str">
        <f>Tabela224[[#This Row],[SITUAÇÃO ]]</f>
        <v>ATIVO</v>
      </c>
      <c r="D71" s="8"/>
      <c r="E71" s="7"/>
      <c r="F71" s="7"/>
      <c r="G71" s="7"/>
      <c r="H71" s="7"/>
      <c r="I71" s="8"/>
      <c r="J71" s="7">
        <f t="shared" si="3"/>
        <v>0</v>
      </c>
      <c r="K71" s="9">
        <f t="shared" si="4"/>
        <v>-29</v>
      </c>
      <c r="L71" s="27" t="str">
        <f ca="1">IF(TODAY()&gt;Tabela224101112131415161718192021[[#This Row],[VENCIMENTO]],"Vencido‼","Válido✔")</f>
        <v>Vencido‼</v>
      </c>
    </row>
    <row r="72" spans="1:12" x14ac:dyDescent="0.25">
      <c r="A72" s="11" t="str">
        <f>Tabela224[[#This Row],[NOME]]</f>
        <v>SANDY CRISTINA VENCESLAU FERREIRA</v>
      </c>
      <c r="B72" s="11" t="str">
        <f>Tabela224[[#This Row],[CATEGORIA]]</f>
        <v>EMPREGADO</v>
      </c>
      <c r="C72" s="15" t="str">
        <f>Tabela224[[#This Row],[SITUAÇÃO ]]</f>
        <v>ATIVO</v>
      </c>
      <c r="D72" s="8"/>
      <c r="E72" s="7"/>
      <c r="F72" s="7"/>
      <c r="G72" s="7"/>
      <c r="H72" s="7"/>
      <c r="I72" s="8"/>
      <c r="J72" s="7">
        <f t="shared" si="3"/>
        <v>0</v>
      </c>
      <c r="K72" s="9">
        <f t="shared" si="4"/>
        <v>-29</v>
      </c>
      <c r="L72" s="27" t="str">
        <f ca="1">IF(TODAY()&gt;Tabela224101112131415161718192021[[#This Row],[VENCIMENTO]],"Vencido‼","Válido✔")</f>
        <v>Vencido‼</v>
      </c>
    </row>
    <row r="73" spans="1:12" x14ac:dyDescent="0.25">
      <c r="A73" s="11" t="e">
        <f>Tabela224[[#This Row],[NOME]]</f>
        <v>#VALUE!</v>
      </c>
      <c r="B73" s="11" t="e">
        <f>Tabela224[[#This Row],[CATEGORIA]]</f>
        <v>#VALUE!</v>
      </c>
      <c r="C73" s="15" t="e">
        <f>Tabela224[[#This Row],[SITUAÇÃO ]]</f>
        <v>#VALUE!</v>
      </c>
      <c r="D73" s="8"/>
      <c r="E73" s="7"/>
      <c r="F73" s="7"/>
      <c r="G73" s="7"/>
      <c r="H73" s="7"/>
      <c r="I73" s="8"/>
      <c r="J73" s="7">
        <f t="shared" si="3"/>
        <v>0</v>
      </c>
      <c r="K73" s="9">
        <f t="shared" si="4"/>
        <v>-29</v>
      </c>
      <c r="L73" s="27" t="str">
        <f ca="1">IF(TODAY()&gt;Tabela224101112131415161718192021[[#This Row],[VENCIMENTO]],"Vencido‼","Válido✔")</f>
        <v>Vencido‼</v>
      </c>
    </row>
    <row r="74" spans="1:12" x14ac:dyDescent="0.25">
      <c r="A74" s="11" t="e">
        <f>Tabela224[[#This Row],[NOME]]</f>
        <v>#VALUE!</v>
      </c>
      <c r="B74" s="11" t="e">
        <f>Tabela224[[#This Row],[CATEGORIA]]</f>
        <v>#VALUE!</v>
      </c>
      <c r="C74" s="15" t="e">
        <f>Tabela224[[#This Row],[SITUAÇÃO ]]</f>
        <v>#VALUE!</v>
      </c>
      <c r="D74" s="8"/>
      <c r="E74" s="7"/>
      <c r="F74" s="7"/>
      <c r="G74" s="7"/>
      <c r="H74" s="7"/>
      <c r="I74" s="8"/>
      <c r="J74" s="7">
        <f t="shared" si="3"/>
        <v>0</v>
      </c>
      <c r="K74" s="9">
        <f t="shared" si="4"/>
        <v>-29</v>
      </c>
      <c r="L74" s="27" t="str">
        <f ca="1">IF(TODAY()&gt;Tabela224101112131415161718192021[[#This Row],[VENCIMENTO]],"Vencido‼","Válido✔")</f>
        <v>Vencido‼</v>
      </c>
    </row>
    <row r="75" spans="1:12" x14ac:dyDescent="0.25">
      <c r="A75" s="11" t="e">
        <f>Tabela224[[#This Row],[NOME]]</f>
        <v>#VALUE!</v>
      </c>
      <c r="B75" s="11" t="e">
        <f>Tabela224[[#This Row],[CATEGORIA]]</f>
        <v>#VALUE!</v>
      </c>
      <c r="C75" s="15" t="e">
        <f>Tabela224[[#This Row],[SITUAÇÃO ]]</f>
        <v>#VALUE!</v>
      </c>
      <c r="D75" s="8"/>
      <c r="E75" s="7"/>
      <c r="F75" s="7"/>
      <c r="G75" s="7"/>
      <c r="H75" s="7"/>
      <c r="I75" s="8"/>
      <c r="J75" s="7">
        <f t="shared" si="3"/>
        <v>0</v>
      </c>
      <c r="K75" s="9">
        <f t="shared" si="4"/>
        <v>-29</v>
      </c>
      <c r="L75" s="27" t="str">
        <f ca="1">IF(TODAY()&gt;Tabela224101112131415161718192021[[#This Row],[VENCIMENTO]],"Vencido‼","Válido✔")</f>
        <v>Vencido‼</v>
      </c>
    </row>
    <row r="76" spans="1:12" x14ac:dyDescent="0.25">
      <c r="A76" s="11" t="e">
        <f>Tabela224[[#This Row],[NOME]]</f>
        <v>#VALUE!</v>
      </c>
      <c r="B76" s="11" t="e">
        <f>Tabela224[[#This Row],[CATEGORIA]]</f>
        <v>#VALUE!</v>
      </c>
      <c r="C76" s="15" t="e">
        <f>Tabela224[[#This Row],[SITUAÇÃO ]]</f>
        <v>#VALUE!</v>
      </c>
      <c r="D76" s="8"/>
      <c r="E76" s="7"/>
      <c r="F76" s="7"/>
      <c r="G76" s="7"/>
      <c r="H76" s="7"/>
      <c r="I76" s="8"/>
      <c r="J76" s="7">
        <f t="shared" si="3"/>
        <v>0</v>
      </c>
      <c r="K76" s="9">
        <f t="shared" si="4"/>
        <v>-29</v>
      </c>
      <c r="L76" s="27" t="str">
        <f ca="1">IF(TODAY()&gt;Tabela224101112131415161718192021[[#This Row],[VENCIMENTO]],"Vencido‼","Válido✔")</f>
        <v>Vencido‼</v>
      </c>
    </row>
    <row r="77" spans="1:12" x14ac:dyDescent="0.25">
      <c r="A77" s="11" t="e">
        <f>Tabela224[[#This Row],[NOME]]</f>
        <v>#VALUE!</v>
      </c>
      <c r="B77" s="11" t="e">
        <f>Tabela224[[#This Row],[CATEGORIA]]</f>
        <v>#VALUE!</v>
      </c>
      <c r="C77" s="15" t="e">
        <f>Tabela224[[#This Row],[SITUAÇÃO ]]</f>
        <v>#VALUE!</v>
      </c>
      <c r="D77" s="8"/>
      <c r="E77" s="7"/>
      <c r="F77" s="7"/>
      <c r="G77" s="7"/>
      <c r="H77" s="7"/>
      <c r="I77" s="8"/>
      <c r="J77" s="7">
        <f t="shared" si="3"/>
        <v>0</v>
      </c>
      <c r="K77" s="9">
        <f t="shared" si="4"/>
        <v>-29</v>
      </c>
      <c r="L77" s="27" t="str">
        <f ca="1">IF(TODAY()&gt;Tabela224101112131415161718192021[[#This Row],[VENCIMENTO]],"Vencido‼","Válido✔")</f>
        <v>Vencido‼</v>
      </c>
    </row>
    <row r="78" spans="1:12" x14ac:dyDescent="0.25">
      <c r="A78" s="11" t="e">
        <f>Tabela224[[#This Row],[NOME]]</f>
        <v>#VALUE!</v>
      </c>
      <c r="B78" s="11" t="e">
        <f>Tabela224[[#This Row],[CATEGORIA]]</f>
        <v>#VALUE!</v>
      </c>
      <c r="C78" s="15" t="e">
        <f>Tabela224[[#This Row],[SITUAÇÃO ]]</f>
        <v>#VALUE!</v>
      </c>
      <c r="D78" s="8"/>
      <c r="E78" s="7"/>
      <c r="F78" s="7"/>
      <c r="G78" s="7"/>
      <c r="H78" s="7"/>
      <c r="I78" s="8"/>
      <c r="J78" s="7">
        <f t="shared" si="3"/>
        <v>0</v>
      </c>
      <c r="K78" s="9">
        <f t="shared" si="4"/>
        <v>-29</v>
      </c>
      <c r="L78" s="27" t="str">
        <f ca="1">IF(TODAY()&gt;Tabela224101112131415161718192021[[#This Row],[VENCIMENTO]],"Vencido‼","Válido✔")</f>
        <v>Vencido‼</v>
      </c>
    </row>
    <row r="79" spans="1:12" x14ac:dyDescent="0.25">
      <c r="A79" s="11" t="e">
        <f>Tabela224[[#This Row],[NOME]]</f>
        <v>#VALUE!</v>
      </c>
      <c r="B79" s="11" t="e">
        <f>Tabela224[[#This Row],[CATEGORIA]]</f>
        <v>#VALUE!</v>
      </c>
      <c r="C79" s="15" t="e">
        <f>Tabela224[[#This Row],[SITUAÇÃO ]]</f>
        <v>#VALUE!</v>
      </c>
      <c r="D79" s="8"/>
      <c r="E79" s="7"/>
      <c r="F79" s="7"/>
      <c r="G79" s="7"/>
      <c r="H79" s="7"/>
      <c r="I79" s="8"/>
      <c r="J79" s="7">
        <f t="shared" si="3"/>
        <v>0</v>
      </c>
      <c r="K79" s="9">
        <f t="shared" si="4"/>
        <v>-29</v>
      </c>
      <c r="L79" s="27" t="str">
        <f ca="1">IF(TODAY()&gt;Tabela224101112131415161718192021[[#This Row],[VENCIMENTO]],"Vencido‼","Válido✔")</f>
        <v>Vencido‼</v>
      </c>
    </row>
    <row r="80" spans="1:12" x14ac:dyDescent="0.25">
      <c r="A80" s="11" t="e">
        <f>Tabela224[[#This Row],[NOME]]</f>
        <v>#VALUE!</v>
      </c>
      <c r="B80" s="11" t="e">
        <f>Tabela224[[#This Row],[CATEGORIA]]</f>
        <v>#VALUE!</v>
      </c>
      <c r="C80" s="15" t="e">
        <f>Tabela224[[#This Row],[SITUAÇÃO ]]</f>
        <v>#VALUE!</v>
      </c>
      <c r="D80" s="8"/>
      <c r="E80" s="7"/>
      <c r="F80" s="7"/>
      <c r="G80" s="7"/>
      <c r="H80" s="7"/>
      <c r="I80" s="8"/>
      <c r="J80" s="7">
        <f t="shared" si="3"/>
        <v>0</v>
      </c>
      <c r="K80" s="9">
        <f t="shared" si="4"/>
        <v>-29</v>
      </c>
      <c r="L80" s="27" t="str">
        <f ca="1">IF(TODAY()&gt;Tabela224101112131415161718192021[[#This Row],[VENCIMENTO]],"Vencido‼","Válido✔")</f>
        <v>Vencido‼</v>
      </c>
    </row>
    <row r="81" spans="1:12" x14ac:dyDescent="0.25">
      <c r="A81" s="11" t="e">
        <f>Tabela224[[#This Row],[NOME]]</f>
        <v>#VALUE!</v>
      </c>
      <c r="B81" s="11" t="e">
        <f>Tabela224[[#This Row],[CATEGORIA]]</f>
        <v>#VALUE!</v>
      </c>
      <c r="C81" s="15"/>
      <c r="D81" s="8"/>
      <c r="E81" s="7"/>
      <c r="F81" s="7"/>
      <c r="G81" s="7"/>
      <c r="H81" s="7"/>
      <c r="I81" s="8"/>
      <c r="J81" s="7">
        <f t="shared" si="3"/>
        <v>0</v>
      </c>
      <c r="K81" s="9">
        <f t="shared" si="4"/>
        <v>-29</v>
      </c>
      <c r="L81" s="27" t="str">
        <f ca="1">IF(TODAY()&gt;Tabela224101112131415161718192021[[#This Row],[VENCIMENTO]],"Vencido‼","Válido✔")</f>
        <v>Vencido‼</v>
      </c>
    </row>
    <row r="82" spans="1:12" x14ac:dyDescent="0.25">
      <c r="A82" s="11" t="e">
        <f>Tabela224[[#This Row],[NOME]]</f>
        <v>#VALUE!</v>
      </c>
      <c r="B82" s="11" t="e">
        <f>Tabela224[[#This Row],[CATEGORIA]]</f>
        <v>#VALUE!</v>
      </c>
      <c r="C82" s="15"/>
      <c r="D82" s="8"/>
      <c r="E82" s="7"/>
      <c r="F82" s="7"/>
      <c r="G82" s="7"/>
      <c r="H82" s="7"/>
      <c r="I82" s="8"/>
      <c r="J82" s="7">
        <f t="shared" si="3"/>
        <v>0</v>
      </c>
      <c r="K82" s="9">
        <f t="shared" si="4"/>
        <v>-29</v>
      </c>
      <c r="L82" s="27" t="str">
        <f ca="1">IF(TODAY()&gt;Tabela224101112131415161718192021[[#This Row],[VENCIMENTO]],"Vencido‼","Válido✔")</f>
        <v>Vencido‼</v>
      </c>
    </row>
    <row r="83" spans="1:12" x14ac:dyDescent="0.25">
      <c r="A83" s="11" t="e">
        <f>Tabela224[[#This Row],[NOME]]</f>
        <v>#VALUE!</v>
      </c>
      <c r="B83" s="11" t="e">
        <f>Tabela224[[#This Row],[CATEGORIA]]</f>
        <v>#VALUE!</v>
      </c>
      <c r="C83" s="15"/>
      <c r="D83" s="8"/>
      <c r="E83" s="7"/>
      <c r="F83" s="7"/>
      <c r="G83" s="7"/>
      <c r="H83" s="7"/>
      <c r="I83" s="8"/>
      <c r="J83" s="7">
        <f t="shared" ref="J83:J100" si="5">EDATE(E83,I83)</f>
        <v>0</v>
      </c>
      <c r="K83" s="9">
        <f t="shared" ref="K83:K100" si="6">J83-29</f>
        <v>-29</v>
      </c>
      <c r="L83" s="27" t="str">
        <f ca="1">IF(TODAY()&gt;Tabela224101112131415161718192021[[#This Row],[VENCIMENTO]],"Vencido‼","Válido✔")</f>
        <v>Vencido‼</v>
      </c>
    </row>
    <row r="84" spans="1:12" x14ac:dyDescent="0.25">
      <c r="A84" s="11" t="e">
        <f>Tabela224[[#This Row],[NOME]]</f>
        <v>#VALUE!</v>
      </c>
      <c r="B84" s="11" t="e">
        <f>Tabela224[[#This Row],[CATEGORIA]]</f>
        <v>#VALUE!</v>
      </c>
      <c r="C84" s="15"/>
      <c r="D84" s="8"/>
      <c r="E84" s="7"/>
      <c r="F84" s="7"/>
      <c r="G84" s="7"/>
      <c r="H84" s="7"/>
      <c r="I84" s="8"/>
      <c r="J84" s="7">
        <f t="shared" si="5"/>
        <v>0</v>
      </c>
      <c r="K84" s="9">
        <f t="shared" si="6"/>
        <v>-29</v>
      </c>
      <c r="L84" s="27" t="str">
        <f ca="1">IF(TODAY()&gt;Tabela224101112131415161718192021[[#This Row],[VENCIMENTO]],"Vencido‼","Válido✔")</f>
        <v>Vencido‼</v>
      </c>
    </row>
    <row r="85" spans="1:12" x14ac:dyDescent="0.25">
      <c r="A85" s="11" t="e">
        <f>Tabela224[[#This Row],[NOME]]</f>
        <v>#VALUE!</v>
      </c>
      <c r="B85" s="11" t="e">
        <f>Tabela224[[#This Row],[CATEGORIA]]</f>
        <v>#VALUE!</v>
      </c>
      <c r="C85" s="15"/>
      <c r="D85" s="8"/>
      <c r="E85" s="7"/>
      <c r="F85" s="7"/>
      <c r="G85" s="7"/>
      <c r="H85" s="7"/>
      <c r="I85" s="8"/>
      <c r="J85" s="7">
        <f t="shared" si="5"/>
        <v>0</v>
      </c>
      <c r="K85" s="9">
        <f t="shared" si="6"/>
        <v>-29</v>
      </c>
      <c r="L85" s="27" t="str">
        <f ca="1">IF(TODAY()&gt;Tabela224101112131415161718192021[[#This Row],[VENCIMENTO]],"Vencido‼","Válido✔")</f>
        <v>Vencido‼</v>
      </c>
    </row>
    <row r="86" spans="1:12" x14ac:dyDescent="0.25">
      <c r="A86" s="11" t="e">
        <f>Tabela224[[#This Row],[NOME]]</f>
        <v>#VALUE!</v>
      </c>
      <c r="B86" s="11" t="e">
        <f>Tabela224[[#This Row],[CATEGORIA]]</f>
        <v>#VALUE!</v>
      </c>
      <c r="C86" s="15"/>
      <c r="D86" s="8"/>
      <c r="E86" s="7"/>
      <c r="F86" s="7"/>
      <c r="G86" s="7"/>
      <c r="H86" s="7"/>
      <c r="I86" s="8"/>
      <c r="J86" s="7">
        <f t="shared" si="5"/>
        <v>0</v>
      </c>
      <c r="K86" s="9">
        <f t="shared" si="6"/>
        <v>-29</v>
      </c>
      <c r="L86" s="27" t="str">
        <f ca="1">IF(TODAY()&gt;Tabela224101112131415161718192021[[#This Row],[VENCIMENTO]],"Vencido‼","Válido✔")</f>
        <v>Vencido‼</v>
      </c>
    </row>
    <row r="87" spans="1:12" x14ac:dyDescent="0.25">
      <c r="A87" s="11" t="e">
        <f>Tabela224[[#This Row],[NOME]]</f>
        <v>#VALUE!</v>
      </c>
      <c r="B87" s="11" t="e">
        <f>Tabela224[[#This Row],[CATEGORIA]]</f>
        <v>#VALUE!</v>
      </c>
      <c r="C87" s="15"/>
      <c r="D87" s="8"/>
      <c r="E87" s="7"/>
      <c r="F87" s="7"/>
      <c r="G87" s="7"/>
      <c r="H87" s="7"/>
      <c r="I87" s="8"/>
      <c r="J87" s="7">
        <f t="shared" si="5"/>
        <v>0</v>
      </c>
      <c r="K87" s="9">
        <f t="shared" si="6"/>
        <v>-29</v>
      </c>
      <c r="L87" s="27" t="str">
        <f ca="1">IF(TODAY()&gt;Tabela224101112131415161718192021[[#This Row],[VENCIMENTO]],"Vencido‼","Válido✔")</f>
        <v>Vencido‼</v>
      </c>
    </row>
    <row r="88" spans="1:12" x14ac:dyDescent="0.25">
      <c r="A88" s="11" t="e">
        <f>Tabela224[[#This Row],[NOME]]</f>
        <v>#VALUE!</v>
      </c>
      <c r="B88" s="11" t="e">
        <f>Tabela224[[#This Row],[CATEGORIA]]</f>
        <v>#VALUE!</v>
      </c>
      <c r="C88" s="15"/>
      <c r="D88" s="8"/>
      <c r="E88" s="7"/>
      <c r="F88" s="7"/>
      <c r="G88" s="7"/>
      <c r="H88" s="7"/>
      <c r="I88" s="8"/>
      <c r="J88" s="7">
        <f t="shared" si="5"/>
        <v>0</v>
      </c>
      <c r="K88" s="9">
        <f t="shared" si="6"/>
        <v>-29</v>
      </c>
      <c r="L88" s="27" t="str">
        <f ca="1">IF(TODAY()&gt;Tabela224101112131415161718192021[[#This Row],[VENCIMENTO]],"Vencido‼","Válido✔")</f>
        <v>Vencido‼</v>
      </c>
    </row>
    <row r="89" spans="1:12" x14ac:dyDescent="0.25">
      <c r="A89" s="11" t="e">
        <f>Tabela224[[#This Row],[NOME]]</f>
        <v>#VALUE!</v>
      </c>
      <c r="B89" s="11" t="e">
        <f>Tabela224[[#This Row],[CATEGORIA]]</f>
        <v>#VALUE!</v>
      </c>
      <c r="C89" s="15"/>
      <c r="D89" s="8"/>
      <c r="E89" s="7"/>
      <c r="F89" s="7"/>
      <c r="G89" s="7"/>
      <c r="H89" s="7"/>
      <c r="I89" s="8"/>
      <c r="J89" s="7">
        <f t="shared" si="5"/>
        <v>0</v>
      </c>
      <c r="K89" s="9">
        <f t="shared" si="6"/>
        <v>-29</v>
      </c>
      <c r="L89" s="27" t="str">
        <f ca="1">IF(TODAY()&gt;Tabela224101112131415161718192021[[#This Row],[VENCIMENTO]],"Vencido‼","Válido✔")</f>
        <v>Vencido‼</v>
      </c>
    </row>
    <row r="90" spans="1:12" x14ac:dyDescent="0.25">
      <c r="A90" s="11" t="e">
        <f>Tabela224[[#This Row],[NOME]]</f>
        <v>#VALUE!</v>
      </c>
      <c r="B90" s="11" t="e">
        <f>Tabela224[[#This Row],[CATEGORIA]]</f>
        <v>#VALUE!</v>
      </c>
      <c r="C90" s="15"/>
      <c r="D90" s="8"/>
      <c r="E90" s="7"/>
      <c r="F90" s="7"/>
      <c r="G90" s="7"/>
      <c r="H90" s="7"/>
      <c r="I90" s="8"/>
      <c r="J90" s="7">
        <f t="shared" si="5"/>
        <v>0</v>
      </c>
      <c r="K90" s="9">
        <f t="shared" si="6"/>
        <v>-29</v>
      </c>
      <c r="L90" s="27" t="str">
        <f ca="1">IF(TODAY()&gt;Tabela224101112131415161718192021[[#This Row],[VENCIMENTO]],"Vencido‼","Válido✔")</f>
        <v>Vencido‼</v>
      </c>
    </row>
    <row r="91" spans="1:12" x14ac:dyDescent="0.25">
      <c r="A91" s="11" t="e">
        <f>Tabela224[[#This Row],[NOME]]</f>
        <v>#VALUE!</v>
      </c>
      <c r="B91" s="11" t="e">
        <f>Tabela224[[#This Row],[CATEGORIA]]</f>
        <v>#VALUE!</v>
      </c>
      <c r="C91" s="15"/>
      <c r="D91" s="8"/>
      <c r="E91" s="7"/>
      <c r="F91" s="7"/>
      <c r="G91" s="7"/>
      <c r="H91" s="7"/>
      <c r="I91" s="8"/>
      <c r="J91" s="7">
        <f t="shared" si="5"/>
        <v>0</v>
      </c>
      <c r="K91" s="9">
        <f t="shared" si="6"/>
        <v>-29</v>
      </c>
      <c r="L91" s="27" t="str">
        <f ca="1">IF(TODAY()&gt;Tabela224101112131415161718192021[[#This Row],[VENCIMENTO]],"Vencido‼","Válido✔")</f>
        <v>Vencido‼</v>
      </c>
    </row>
    <row r="92" spans="1:12" x14ac:dyDescent="0.25">
      <c r="A92" s="11" t="e">
        <f>Tabela224[[#This Row],[NOME]]</f>
        <v>#VALUE!</v>
      </c>
      <c r="B92" s="11" t="e">
        <f>Tabela224[[#This Row],[CATEGORIA]]</f>
        <v>#VALUE!</v>
      </c>
      <c r="C92" s="15"/>
      <c r="D92" s="8"/>
      <c r="E92" s="7"/>
      <c r="F92" s="7"/>
      <c r="G92" s="7"/>
      <c r="H92" s="7"/>
      <c r="I92" s="8"/>
      <c r="J92" s="7">
        <f t="shared" si="5"/>
        <v>0</v>
      </c>
      <c r="K92" s="9">
        <f t="shared" si="6"/>
        <v>-29</v>
      </c>
      <c r="L92" s="27" t="str">
        <f ca="1">IF(TODAY()&gt;Tabela224101112131415161718192021[[#This Row],[VENCIMENTO]],"Vencido‼","Válido✔")</f>
        <v>Vencido‼</v>
      </c>
    </row>
    <row r="93" spans="1:12" x14ac:dyDescent="0.25">
      <c r="A93" s="11" t="e">
        <f>Tabela224[[#This Row],[NOME]]</f>
        <v>#VALUE!</v>
      </c>
      <c r="B93" s="11" t="e">
        <f>Tabela224[[#This Row],[CATEGORIA]]</f>
        <v>#VALUE!</v>
      </c>
      <c r="C93" s="15"/>
      <c r="D93" s="8"/>
      <c r="E93" s="7"/>
      <c r="F93" s="7"/>
      <c r="G93" s="7"/>
      <c r="H93" s="7"/>
      <c r="I93" s="8"/>
      <c r="J93" s="7">
        <f t="shared" si="5"/>
        <v>0</v>
      </c>
      <c r="K93" s="9">
        <f t="shared" si="6"/>
        <v>-29</v>
      </c>
      <c r="L93" s="27" t="str">
        <f ca="1">IF(TODAY()&gt;Tabela224101112131415161718192021[[#This Row],[VENCIMENTO]],"Vencido‼","Válido✔")</f>
        <v>Vencido‼</v>
      </c>
    </row>
    <row r="94" spans="1:12" x14ac:dyDescent="0.25">
      <c r="A94" s="11" t="e">
        <f>Tabela224[[#This Row],[NOME]]</f>
        <v>#VALUE!</v>
      </c>
      <c r="B94" s="11" t="e">
        <f>Tabela224[[#This Row],[CATEGORIA]]</f>
        <v>#VALUE!</v>
      </c>
      <c r="C94" s="15"/>
      <c r="D94" s="8"/>
      <c r="E94" s="7"/>
      <c r="F94" s="7"/>
      <c r="G94" s="7"/>
      <c r="H94" s="7"/>
      <c r="I94" s="8"/>
      <c r="J94" s="7">
        <f t="shared" si="5"/>
        <v>0</v>
      </c>
      <c r="K94" s="9">
        <f t="shared" si="6"/>
        <v>-29</v>
      </c>
      <c r="L94" s="27" t="str">
        <f ca="1">IF(TODAY()&gt;Tabela224101112131415161718192021[[#This Row],[VENCIMENTO]],"Vencido‼","Válido✔")</f>
        <v>Vencido‼</v>
      </c>
    </row>
    <row r="95" spans="1:12" x14ac:dyDescent="0.25">
      <c r="A95" s="11" t="e">
        <f>Tabela224[[#This Row],[NOME]]</f>
        <v>#VALUE!</v>
      </c>
      <c r="B95" s="11" t="e">
        <f>Tabela224[[#This Row],[CATEGORIA]]</f>
        <v>#VALUE!</v>
      </c>
      <c r="C95" s="15"/>
      <c r="D95" s="8"/>
      <c r="E95" s="7"/>
      <c r="F95" s="7"/>
      <c r="G95" s="7"/>
      <c r="H95" s="7"/>
      <c r="I95" s="8"/>
      <c r="J95" s="7">
        <f t="shared" si="5"/>
        <v>0</v>
      </c>
      <c r="K95" s="9">
        <f t="shared" si="6"/>
        <v>-29</v>
      </c>
      <c r="L95" s="27" t="str">
        <f ca="1">IF(TODAY()&gt;Tabela224101112131415161718192021[[#This Row],[VENCIMENTO]],"Vencido‼","Válido✔")</f>
        <v>Vencido‼</v>
      </c>
    </row>
    <row r="96" spans="1:12" x14ac:dyDescent="0.25">
      <c r="A96" s="11" t="e">
        <f>Tabela224[[#This Row],[NOME]]</f>
        <v>#VALUE!</v>
      </c>
      <c r="B96" s="11" t="e">
        <f>Tabela224[[#This Row],[CATEGORIA]]</f>
        <v>#VALUE!</v>
      </c>
      <c r="C96" s="15"/>
      <c r="D96" s="8"/>
      <c r="E96" s="7"/>
      <c r="F96" s="7"/>
      <c r="G96" s="7"/>
      <c r="H96" s="7"/>
      <c r="I96" s="8"/>
      <c r="J96" s="7">
        <f t="shared" si="5"/>
        <v>0</v>
      </c>
      <c r="K96" s="9">
        <f t="shared" si="6"/>
        <v>-29</v>
      </c>
      <c r="L96" s="27" t="str">
        <f ca="1">IF(TODAY()&gt;Tabela224101112131415161718192021[[#This Row],[VENCIMENTO]],"Vencido‼","Válido✔")</f>
        <v>Vencido‼</v>
      </c>
    </row>
    <row r="97" spans="1:12" x14ac:dyDescent="0.25">
      <c r="A97" s="11" t="e">
        <f>Tabela224[[#This Row],[NOME]]</f>
        <v>#VALUE!</v>
      </c>
      <c r="B97" s="11" t="e">
        <f>Tabela224[[#This Row],[CATEGORIA]]</f>
        <v>#VALUE!</v>
      </c>
      <c r="C97" s="15"/>
      <c r="D97" s="8"/>
      <c r="E97" s="7"/>
      <c r="F97" s="7"/>
      <c r="G97" s="7"/>
      <c r="H97" s="7"/>
      <c r="I97" s="8"/>
      <c r="J97" s="7">
        <f t="shared" si="5"/>
        <v>0</v>
      </c>
      <c r="K97" s="9">
        <f t="shared" si="6"/>
        <v>-29</v>
      </c>
      <c r="L97" s="27" t="str">
        <f ca="1">IF(TODAY()&gt;Tabela224101112131415161718192021[[#This Row],[VENCIMENTO]],"Vencido‼","Válido✔")</f>
        <v>Vencido‼</v>
      </c>
    </row>
    <row r="98" spans="1:12" x14ac:dyDescent="0.25">
      <c r="A98" s="11" t="e">
        <f>Tabela224[[#This Row],[NOME]]</f>
        <v>#VALUE!</v>
      </c>
      <c r="B98" s="11" t="e">
        <f>Tabela224[[#This Row],[CATEGORIA]]</f>
        <v>#VALUE!</v>
      </c>
      <c r="C98" s="15"/>
      <c r="D98" s="8"/>
      <c r="E98" s="7"/>
      <c r="F98" s="7"/>
      <c r="G98" s="7"/>
      <c r="H98" s="7"/>
      <c r="I98" s="8"/>
      <c r="J98" s="7">
        <f t="shared" si="5"/>
        <v>0</v>
      </c>
      <c r="K98" s="9">
        <f t="shared" si="6"/>
        <v>-29</v>
      </c>
      <c r="L98" s="27" t="str">
        <f ca="1">IF(TODAY()&gt;Tabela224101112131415161718192021[[#This Row],[VENCIMENTO]],"Vencido‼","Válido✔")</f>
        <v>Vencido‼</v>
      </c>
    </row>
    <row r="99" spans="1:12" x14ac:dyDescent="0.25">
      <c r="A99" s="11" t="e">
        <f>Tabela224[[#This Row],[NOME]]</f>
        <v>#VALUE!</v>
      </c>
      <c r="B99" s="11" t="e">
        <f>Tabela224[[#This Row],[CATEGORIA]]</f>
        <v>#VALUE!</v>
      </c>
      <c r="C99" s="15"/>
      <c r="D99" s="8"/>
      <c r="E99" s="7"/>
      <c r="F99" s="7"/>
      <c r="G99" s="7"/>
      <c r="H99" s="7"/>
      <c r="I99" s="8"/>
      <c r="J99" s="7">
        <f t="shared" si="5"/>
        <v>0</v>
      </c>
      <c r="K99" s="9">
        <f t="shared" si="6"/>
        <v>-29</v>
      </c>
      <c r="L99" s="27" t="str">
        <f ca="1">IF(TODAY()&gt;Tabela224101112131415161718192021[[#This Row],[VENCIMENTO]],"Vencido‼","Válido✔")</f>
        <v>Vencido‼</v>
      </c>
    </row>
    <row r="100" spans="1:12" x14ac:dyDescent="0.25">
      <c r="A100" s="11" t="e">
        <f>Tabela224[[#This Row],[NOME]]</f>
        <v>#VALUE!</v>
      </c>
      <c r="B100" s="11" t="e">
        <f>Tabela224[[#This Row],[CATEGORIA]]</f>
        <v>#VALUE!</v>
      </c>
      <c r="C100" s="15"/>
      <c r="D100" s="8"/>
      <c r="E100" s="7"/>
      <c r="F100" s="7"/>
      <c r="G100" s="7"/>
      <c r="H100" s="7"/>
      <c r="I100" s="8"/>
      <c r="J100" s="7">
        <f t="shared" si="5"/>
        <v>0</v>
      </c>
      <c r="K100" s="9">
        <f t="shared" si="6"/>
        <v>-29</v>
      </c>
      <c r="L100" s="27" t="str">
        <f ca="1">IF(TODAY()&gt;Tabela224101112131415161718192021[[#This Row],[VENCIMENTO]],"Vencido‼","Válido✔")</f>
        <v>Vencido‼</v>
      </c>
    </row>
  </sheetData>
  <mergeCells count="2">
    <mergeCell ref="A2:L2"/>
    <mergeCell ref="A3:J3"/>
  </mergeCells>
  <conditionalFormatting sqref="J1">
    <cfRule type="containsText" dxfId="502" priority="2" operator="containsText" text="VENCIMENTO PRÓXIMO">
      <formula>NOT(ISERROR(SEARCH("VENCIMENTO PRÓXIMO",J1)))</formula>
    </cfRule>
  </conditionalFormatting>
  <conditionalFormatting sqref="J4">
    <cfRule type="timePeriod" dxfId="501" priority="10" timePeriod="nextMonth">
      <formula>AND(MONTH(J4)=MONTH(EDATE(TODAY(),0+1)),YEAR(J4)=YEAR(EDATE(TODAY(),0+1)))</formula>
    </cfRule>
  </conditionalFormatting>
  <conditionalFormatting sqref="J5:J100">
    <cfRule type="cellIs" dxfId="500" priority="17" operator="equal">
      <formula>44848</formula>
    </cfRule>
    <cfRule type="cellIs" dxfId="499" priority="18" operator="lessThan">
      <formula>44848</formula>
    </cfRule>
  </conditionalFormatting>
  <conditionalFormatting sqref="J5:K1048576">
    <cfRule type="timePeriod" dxfId="498" priority="14" timePeriod="nextMonth">
      <formula>AND(MONTH(J5)=MONTH(EDATE(TODAY(),0+1)),YEAR(J5)=YEAR(EDATE(TODAY(),0+1)))</formula>
    </cfRule>
  </conditionalFormatting>
  <conditionalFormatting sqref="K1">
    <cfRule type="containsText" dxfId="497" priority="1" operator="containsText" text="VENCIMENTO PRÓXIMO">
      <formula>NOT(ISERROR(SEARCH("VENCIMENTO PRÓXIMO",K1)))</formula>
    </cfRule>
    <cfRule type="containsText" dxfId="496" priority="3" operator="containsText" text="PROGRAMAR RENOVAÇÃO">
      <formula>NOT(ISERROR(SEARCH("PROGRAMAR RENOVAÇÃO",K1)))</formula>
    </cfRule>
  </conditionalFormatting>
  <conditionalFormatting sqref="K3 K5:K1048576">
    <cfRule type="timePeriod" dxfId="495" priority="12" timePeriod="thisMonth">
      <formula>AND(MONTH(K3)=MONTH(TODAY()),YEAR(K3)=YEAR(TODAY()))</formula>
    </cfRule>
  </conditionalFormatting>
  <conditionalFormatting sqref="K3">
    <cfRule type="timePeriod" dxfId="494" priority="15" timePeriod="nextMonth">
      <formula>AND(MONTH(K3)=MONTH(EDATE(TODAY(),0+1)),YEAR(K3)=YEAR(EDATE(TODAY(),0+1)))</formula>
    </cfRule>
  </conditionalFormatting>
  <conditionalFormatting sqref="K4">
    <cfRule type="timePeriod" dxfId="493" priority="8" timePeriod="thisMonth">
      <formula>AND(MONTH(K4)=MONTH(TODAY()),YEAR(K4)=YEAR(TODAY()))</formula>
    </cfRule>
    <cfRule type="timePeriod" dxfId="492" priority="11" timePeriod="nextMonth">
      <formula>AND(MONTH(K4)=MONTH(EDATE(TODAY(),0+1)),YEAR(K4)=YEAR(EDATE(TODAY(),0+1)))</formula>
    </cfRule>
  </conditionalFormatting>
  <conditionalFormatting sqref="K5:K100">
    <cfRule type="cellIs" dxfId="491" priority="16" operator="equal">
      <formula>44809</formula>
    </cfRule>
  </conditionalFormatting>
  <conditionalFormatting sqref="L5:L44 L46:L100">
    <cfRule type="containsText" dxfId="490" priority="4" operator="containsText" text="Válido">
      <formula>NOT(ISERROR(SEARCH("Válido",L5)))</formula>
    </cfRule>
    <cfRule type="containsText" dxfId="489" priority="5" operator="containsText" text="Vencido">
      <formula>NOT(ISERROR(SEARCH("Vencido",L5)))</formula>
    </cfRule>
  </conditionalFormatting>
  <hyperlinks>
    <hyperlink ref="L3" r:id="rId1" xr:uid="{24A53F69-467E-4A2C-988A-7432C8A707EB}"/>
  </hyperlinks>
  <pageMargins left="0.511811024" right="0.511811024" top="0.78740157499999996" bottom="0.78740157499999996" header="0.31496062000000002" footer="0.31496062000000002"/>
  <pageSetup paperSize="9" scale="48" orientation="landscape" r:id="rId2"/>
  <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49694D2-DC4A-4EC7-9082-32E914DB87B1}">
          <x14:formula1>
            <xm:f>Planilha2!$A$15:$A$16</xm:f>
          </x14:formula1>
          <xm:sqref>G5:G44 G46:G100</xm:sqref>
        </x14:dataValidation>
        <x14:dataValidation type="list" allowBlank="1" showInputMessage="1" showErrorMessage="1" xr:uid="{668977B6-B4F4-4CCF-B628-629AEB25A6DA}">
          <x14:formula1>
            <xm:f>Planilha2!$A$1:$A$2</xm:f>
          </x14:formula1>
          <xm:sqref>H5:H100</xm:sqref>
        </x14:dataValidation>
        <x14:dataValidation type="list" allowBlank="1" showInputMessage="1" showErrorMessage="1" xr:uid="{3391D8E9-AE68-454D-9097-879559273D7E}">
          <x14:formula1>
            <xm:f>Planilha2!$A$4:$A$13</xm:f>
          </x14:formula1>
          <xm:sqref>D5:D100</xm:sqref>
        </x14:dataValidation>
        <x14:dataValidation type="list" allowBlank="1" showInputMessage="1" showErrorMessage="1" xr:uid="{5571B73C-2C21-4864-8B0B-EA239616E2E4}">
          <x14:formula1>
            <xm:f>Planilha2!$A$18:$A$19</xm:f>
          </x14:formula1>
          <xm:sqref>C5:C100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68908-2FC0-4F56-8D2E-3F61580447E3}">
  <sheetPr>
    <pageSetUpPr fitToPage="1"/>
  </sheetPr>
  <dimension ref="A1:L100"/>
  <sheetViews>
    <sheetView topLeftCell="A16" zoomScale="66" zoomScaleNormal="66" zoomScaleSheetLayoutView="100" workbookViewId="0">
      <pane xSplit="1" topLeftCell="B1" activePane="topRight" state="frozen"/>
      <selection activeCell="A19" sqref="A19"/>
      <selection pane="topRight" activeCell="J1" sqref="J1:K1"/>
    </sheetView>
  </sheetViews>
  <sheetFormatPr defaultRowHeight="15" x14ac:dyDescent="0.25"/>
  <cols>
    <col min="1" max="1" width="43.140625" bestFit="1" customWidth="1"/>
    <col min="2" max="2" width="26.140625" style="17" bestFit="1" customWidth="1"/>
    <col min="3" max="3" width="16.140625" style="12" customWidth="1"/>
    <col min="4" max="4" width="41.5703125" style="12" bestFit="1" customWidth="1"/>
    <col min="5" max="5" width="20.7109375" bestFit="1" customWidth="1"/>
    <col min="6" max="7" width="20.7109375" customWidth="1"/>
    <col min="8" max="8" width="24.140625" bestFit="1" customWidth="1"/>
    <col min="9" max="9" width="16.140625" customWidth="1"/>
    <col min="10" max="10" width="18.140625" customWidth="1"/>
    <col min="11" max="11" width="17.28515625" bestFit="1" customWidth="1"/>
    <col min="12" max="12" width="13" bestFit="1" customWidth="1"/>
  </cols>
  <sheetData>
    <row r="1" spans="1:12" ht="77.25" customHeight="1" x14ac:dyDescent="0.25">
      <c r="I1" s="22" t="s">
        <v>85</v>
      </c>
      <c r="J1" s="23" t="s">
        <v>86</v>
      </c>
      <c r="K1" s="24" t="s">
        <v>87</v>
      </c>
    </row>
    <row r="2" spans="1:12" ht="47.1" customHeight="1" x14ac:dyDescent="0.4">
      <c r="A2" s="51" t="s">
        <v>91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3"/>
    </row>
    <row r="3" spans="1:12" ht="45" customHeight="1" x14ac:dyDescent="0.25">
      <c r="A3" s="54" t="s">
        <v>92</v>
      </c>
      <c r="B3" s="55"/>
      <c r="C3" s="55"/>
      <c r="D3" s="55"/>
      <c r="E3" s="55"/>
      <c r="F3" s="55"/>
      <c r="G3" s="55"/>
      <c r="H3" s="55"/>
      <c r="I3" s="55"/>
      <c r="J3" s="55"/>
      <c r="K3" s="13" t="s">
        <v>0</v>
      </c>
      <c r="L3" s="14" t="s">
        <v>129</v>
      </c>
    </row>
    <row r="4" spans="1:12" ht="24" x14ac:dyDescent="0.25">
      <c r="A4" s="3" t="s">
        <v>1</v>
      </c>
      <c r="B4" s="16" t="s">
        <v>67</v>
      </c>
      <c r="C4" s="3" t="s">
        <v>77</v>
      </c>
      <c r="D4" s="3" t="s">
        <v>2</v>
      </c>
      <c r="E4" s="4" t="s">
        <v>3</v>
      </c>
      <c r="F4" s="4" t="s">
        <v>8</v>
      </c>
      <c r="G4" s="4" t="s">
        <v>7</v>
      </c>
      <c r="H4" s="5" t="s">
        <v>4</v>
      </c>
      <c r="I4" s="21" t="s">
        <v>83</v>
      </c>
      <c r="J4" s="6" t="s">
        <v>5</v>
      </c>
      <c r="K4" s="6" t="s">
        <v>6</v>
      </c>
      <c r="L4" s="6" t="s">
        <v>78</v>
      </c>
    </row>
    <row r="5" spans="1:12" x14ac:dyDescent="0.25">
      <c r="A5" s="11" t="str">
        <f>Tabela224[[#This Row],[NOME]]</f>
        <v>ADENILSON ÂNGELO MACIEIRA</v>
      </c>
      <c r="B5" s="11" t="str">
        <f>Tabela224[[#This Row],[CATEGORIA]]</f>
        <v>EMPREGADO</v>
      </c>
      <c r="C5" s="15" t="str">
        <f>Tabela224[[#This Row],[SITUAÇÃO ]]</f>
        <v>ATIVO</v>
      </c>
      <c r="D5" s="15"/>
      <c r="E5" s="7"/>
      <c r="F5" s="10"/>
      <c r="G5" s="7"/>
      <c r="H5" s="7"/>
      <c r="I5" s="8"/>
      <c r="J5" s="7">
        <f t="shared" ref="J5:J54" si="0">EDATE(E5,I5)</f>
        <v>0</v>
      </c>
      <c r="K5" s="9">
        <f t="shared" ref="K5:K13" si="1">J5-29</f>
        <v>-29</v>
      </c>
      <c r="L5" s="15" t="str">
        <f ca="1">IF(TODAY()&gt;Tabela2241011121314151617181920217[[#This Row],[VENCIMENTO]],"Vencido‼","Válido✔")</f>
        <v>Vencido‼</v>
      </c>
    </row>
    <row r="6" spans="1:12" x14ac:dyDescent="0.25">
      <c r="A6" s="11" t="str">
        <f>Tabela224[[#This Row],[NOME]]</f>
        <v>ADENILSON PEREIRA SOARES</v>
      </c>
      <c r="B6" s="11" t="str">
        <f>Tabela224[[#This Row],[CATEGORIA]]</f>
        <v>EMPREGADO</v>
      </c>
      <c r="C6" s="15" t="str">
        <f>Tabela224[[#This Row],[SITUAÇÃO ]]</f>
        <v>ATIVO</v>
      </c>
      <c r="D6" s="15"/>
      <c r="E6" s="7"/>
      <c r="F6" s="10"/>
      <c r="G6" s="7"/>
      <c r="H6" s="7"/>
      <c r="I6" s="8"/>
      <c r="J6" s="7">
        <f t="shared" si="0"/>
        <v>0</v>
      </c>
      <c r="K6" s="9">
        <f t="shared" si="1"/>
        <v>-29</v>
      </c>
      <c r="L6" s="15" t="str">
        <f ca="1">IF(TODAY()&gt;Tabela2241011121314151617181920217[[#This Row],[VENCIMENTO]],"Vencido‼","Válido✔")</f>
        <v>Vencido‼</v>
      </c>
    </row>
    <row r="7" spans="1:12" x14ac:dyDescent="0.25">
      <c r="A7" s="11" t="str">
        <f>Tabela224[[#This Row],[NOME]]</f>
        <v>AMANDA APARECIDA DOS SANTOS</v>
      </c>
      <c r="B7" s="11" t="str">
        <f>Tabela224[[#This Row],[CATEGORIA]]</f>
        <v>EMPREGADO</v>
      </c>
      <c r="C7" s="15" t="str">
        <f>Tabela224[[#This Row],[SITUAÇÃO ]]</f>
        <v>ATIVO</v>
      </c>
      <c r="D7" s="15"/>
      <c r="E7" s="7"/>
      <c r="F7" s="10"/>
      <c r="G7" s="7"/>
      <c r="H7" s="7"/>
      <c r="I7" s="8"/>
      <c r="J7" s="7">
        <f t="shared" si="0"/>
        <v>0</v>
      </c>
      <c r="K7" s="9">
        <f t="shared" si="1"/>
        <v>-29</v>
      </c>
      <c r="L7" s="15" t="str">
        <f ca="1">IF(TODAY()&gt;Tabela2241011121314151617181920217[[#This Row],[VENCIMENTO]],"Vencido‼","Válido✔")</f>
        <v>Vencido‼</v>
      </c>
    </row>
    <row r="8" spans="1:12" x14ac:dyDescent="0.25">
      <c r="A8" s="11" t="str">
        <f>Tabela224[[#This Row],[NOME]]</f>
        <v>ANDERSON JOSÉ NUNES REIS</v>
      </c>
      <c r="B8" s="11" t="str">
        <f>Tabela224[[#This Row],[CATEGORIA]]</f>
        <v>EMPREGADO</v>
      </c>
      <c r="C8" s="15" t="str">
        <f>Tabela224[[#This Row],[SITUAÇÃO ]]</f>
        <v>INATIVO</v>
      </c>
      <c r="D8" s="15" t="s">
        <v>80</v>
      </c>
      <c r="E8" s="7">
        <v>45068</v>
      </c>
      <c r="F8" s="10">
        <v>0.33333333333333331</v>
      </c>
      <c r="G8" s="7" t="s">
        <v>22</v>
      </c>
      <c r="H8" s="7" t="s">
        <v>63</v>
      </c>
      <c r="I8" s="8">
        <v>12</v>
      </c>
      <c r="J8" s="7">
        <f t="shared" si="0"/>
        <v>45434</v>
      </c>
      <c r="K8" s="9">
        <f t="shared" si="1"/>
        <v>45405</v>
      </c>
      <c r="L8" s="15" t="str">
        <f ca="1">IF(TODAY()&gt;Tabela2241011121314151617181920217[[#This Row],[VENCIMENTO]],"Vencido‼","Válido✔")</f>
        <v>Válido✔</v>
      </c>
    </row>
    <row r="9" spans="1:12" x14ac:dyDescent="0.25">
      <c r="A9" s="11" t="str">
        <f>Tabela224[[#This Row],[NOME]]</f>
        <v>ARNALDO RAIMUNDO FERREIRA</v>
      </c>
      <c r="B9" s="11" t="str">
        <f>Tabela224[[#This Row],[CATEGORIA]]</f>
        <v>EMPREGADO</v>
      </c>
      <c r="C9" s="15" t="str">
        <f>Tabela224[[#This Row],[SITUAÇÃO ]]</f>
        <v>ATIVO</v>
      </c>
      <c r="D9" s="15"/>
      <c r="E9" s="7"/>
      <c r="F9" s="10"/>
      <c r="G9" s="7"/>
      <c r="H9" s="7"/>
      <c r="I9" s="8"/>
      <c r="J9" s="7">
        <f t="shared" si="0"/>
        <v>0</v>
      </c>
      <c r="K9" s="9">
        <f t="shared" si="1"/>
        <v>-29</v>
      </c>
      <c r="L9" s="15" t="str">
        <f ca="1">IF(TODAY()&gt;Tabela2241011121314151617181920217[[#This Row],[VENCIMENTO]],"Vencido‼","Válido✔")</f>
        <v>Vencido‼</v>
      </c>
    </row>
    <row r="10" spans="1:12" x14ac:dyDescent="0.25">
      <c r="A10" s="11" t="str">
        <f>Tabela224[[#This Row],[NOME]]</f>
        <v>BRUNO DE SOUSA MARTINS</v>
      </c>
      <c r="B10" s="11" t="str">
        <f>Tabela224[[#This Row],[CATEGORIA]]</f>
        <v xml:space="preserve">EMPREGADO </v>
      </c>
      <c r="C10" s="15" t="str">
        <f>Tabela224[[#This Row],[SITUAÇÃO ]]</f>
        <v>INATIVO</v>
      </c>
      <c r="D10" s="15"/>
      <c r="E10" s="7"/>
      <c r="F10" s="10"/>
      <c r="G10" s="7"/>
      <c r="H10" s="7"/>
      <c r="I10" s="8"/>
      <c r="J10" s="7">
        <f t="shared" si="0"/>
        <v>0</v>
      </c>
      <c r="K10" s="9">
        <f t="shared" si="1"/>
        <v>-29</v>
      </c>
      <c r="L10" s="15" t="str">
        <f ca="1">IF(TODAY()&gt;Tabela2241011121314151617181920217[[#This Row],[VENCIMENTO]],"Vencido‼","Válido✔")</f>
        <v>Vencido‼</v>
      </c>
    </row>
    <row r="11" spans="1:12" x14ac:dyDescent="0.25">
      <c r="A11" s="11" t="str">
        <f>Tabela224[[#This Row],[NOME]]</f>
        <v>CARLOS ANANIAS SOARES DOS ANJOS</v>
      </c>
      <c r="B11" s="11" t="str">
        <f>Tabela224[[#This Row],[CATEGORIA]]</f>
        <v>EMPREGADO</v>
      </c>
      <c r="C11" s="15" t="str">
        <f>Tabela224[[#This Row],[SITUAÇÃO ]]</f>
        <v>ATIVO</v>
      </c>
      <c r="D11" s="15"/>
      <c r="E11" s="7"/>
      <c r="F11" s="10"/>
      <c r="G11" s="7"/>
      <c r="H11" s="7"/>
      <c r="I11" s="8"/>
      <c r="J11" s="7">
        <f t="shared" si="0"/>
        <v>0</v>
      </c>
      <c r="K11" s="9">
        <f t="shared" si="1"/>
        <v>-29</v>
      </c>
      <c r="L11" s="15" t="str">
        <f ca="1">IF(TODAY()&gt;Tabela2241011121314151617181920217[[#This Row],[VENCIMENTO]],"Vencido‼","Válido✔")</f>
        <v>Vencido‼</v>
      </c>
    </row>
    <row r="12" spans="1:12" x14ac:dyDescent="0.25">
      <c r="A12" s="11" t="str">
        <f>Tabela224[[#This Row],[NOME]]</f>
        <v>CARLOS ANTÔNIO DE LISBOA</v>
      </c>
      <c r="B12" s="11" t="str">
        <f>Tabela224[[#This Row],[CATEGORIA]]</f>
        <v>EMPREGADO</v>
      </c>
      <c r="C12" s="15" t="str">
        <f>Tabela224[[#This Row],[SITUAÇÃO ]]</f>
        <v>INATIVO</v>
      </c>
      <c r="D12" s="15"/>
      <c r="E12" s="7"/>
      <c r="F12" s="10"/>
      <c r="G12" s="7"/>
      <c r="H12" s="7"/>
      <c r="I12" s="8"/>
      <c r="J12" s="7">
        <f t="shared" si="0"/>
        <v>0</v>
      </c>
      <c r="K12" s="9">
        <f t="shared" si="1"/>
        <v>-29</v>
      </c>
      <c r="L12" s="15" t="str">
        <f ca="1">IF(TODAY()&gt;Tabela2241011121314151617181920217[[#This Row],[VENCIMENTO]],"Vencido‼","Válido✔")</f>
        <v>Vencido‼</v>
      </c>
    </row>
    <row r="13" spans="1:12" x14ac:dyDescent="0.25">
      <c r="A13" s="11" t="str">
        <f>Tabela224[[#This Row],[NOME]]</f>
        <v>CLESIANO ANTÔNIO DIAS PINHEIRO</v>
      </c>
      <c r="B13" s="11" t="str">
        <f>Tabela224[[#This Row],[CATEGORIA]]</f>
        <v xml:space="preserve">EMPREGADO </v>
      </c>
      <c r="C13" s="15" t="str">
        <f>Tabela224[[#This Row],[SITUAÇÃO ]]</f>
        <v>ATIVO</v>
      </c>
      <c r="D13" s="15"/>
      <c r="E13" s="7"/>
      <c r="F13" s="10"/>
      <c r="G13" s="7"/>
      <c r="H13" s="7"/>
      <c r="I13" s="8"/>
      <c r="J13" s="7">
        <f t="shared" si="0"/>
        <v>0</v>
      </c>
      <c r="K13" s="9">
        <f t="shared" si="1"/>
        <v>-29</v>
      </c>
      <c r="L13" s="15" t="str">
        <f ca="1">IF(TODAY()&gt;Tabela2241011121314151617181920217[[#This Row],[VENCIMENTO]],"Vencido‼","Válido✔")</f>
        <v>Vencido‼</v>
      </c>
    </row>
    <row r="14" spans="1:12" x14ac:dyDescent="0.25">
      <c r="A14" s="11" t="str">
        <f>Tabela224[[#This Row],[NOME]]</f>
        <v>DAMIÃO VICENTE SARAIVA</v>
      </c>
      <c r="B14" s="11" t="str">
        <f>Tabela224[[#This Row],[CATEGORIA]]</f>
        <v>EMPREGADO</v>
      </c>
      <c r="C14" s="15" t="str">
        <f>Tabela224[[#This Row],[SITUAÇÃO ]]</f>
        <v>ATIVO</v>
      </c>
      <c r="D14" s="15"/>
      <c r="E14" s="7"/>
      <c r="F14" s="10"/>
      <c r="G14" s="7"/>
      <c r="H14" s="7"/>
      <c r="I14" s="8"/>
      <c r="J14" s="7">
        <f t="shared" si="0"/>
        <v>0</v>
      </c>
      <c r="K14" s="9">
        <f>J14-29</f>
        <v>-29</v>
      </c>
      <c r="L14" s="15" t="str">
        <f ca="1">IF(TODAY()&gt;Tabela2241011121314151617181920217[[#This Row],[VENCIMENTO]],"Vencido‼","Válido✔")</f>
        <v>Vencido‼</v>
      </c>
    </row>
    <row r="15" spans="1:12" x14ac:dyDescent="0.25">
      <c r="A15" s="11" t="str">
        <f>Tabela224[[#This Row],[NOME]]</f>
        <v>DANIEL ALVES DA CUNHA</v>
      </c>
      <c r="B15" s="11" t="str">
        <f>Tabela224[[#This Row],[CATEGORIA]]</f>
        <v>EMPREGADO</v>
      </c>
      <c r="C15" s="15" t="str">
        <f>Tabela224[[#This Row],[SITUAÇÃO ]]</f>
        <v>ATIVO</v>
      </c>
      <c r="D15" s="15"/>
      <c r="E15" s="7"/>
      <c r="F15" s="10"/>
      <c r="G15" s="7"/>
      <c r="H15" s="7"/>
      <c r="I15" s="8"/>
      <c r="J15" s="7">
        <f t="shared" si="0"/>
        <v>0</v>
      </c>
      <c r="K15" s="9">
        <f t="shared" ref="K15:K54" si="2">J15-29</f>
        <v>-29</v>
      </c>
      <c r="L15" s="15" t="str">
        <f ca="1">IF(TODAY()&gt;Tabela2241011121314151617181920217[[#This Row],[VENCIMENTO]],"Vencido‼","Válido✔")</f>
        <v>Vencido‼</v>
      </c>
    </row>
    <row r="16" spans="1:12" x14ac:dyDescent="0.25">
      <c r="A16" s="11" t="str">
        <f>Tabela224[[#This Row],[NOME]]</f>
        <v>DIEGO GALDINO REZENDE</v>
      </c>
      <c r="B16" s="11" t="str">
        <f>Tabela224[[#This Row],[CATEGORIA]]</f>
        <v>INTERMITENTE (GEOSCAN)</v>
      </c>
      <c r="C16" s="15" t="str">
        <f>Tabela224[[#This Row],[SITUAÇÃO ]]</f>
        <v>ATIVO</v>
      </c>
      <c r="D16" s="15"/>
      <c r="E16" s="7"/>
      <c r="F16" s="10"/>
      <c r="G16" s="7"/>
      <c r="H16" s="7"/>
      <c r="I16" s="8"/>
      <c r="J16" s="7">
        <f t="shared" si="0"/>
        <v>0</v>
      </c>
      <c r="K16" s="9">
        <f t="shared" si="2"/>
        <v>-29</v>
      </c>
      <c r="L16" s="15" t="str">
        <f ca="1">IF(TODAY()&gt;Tabela2241011121314151617181920217[[#This Row],[VENCIMENTO]],"Vencido‼","Válido✔")</f>
        <v>Vencido‼</v>
      </c>
    </row>
    <row r="17" spans="1:12" x14ac:dyDescent="0.25">
      <c r="A17" s="11" t="str">
        <f>Tabela224[[#This Row],[NOME]]</f>
        <v>DOGIVAL GONÇALVES DOS SANTOS</v>
      </c>
      <c r="B17" s="11" t="str">
        <f>Tabela224[[#This Row],[CATEGORIA]]</f>
        <v>INTERMITENTE (ELISVÂNIO)</v>
      </c>
      <c r="C17" s="15" t="str">
        <f>Tabela224[[#This Row],[SITUAÇÃO ]]</f>
        <v>ATIVO</v>
      </c>
      <c r="D17" s="15" t="s">
        <v>80</v>
      </c>
      <c r="E17" s="7">
        <v>45199</v>
      </c>
      <c r="F17" s="10">
        <v>0.33333333333333331</v>
      </c>
      <c r="G17" s="7" t="s">
        <v>22</v>
      </c>
      <c r="H17" s="7" t="s">
        <v>63</v>
      </c>
      <c r="I17" s="8">
        <v>12</v>
      </c>
      <c r="J17" s="7">
        <f t="shared" si="0"/>
        <v>45565</v>
      </c>
      <c r="K17" s="9">
        <f t="shared" si="2"/>
        <v>45536</v>
      </c>
      <c r="L17" s="15" t="str">
        <f ca="1">IF(TODAY()&gt;Tabela2241011121314151617181920217[[#This Row],[VENCIMENTO]],"Vencido‼","Válido✔")</f>
        <v>Válido✔</v>
      </c>
    </row>
    <row r="18" spans="1:12" x14ac:dyDescent="0.25">
      <c r="A18" s="11" t="str">
        <f>Tabela224[[#This Row],[NOME]]</f>
        <v>ELISVÂNIO DE SOUZA OLIVEIRA</v>
      </c>
      <c r="B18" s="11" t="str">
        <f>Tabela224[[#This Row],[CATEGORIA]]</f>
        <v>INTERMITENTE (ELISVÂNIO)</v>
      </c>
      <c r="C18" s="15" t="str">
        <f>Tabela224[[#This Row],[SITUAÇÃO ]]</f>
        <v>ATIVO</v>
      </c>
      <c r="D18" s="15" t="s">
        <v>80</v>
      </c>
      <c r="E18" s="7">
        <v>45199</v>
      </c>
      <c r="F18" s="10">
        <v>0.33333333333333331</v>
      </c>
      <c r="G18" s="7" t="s">
        <v>22</v>
      </c>
      <c r="H18" s="7" t="s">
        <v>63</v>
      </c>
      <c r="I18" s="8">
        <v>12</v>
      </c>
      <c r="J18" s="7">
        <f t="shared" si="0"/>
        <v>45565</v>
      </c>
      <c r="K18" s="9">
        <f t="shared" si="2"/>
        <v>45536</v>
      </c>
      <c r="L18" s="15" t="str">
        <f ca="1">IF(TODAY()&gt;Tabela2241011121314151617181920217[[#This Row],[VENCIMENTO]],"Vencido‼","Válido✔")</f>
        <v>Válido✔</v>
      </c>
    </row>
    <row r="19" spans="1:12" x14ac:dyDescent="0.25">
      <c r="A19" s="11" t="str">
        <f>Tabela224[[#This Row],[NOME]]</f>
        <v>EVARISTO CHAVES DA SILVA</v>
      </c>
      <c r="B19" s="11" t="str">
        <f>Tabela224[[#This Row],[CATEGORIA]]</f>
        <v>EMPREGADO</v>
      </c>
      <c r="C19" s="15" t="str">
        <f>Tabela224[[#This Row],[SITUAÇÃO ]]</f>
        <v>ATIVO</v>
      </c>
      <c r="D19" s="15" t="s">
        <v>80</v>
      </c>
      <c r="E19" s="7">
        <v>44957</v>
      </c>
      <c r="F19" s="10">
        <v>0.16666666666666666</v>
      </c>
      <c r="G19" s="7" t="s">
        <v>22</v>
      </c>
      <c r="H19" s="7" t="s">
        <v>63</v>
      </c>
      <c r="I19" s="8">
        <v>12</v>
      </c>
      <c r="J19" s="7">
        <f t="shared" si="0"/>
        <v>45322</v>
      </c>
      <c r="K19" s="9">
        <f t="shared" si="2"/>
        <v>45293</v>
      </c>
      <c r="L19" s="15" t="str">
        <f ca="1">IF(TODAY()&gt;Tabela2241011121314151617181920217[[#This Row],[VENCIMENTO]],"Vencido‼","Válido✔")</f>
        <v>Vencido‼</v>
      </c>
    </row>
    <row r="20" spans="1:12" x14ac:dyDescent="0.25">
      <c r="A20" s="11" t="str">
        <f>Tabela224[[#This Row],[NOME]]</f>
        <v>FELIPE OLIVEIRA BARBOSA</v>
      </c>
      <c r="B20" s="11" t="str">
        <f>Tabela224[[#This Row],[CATEGORIA]]</f>
        <v>EMPREGADO</v>
      </c>
      <c r="C20" s="15" t="str">
        <f>Tabela224[[#This Row],[SITUAÇÃO ]]</f>
        <v>ATIVO</v>
      </c>
      <c r="D20" s="15"/>
      <c r="E20" s="7"/>
      <c r="F20" s="10"/>
      <c r="G20" s="7"/>
      <c r="H20" s="7"/>
      <c r="I20" s="8"/>
      <c r="J20" s="7">
        <f t="shared" si="0"/>
        <v>0</v>
      </c>
      <c r="K20" s="9">
        <f t="shared" si="2"/>
        <v>-29</v>
      </c>
      <c r="L20" s="15" t="str">
        <f ca="1">IF(TODAY()&gt;Tabela2241011121314151617181920217[[#This Row],[VENCIMENTO]],"Vencido‼","Válido✔")</f>
        <v>Vencido‼</v>
      </c>
    </row>
    <row r="21" spans="1:12" x14ac:dyDescent="0.25">
      <c r="A21" s="11" t="str">
        <f>Tabela224[[#This Row],[NOME]]</f>
        <v>FERNANDO OLIVEIRA DOS SANTOS</v>
      </c>
      <c r="B21" s="11" t="str">
        <f>Tabela224[[#This Row],[CATEGORIA]]</f>
        <v>EMPREGADO</v>
      </c>
      <c r="C21" s="15" t="str">
        <f>Tabela224[[#This Row],[SITUAÇÃO ]]</f>
        <v>ATIVO</v>
      </c>
      <c r="D21" s="15"/>
      <c r="E21" s="7"/>
      <c r="F21" s="10"/>
      <c r="G21" s="7"/>
      <c r="H21" s="7"/>
      <c r="I21" s="8"/>
      <c r="J21" s="7">
        <f t="shared" si="0"/>
        <v>0</v>
      </c>
      <c r="K21" s="9">
        <f t="shared" si="2"/>
        <v>-29</v>
      </c>
      <c r="L21" s="15" t="str">
        <f ca="1">IF(TODAY()&gt;Tabela2241011121314151617181920217[[#This Row],[VENCIMENTO]],"Vencido‼","Válido✔")</f>
        <v>Vencido‼</v>
      </c>
    </row>
    <row r="22" spans="1:12" x14ac:dyDescent="0.25">
      <c r="A22" s="11" t="str">
        <f>Tabela224[[#This Row],[NOME]]</f>
        <v>FILIPI GODINHO VEIGA</v>
      </c>
      <c r="B22" s="11" t="str">
        <f>Tabela224[[#This Row],[CATEGORIA]]</f>
        <v>INTERMITENTE (GEOSCAN)</v>
      </c>
      <c r="C22" s="15" t="str">
        <f>Tabela224[[#This Row],[SITUAÇÃO ]]</f>
        <v>ATIVO</v>
      </c>
      <c r="D22" s="15"/>
      <c r="E22" s="7"/>
      <c r="F22" s="10"/>
      <c r="G22" s="7"/>
      <c r="H22" s="7"/>
      <c r="I22" s="8"/>
      <c r="J22" s="7">
        <f t="shared" si="0"/>
        <v>0</v>
      </c>
      <c r="K22" s="9">
        <f t="shared" si="2"/>
        <v>-29</v>
      </c>
      <c r="L22" s="15" t="str">
        <f ca="1">IF(TODAY()&gt;Tabela2241011121314151617181920217[[#This Row],[VENCIMENTO]],"Vencido‼","Válido✔")</f>
        <v>Vencido‼</v>
      </c>
    </row>
    <row r="23" spans="1:12" x14ac:dyDescent="0.25">
      <c r="A23" s="11" t="str">
        <f>Tabela224[[#This Row],[NOME]]</f>
        <v>GERSON DAMIÃO DA SILVA PRADO</v>
      </c>
      <c r="B23" s="11" t="str">
        <f>Tabela224[[#This Row],[CATEGORIA]]</f>
        <v>EMPREGADO</v>
      </c>
      <c r="C23" s="15" t="str">
        <f>Tabela224[[#This Row],[SITUAÇÃO ]]</f>
        <v>ATIVO</v>
      </c>
      <c r="D23" s="15"/>
      <c r="E23" s="7"/>
      <c r="F23" s="10"/>
      <c r="G23" s="7"/>
      <c r="H23" s="7"/>
      <c r="I23" s="8"/>
      <c r="J23" s="7">
        <f t="shared" si="0"/>
        <v>0</v>
      </c>
      <c r="K23" s="9">
        <f t="shared" si="2"/>
        <v>-29</v>
      </c>
      <c r="L23" s="15" t="str">
        <f ca="1">IF(TODAY()&gt;Tabela2241011121314151617181920217[[#This Row],[VENCIMENTO]],"Vencido‼","Válido✔")</f>
        <v>Vencido‼</v>
      </c>
    </row>
    <row r="24" spans="1:12" x14ac:dyDescent="0.25">
      <c r="A24" s="11" t="str">
        <f>Tabela224[[#This Row],[NOME]]</f>
        <v>GIVALDO JOSE DOS SANTOS</v>
      </c>
      <c r="B24" s="11" t="str">
        <f>Tabela224[[#This Row],[CATEGORIA]]</f>
        <v>INTERMITENTE (ELISVÂNIO)</v>
      </c>
      <c r="C24" s="15" t="str">
        <f>Tabela224[[#This Row],[SITUAÇÃO ]]</f>
        <v>ATIVO</v>
      </c>
      <c r="D24" s="15" t="s">
        <v>80</v>
      </c>
      <c r="E24" s="7">
        <v>45199</v>
      </c>
      <c r="F24" s="10">
        <v>0.33333333333333331</v>
      </c>
      <c r="G24" s="7" t="s">
        <v>22</v>
      </c>
      <c r="H24" s="7" t="s">
        <v>63</v>
      </c>
      <c r="I24" s="8">
        <v>12</v>
      </c>
      <c r="J24" s="7">
        <f t="shared" si="0"/>
        <v>45565</v>
      </c>
      <c r="K24" s="9">
        <f t="shared" si="2"/>
        <v>45536</v>
      </c>
      <c r="L24" s="15" t="str">
        <f ca="1">IF(TODAY()&gt;Tabela2241011121314151617181920217[[#This Row],[VENCIMENTO]],"Vencido‼","Válido✔")</f>
        <v>Válido✔</v>
      </c>
    </row>
    <row r="25" spans="1:12" x14ac:dyDescent="0.25">
      <c r="A25" s="11" t="str">
        <f>Tabela224[[#This Row],[NOME]]</f>
        <v>GUSTAVO HENRIQUE ABREU ROCHA</v>
      </c>
      <c r="B25" s="11" t="str">
        <f>Tabela224[[#This Row],[CATEGORIA]]</f>
        <v>EMPREGADO</v>
      </c>
      <c r="C25" s="15" t="str">
        <f>Tabela224[[#This Row],[SITUAÇÃO ]]</f>
        <v>ATIVO</v>
      </c>
      <c r="D25" s="15"/>
      <c r="E25" s="7"/>
      <c r="F25" s="7"/>
      <c r="G25" s="7"/>
      <c r="H25" s="7"/>
      <c r="I25" s="8"/>
      <c r="J25" s="7">
        <f t="shared" si="0"/>
        <v>0</v>
      </c>
      <c r="K25" s="9">
        <f t="shared" si="2"/>
        <v>-29</v>
      </c>
      <c r="L25" s="15" t="str">
        <f ca="1">IF(TODAY()&gt;Tabela2241011121314151617181920217[[#This Row],[VENCIMENTO]],"Vencido‼","Válido✔")</f>
        <v>Vencido‼</v>
      </c>
    </row>
    <row r="26" spans="1:12" x14ac:dyDescent="0.25">
      <c r="A26" s="11" t="str">
        <f>Tabela224[[#This Row],[NOME]]</f>
        <v>HIGOR PAULO DIAS OLIVEIRA</v>
      </c>
      <c r="B26" s="11" t="str">
        <f>Tabela224[[#This Row],[CATEGORIA]]</f>
        <v>EMPREGADO</v>
      </c>
      <c r="C26" s="15" t="str">
        <f>Tabela224[[#This Row],[SITUAÇÃO ]]</f>
        <v>ATIVO</v>
      </c>
      <c r="D26" s="8" t="s">
        <v>114</v>
      </c>
      <c r="E26" s="7">
        <v>45228</v>
      </c>
      <c r="F26" s="10">
        <v>0.16666666666666666</v>
      </c>
      <c r="G26" s="7" t="s">
        <v>25</v>
      </c>
      <c r="H26" s="7" t="s">
        <v>63</v>
      </c>
      <c r="I26" s="8">
        <v>12</v>
      </c>
      <c r="J26" s="7">
        <f>EDATE(E26,I26)</f>
        <v>45594</v>
      </c>
      <c r="K26" s="9">
        <f>J26-29</f>
        <v>45565</v>
      </c>
      <c r="L26" s="27" t="str">
        <f ca="1">IF(TODAY()&gt;Tabela2241011121314151617181920217[[#This Row],[VENCIMENTO]],"Vencido‼","Válido✔")</f>
        <v>Válido✔</v>
      </c>
    </row>
    <row r="27" spans="1:12" x14ac:dyDescent="0.25">
      <c r="A27" s="11" t="str">
        <f>Tabela224[[#This Row],[NOME]]</f>
        <v>JANDILSON VIRGENS COSTA</v>
      </c>
      <c r="B27" s="11" t="str">
        <f>Tabela224[[#This Row],[CATEGORIA]]</f>
        <v>INTERMITENTE (ELISVÂNIO)</v>
      </c>
      <c r="C27" s="15" t="str">
        <f>Tabela224[[#This Row],[SITUAÇÃO ]]</f>
        <v>ATIVO</v>
      </c>
      <c r="D27" s="15" t="s">
        <v>80</v>
      </c>
      <c r="E27" s="7">
        <v>44698</v>
      </c>
      <c r="F27" s="26">
        <v>0.16666666666666666</v>
      </c>
      <c r="G27" s="7" t="s">
        <v>22</v>
      </c>
      <c r="H27" s="7" t="s">
        <v>63</v>
      </c>
      <c r="I27" s="8">
        <v>12</v>
      </c>
      <c r="J27" s="7">
        <f t="shared" si="0"/>
        <v>45063</v>
      </c>
      <c r="K27" s="9">
        <f t="shared" si="2"/>
        <v>45034</v>
      </c>
      <c r="L27" s="15" t="str">
        <f ca="1">IF(TODAY()&gt;Tabela2241011121314151617181920217[[#This Row],[VENCIMENTO]],"Vencido‼","Válido✔")</f>
        <v>Vencido‼</v>
      </c>
    </row>
    <row r="28" spans="1:12" x14ac:dyDescent="0.25">
      <c r="A28" s="11" t="str">
        <f>Tabela224[[#This Row],[NOME]]</f>
        <v>JHONATA HENRIQUE AMORIM ALVES</v>
      </c>
      <c r="B28" s="11" t="str">
        <f>Tabela224[[#This Row],[CATEGORIA]]</f>
        <v>EMPREGADO</v>
      </c>
      <c r="C28" s="15" t="str">
        <f>Tabela224[[#This Row],[SITUAÇÃO ]]</f>
        <v>ATIVO</v>
      </c>
      <c r="D28" s="15"/>
      <c r="E28" s="7"/>
      <c r="F28" s="7"/>
      <c r="G28" s="7"/>
      <c r="H28" s="7"/>
      <c r="I28" s="8"/>
      <c r="J28" s="7">
        <f t="shared" si="0"/>
        <v>0</v>
      </c>
      <c r="K28" s="9">
        <f t="shared" si="2"/>
        <v>-29</v>
      </c>
      <c r="L28" s="15" t="str">
        <f ca="1">IF(TODAY()&gt;Tabela2241011121314151617181920217[[#This Row],[VENCIMENTO]],"Vencido‼","Válido✔")</f>
        <v>Vencido‼</v>
      </c>
    </row>
    <row r="29" spans="1:12" x14ac:dyDescent="0.25">
      <c r="A29" s="11" t="str">
        <f>Tabela224[[#This Row],[NOME]]</f>
        <v>JOÃO PAULO GUIMARÃES</v>
      </c>
      <c r="B29" s="11" t="str">
        <f>Tabela224[[#This Row],[CATEGORIA]]</f>
        <v>EMPREGADO</v>
      </c>
      <c r="C29" s="15" t="str">
        <f>Tabela224[[#This Row],[SITUAÇÃO ]]</f>
        <v>INATIVO</v>
      </c>
      <c r="D29" s="15"/>
      <c r="E29" s="7"/>
      <c r="F29" s="7"/>
      <c r="G29" s="7"/>
      <c r="H29" s="7"/>
      <c r="I29" s="8"/>
      <c r="J29" s="7">
        <f t="shared" si="0"/>
        <v>0</v>
      </c>
      <c r="K29" s="9">
        <f t="shared" si="2"/>
        <v>-29</v>
      </c>
      <c r="L29" s="15" t="str">
        <f ca="1">IF(TODAY()&gt;Tabela2241011121314151617181920217[[#This Row],[VENCIMENTO]],"Vencido‼","Válido✔")</f>
        <v>Vencido‼</v>
      </c>
    </row>
    <row r="30" spans="1:12" x14ac:dyDescent="0.25">
      <c r="A30" s="11" t="str">
        <f>Tabela224[[#This Row],[NOME]]</f>
        <v>JONATHAS KELLYSON MARTINS DE OLIVEIRA</v>
      </c>
      <c r="B30" s="11" t="str">
        <f>Tabela224[[#This Row],[CATEGORIA]]</f>
        <v>INTERMITENTE</v>
      </c>
      <c r="C30" s="15" t="str">
        <f>Tabela224[[#This Row],[SITUAÇÃO ]]</f>
        <v>INATIVO</v>
      </c>
      <c r="D30" s="8" t="s">
        <v>114</v>
      </c>
      <c r="E30" s="7">
        <v>45228</v>
      </c>
      <c r="F30" s="10">
        <v>0.16666666666666666</v>
      </c>
      <c r="G30" s="7" t="s">
        <v>25</v>
      </c>
      <c r="H30" s="7" t="s">
        <v>63</v>
      </c>
      <c r="I30" s="8">
        <v>12</v>
      </c>
      <c r="J30" s="7">
        <f>EDATE(E30,I30)</f>
        <v>45594</v>
      </c>
      <c r="K30" s="9">
        <f>J30-29</f>
        <v>45565</v>
      </c>
      <c r="L30" s="27" t="str">
        <f ca="1">IF(TODAY()&gt;Tabela2241011121314151617181920217[[#This Row],[VENCIMENTO]],"Vencido‼","Válido✔")</f>
        <v>Válido✔</v>
      </c>
    </row>
    <row r="31" spans="1:12" x14ac:dyDescent="0.25">
      <c r="A31" s="11" t="str">
        <f>Tabela224[[#This Row],[NOME]]</f>
        <v>JOSÉ ANTÔNIO DIAS</v>
      </c>
      <c r="B31" s="11" t="str">
        <f>Tabela224[[#This Row],[CATEGORIA]]</f>
        <v xml:space="preserve">EMPREGADO </v>
      </c>
      <c r="C31" s="15" t="str">
        <f>Tabela224[[#This Row],[SITUAÇÃO ]]</f>
        <v>ATIVO</v>
      </c>
      <c r="D31" s="15" t="s">
        <v>80</v>
      </c>
      <c r="E31" s="7">
        <v>45068</v>
      </c>
      <c r="F31" s="26">
        <v>0.16666666666666666</v>
      </c>
      <c r="G31" s="7" t="s">
        <v>22</v>
      </c>
      <c r="H31" s="7" t="s">
        <v>63</v>
      </c>
      <c r="I31" s="8">
        <v>12</v>
      </c>
      <c r="J31" s="7">
        <f t="shared" si="0"/>
        <v>45434</v>
      </c>
      <c r="K31" s="9">
        <f t="shared" si="2"/>
        <v>45405</v>
      </c>
      <c r="L31" s="15" t="str">
        <f ca="1">IF(TODAY()&gt;Tabela2241011121314151617181920217[[#This Row],[VENCIMENTO]],"Vencido‼","Válido✔")</f>
        <v>Válido✔</v>
      </c>
    </row>
    <row r="32" spans="1:12" x14ac:dyDescent="0.25">
      <c r="A32" s="11" t="str">
        <f>Tabela224[[#This Row],[NOME]]</f>
        <v>KENNEDY ALMEIDA MOTA</v>
      </c>
      <c r="B32" s="11" t="str">
        <f>Tabela224[[#This Row],[CATEGORIA]]</f>
        <v>EMPREGADO</v>
      </c>
      <c r="C32" s="15" t="str">
        <f>Tabela224[[#This Row],[SITUAÇÃO ]]</f>
        <v>ATIVO</v>
      </c>
      <c r="D32" s="15"/>
      <c r="E32" s="7"/>
      <c r="F32" s="7"/>
      <c r="G32" s="7"/>
      <c r="H32" s="7"/>
      <c r="I32" s="8"/>
      <c r="J32" s="7">
        <f t="shared" si="0"/>
        <v>0</v>
      </c>
      <c r="K32" s="9">
        <f t="shared" si="2"/>
        <v>-29</v>
      </c>
      <c r="L32" s="15" t="str">
        <f ca="1">IF(TODAY()&gt;Tabela2241011121314151617181920217[[#This Row],[VENCIMENTO]],"Vencido‼","Válido✔")</f>
        <v>Vencido‼</v>
      </c>
    </row>
    <row r="33" spans="1:12" x14ac:dyDescent="0.25">
      <c r="A33" s="11" t="str">
        <f>Tabela224[[#This Row],[NOME]]</f>
        <v>KEVIN AQUINO ARNEZ</v>
      </c>
      <c r="B33" s="11" t="str">
        <f>Tabela224[[#This Row],[CATEGORIA]]</f>
        <v>EMPREGADO</v>
      </c>
      <c r="C33" s="15" t="str">
        <f>Tabela224[[#This Row],[SITUAÇÃO ]]</f>
        <v>ATIVO</v>
      </c>
      <c r="D33" s="15"/>
      <c r="E33" s="7"/>
      <c r="F33" s="7"/>
      <c r="G33" s="7"/>
      <c r="H33" s="7"/>
      <c r="I33" s="8"/>
      <c r="J33" s="7">
        <f t="shared" si="0"/>
        <v>0</v>
      </c>
      <c r="K33" s="9">
        <f t="shared" si="2"/>
        <v>-29</v>
      </c>
      <c r="L33" s="15" t="str">
        <f ca="1">IF(TODAY()&gt;Tabela2241011121314151617181920217[[#This Row],[VENCIMENTO]],"Vencido‼","Válido✔")</f>
        <v>Vencido‼</v>
      </c>
    </row>
    <row r="34" spans="1:12" x14ac:dyDescent="0.25">
      <c r="A34" s="11" t="str">
        <f>Tabela224[[#This Row],[NOME]]</f>
        <v>LEANDRO ARCANJO DOS SANTOS</v>
      </c>
      <c r="B34" s="11" t="str">
        <f>Tabela224[[#This Row],[CATEGORIA]]</f>
        <v>EMPREGADO</v>
      </c>
      <c r="C34" s="15" t="str">
        <f>Tabela224[[#This Row],[SITUAÇÃO ]]</f>
        <v>ATIVO</v>
      </c>
      <c r="D34" s="15"/>
      <c r="E34" s="7"/>
      <c r="F34" s="7"/>
      <c r="G34" s="7"/>
      <c r="H34" s="7"/>
      <c r="I34" s="8"/>
      <c r="J34" s="7">
        <f t="shared" si="0"/>
        <v>0</v>
      </c>
      <c r="K34" s="9">
        <f t="shared" si="2"/>
        <v>-29</v>
      </c>
      <c r="L34" s="15" t="str">
        <f ca="1">IF(TODAY()&gt;Tabela2241011121314151617181920217[[#This Row],[VENCIMENTO]],"Vencido‼","Válido✔")</f>
        <v>Vencido‼</v>
      </c>
    </row>
    <row r="35" spans="1:12" x14ac:dyDescent="0.25">
      <c r="A35" s="11" t="str">
        <f>Tabela224[[#This Row],[NOME]]</f>
        <v>LUCIANO ALVES DE PAIVA</v>
      </c>
      <c r="B35" s="11" t="str">
        <f>Tabela224[[#This Row],[CATEGORIA]]</f>
        <v>EMPREGADO</v>
      </c>
      <c r="C35" s="15" t="str">
        <f>Tabela224[[#This Row],[SITUAÇÃO ]]</f>
        <v>INATIVO</v>
      </c>
      <c r="D35" s="15"/>
      <c r="E35" s="7"/>
      <c r="F35" s="7"/>
      <c r="G35" s="7"/>
      <c r="H35" s="7"/>
      <c r="I35" s="8"/>
      <c r="J35" s="7">
        <f t="shared" si="0"/>
        <v>0</v>
      </c>
      <c r="K35" s="9">
        <f t="shared" si="2"/>
        <v>-29</v>
      </c>
      <c r="L35" s="15" t="str">
        <f ca="1">IF(TODAY()&gt;Tabela2241011121314151617181920217[[#This Row],[VENCIMENTO]],"Vencido‼","Válido✔")</f>
        <v>Vencido‼</v>
      </c>
    </row>
    <row r="36" spans="1:12" x14ac:dyDescent="0.25">
      <c r="A36" s="11" t="str">
        <f>Tabela224[[#This Row],[NOME]]</f>
        <v>LUIZ CARLOS CORRÊA</v>
      </c>
      <c r="B36" s="11" t="str">
        <f>Tabela224[[#This Row],[CATEGORIA]]</f>
        <v>EMPREGADO</v>
      </c>
      <c r="C36" s="15" t="str">
        <f>Tabela224[[#This Row],[SITUAÇÃO ]]</f>
        <v>ATIVO</v>
      </c>
      <c r="D36" s="15" t="s">
        <v>80</v>
      </c>
      <c r="E36" s="7">
        <v>45019</v>
      </c>
      <c r="F36" s="26">
        <v>0.16666666666666666</v>
      </c>
      <c r="G36" s="7" t="s">
        <v>22</v>
      </c>
      <c r="H36" s="7" t="s">
        <v>63</v>
      </c>
      <c r="I36" s="8">
        <v>12</v>
      </c>
      <c r="J36" s="7">
        <f t="shared" si="0"/>
        <v>45385</v>
      </c>
      <c r="K36" s="9">
        <f t="shared" si="2"/>
        <v>45356</v>
      </c>
      <c r="L36" s="15" t="str">
        <f ca="1">IF(TODAY()&gt;Tabela2241011121314151617181920217[[#This Row],[VENCIMENTO]],"Vencido‼","Válido✔")</f>
        <v>Vencido‼</v>
      </c>
    </row>
    <row r="37" spans="1:12" x14ac:dyDescent="0.25">
      <c r="A37" s="11" t="str">
        <f>Tabela224[[#This Row],[NOME]]</f>
        <v>MÁRCIO PEREIRA DO NASCIMENTO</v>
      </c>
      <c r="B37" s="11" t="str">
        <f>Tabela224[[#This Row],[CATEGORIA]]</f>
        <v>EMPREGADO</v>
      </c>
      <c r="C37" s="15" t="str">
        <f>Tabela224[[#This Row],[SITUAÇÃO ]]</f>
        <v>ATIVO</v>
      </c>
      <c r="D37" s="15" t="s">
        <v>80</v>
      </c>
      <c r="E37" s="7">
        <v>44698</v>
      </c>
      <c r="F37" s="26">
        <v>0.16666666666666666</v>
      </c>
      <c r="G37" s="7" t="s">
        <v>22</v>
      </c>
      <c r="H37" s="7" t="s">
        <v>63</v>
      </c>
      <c r="I37" s="8">
        <v>12</v>
      </c>
      <c r="J37" s="7">
        <f t="shared" si="0"/>
        <v>45063</v>
      </c>
      <c r="K37" s="9">
        <f t="shared" si="2"/>
        <v>45034</v>
      </c>
      <c r="L37" s="15" t="str">
        <f ca="1">IF(TODAY()&gt;Tabela2241011121314151617181920217[[#This Row],[VENCIMENTO]],"Vencido‼","Válido✔")</f>
        <v>Vencido‼</v>
      </c>
    </row>
    <row r="38" spans="1:12" x14ac:dyDescent="0.25">
      <c r="A38" s="11" t="str">
        <f>Tabela224[[#This Row],[NOME]]</f>
        <v>MATEUS DOS SANTOS DE BRITO</v>
      </c>
      <c r="B38" s="11" t="str">
        <f>Tabela224[[#This Row],[CATEGORIA]]</f>
        <v>INTERMITENTE (ELISVÂNIO)</v>
      </c>
      <c r="C38" s="15" t="str">
        <f>Tabela224[[#This Row],[SITUAÇÃO ]]</f>
        <v>ATIVO</v>
      </c>
      <c r="D38" s="15"/>
      <c r="E38" s="7"/>
      <c r="F38" s="7"/>
      <c r="G38" s="7"/>
      <c r="H38" s="7"/>
      <c r="I38" s="8"/>
      <c r="J38" s="7">
        <f t="shared" si="0"/>
        <v>0</v>
      </c>
      <c r="K38" s="9">
        <f t="shared" si="2"/>
        <v>-29</v>
      </c>
      <c r="L38" s="15" t="str">
        <f ca="1">IF(TODAY()&gt;Tabela2241011121314151617181920217[[#This Row],[VENCIMENTO]],"Vencido‼","Válido✔")</f>
        <v>Vencido‼</v>
      </c>
    </row>
    <row r="39" spans="1:12" x14ac:dyDescent="0.25">
      <c r="A39" s="11" t="str">
        <f>Tabela224[[#This Row],[NOME]]</f>
        <v>MOACIR ROMÁRIO SIQUEIRA DOS REIS</v>
      </c>
      <c r="B39" s="11" t="str">
        <f>Tabela224[[#This Row],[CATEGORIA]]</f>
        <v>EMPREGADO</v>
      </c>
      <c r="C39" s="15" t="str">
        <f>Tabela224[[#This Row],[SITUAÇÃO ]]</f>
        <v>ATIVO</v>
      </c>
      <c r="D39" s="15"/>
      <c r="E39" s="7"/>
      <c r="F39" s="7"/>
      <c r="G39" s="7"/>
      <c r="H39" s="7"/>
      <c r="I39" s="8"/>
      <c r="J39" s="7">
        <f t="shared" si="0"/>
        <v>0</v>
      </c>
      <c r="K39" s="9">
        <f t="shared" si="2"/>
        <v>-29</v>
      </c>
      <c r="L39" s="15" t="str">
        <f ca="1">IF(TODAY()&gt;Tabela2241011121314151617181920217[[#This Row],[VENCIMENTO]],"Vencido‼","Válido✔")</f>
        <v>Vencido‼</v>
      </c>
    </row>
    <row r="40" spans="1:12" x14ac:dyDescent="0.25">
      <c r="A40" s="11" t="str">
        <f>Tabela224[[#This Row],[NOME]]</f>
        <v>NATHÁLIA ROSY SOUZA OLIVEIRA</v>
      </c>
      <c r="B40" s="11" t="str">
        <f>Tabela224[[#This Row],[CATEGORIA]]</f>
        <v>EMPREGADO</v>
      </c>
      <c r="C40" s="15" t="str">
        <f>Tabela224[[#This Row],[SITUAÇÃO ]]</f>
        <v>ATIVO</v>
      </c>
      <c r="D40" s="15"/>
      <c r="E40" s="7"/>
      <c r="F40" s="7"/>
      <c r="G40" s="7"/>
      <c r="H40" s="7"/>
      <c r="I40" s="8"/>
      <c r="J40" s="7">
        <f t="shared" si="0"/>
        <v>0</v>
      </c>
      <c r="K40" s="9">
        <f t="shared" si="2"/>
        <v>-29</v>
      </c>
      <c r="L40" s="15" t="str">
        <f ca="1">IF(TODAY()&gt;Tabela2241011121314151617181920217[[#This Row],[VENCIMENTO]],"Vencido‼","Válido✔")</f>
        <v>Vencido‼</v>
      </c>
    </row>
    <row r="41" spans="1:12" x14ac:dyDescent="0.25">
      <c r="A41" s="11" t="str">
        <f>Tabela224[[#This Row],[NOME]]</f>
        <v>NAYARA THAÍS LOURENÇO OLIVEIRA</v>
      </c>
      <c r="B41" s="11" t="str">
        <f>Tabela224[[#This Row],[CATEGORIA]]</f>
        <v>EMPREGADO</v>
      </c>
      <c r="C41" s="15" t="str">
        <f>Tabela224[[#This Row],[SITUAÇÃO ]]</f>
        <v>ATIVO</v>
      </c>
      <c r="D41" s="15" t="s">
        <v>80</v>
      </c>
      <c r="E41" s="7">
        <v>44839</v>
      </c>
      <c r="F41" s="26">
        <v>0.16666666666666666</v>
      </c>
      <c r="G41" s="7" t="s">
        <v>22</v>
      </c>
      <c r="H41" s="7" t="s">
        <v>63</v>
      </c>
      <c r="I41" s="8">
        <v>12</v>
      </c>
      <c r="J41" s="7">
        <f t="shared" si="0"/>
        <v>45204</v>
      </c>
      <c r="K41" s="9">
        <f t="shared" si="2"/>
        <v>45175</v>
      </c>
      <c r="L41" s="15" t="str">
        <f ca="1">IF(TODAY()&gt;Tabela2241011121314151617181920217[[#This Row],[VENCIMENTO]],"Vencido‼","Válido✔")</f>
        <v>Vencido‼</v>
      </c>
    </row>
    <row r="42" spans="1:12" x14ac:dyDescent="0.25">
      <c r="A42" s="11" t="str">
        <f>Tabela224[[#This Row],[NOME]]</f>
        <v>NIELTON OLIVEIRA DAMASCENO</v>
      </c>
      <c r="B42" s="11" t="str">
        <f>Tabela224[[#This Row],[CATEGORIA]]</f>
        <v>EMPREGADO</v>
      </c>
      <c r="C42" s="15" t="str">
        <f>Tabela224[[#This Row],[SITUAÇÃO ]]</f>
        <v>ATIVO</v>
      </c>
      <c r="D42" s="15"/>
      <c r="E42" s="7"/>
      <c r="F42" s="7"/>
      <c r="G42" s="7"/>
      <c r="H42" s="7"/>
      <c r="I42" s="8"/>
      <c r="J42" s="7">
        <f t="shared" si="0"/>
        <v>0</v>
      </c>
      <c r="K42" s="9">
        <f t="shared" si="2"/>
        <v>-29</v>
      </c>
      <c r="L42" s="15" t="str">
        <f ca="1">IF(TODAY()&gt;Tabela2241011121314151617181920217[[#This Row],[VENCIMENTO]],"Vencido‼","Válido✔")</f>
        <v>Vencido‼</v>
      </c>
    </row>
    <row r="43" spans="1:12" x14ac:dyDescent="0.25">
      <c r="A43" s="11" t="str">
        <f>Tabela224[[#This Row],[NOME]]</f>
        <v>PAULO CÉLIO DA SILVA</v>
      </c>
      <c r="B43" s="11" t="str">
        <f>Tabela224[[#This Row],[CATEGORIA]]</f>
        <v>EMPREGADO</v>
      </c>
      <c r="C43" s="15" t="str">
        <f>Tabela224[[#This Row],[SITUAÇÃO ]]</f>
        <v>ATIVO</v>
      </c>
      <c r="D43" s="15"/>
      <c r="E43" s="7"/>
      <c r="F43" s="7"/>
      <c r="G43" s="7"/>
      <c r="H43" s="7"/>
      <c r="I43" s="8"/>
      <c r="J43" s="7">
        <f t="shared" si="0"/>
        <v>0</v>
      </c>
      <c r="K43" s="9">
        <f t="shared" si="2"/>
        <v>-29</v>
      </c>
      <c r="L43" s="15" t="str">
        <f ca="1">IF(TODAY()&gt;Tabela2241011121314151617181920217[[#This Row],[VENCIMENTO]],"Vencido‼","Válido✔")</f>
        <v>Vencido‼</v>
      </c>
    </row>
    <row r="44" spans="1:12" x14ac:dyDescent="0.25">
      <c r="A44" s="11" t="str">
        <f>Tabela224[[#This Row],[NOME]]</f>
        <v>RAFAEL FAUSTINO MAPA COELHO</v>
      </c>
      <c r="B44" s="11" t="str">
        <f>Tabela224[[#This Row],[CATEGORIA]]</f>
        <v>EMPREGADO</v>
      </c>
      <c r="C44" s="15" t="str">
        <f>Tabela224[[#This Row],[SITUAÇÃO ]]</f>
        <v>INATIVO</v>
      </c>
      <c r="D44" s="15"/>
      <c r="E44" s="7"/>
      <c r="F44" s="7"/>
      <c r="G44" s="7"/>
      <c r="H44" s="7"/>
      <c r="I44" s="8"/>
      <c r="J44" s="7">
        <f t="shared" si="0"/>
        <v>0</v>
      </c>
      <c r="K44" s="9">
        <f t="shared" si="2"/>
        <v>-29</v>
      </c>
      <c r="L44" s="15" t="str">
        <f ca="1">IF(TODAY()&gt;Tabela2241011121314151617181920217[[#This Row],[VENCIMENTO]],"Vencido‼","Válido✔")</f>
        <v>Vencido‼</v>
      </c>
    </row>
    <row r="45" spans="1:12" x14ac:dyDescent="0.25">
      <c r="A45" s="11" t="str">
        <f>Tabela224[[#This Row],[NOME]]</f>
        <v>RAFAEL ROBERTO CAMPIDELLI</v>
      </c>
      <c r="B45" s="11" t="str">
        <f>Tabela224[[#This Row],[CATEGORIA]]</f>
        <v>EMPREGADO</v>
      </c>
      <c r="C45" s="15" t="s">
        <v>120</v>
      </c>
      <c r="D45" s="15"/>
      <c r="E45" s="7"/>
      <c r="F45" s="7"/>
      <c r="G45" s="7"/>
      <c r="H45" s="7"/>
      <c r="I45" s="8"/>
      <c r="J45" s="7">
        <f t="shared" si="0"/>
        <v>0</v>
      </c>
      <c r="K45" s="9">
        <f t="shared" si="2"/>
        <v>-29</v>
      </c>
      <c r="L45" s="15" t="str">
        <f ca="1">IF(TODAY()&gt;Tabela2241011121314151617181920217[[#This Row],[VENCIMENTO]],"Vencido‼","Válido✔")</f>
        <v>Vencido‼</v>
      </c>
    </row>
    <row r="46" spans="1:12" x14ac:dyDescent="0.25">
      <c r="A46" s="11" t="str">
        <f>Tabela224[[#This Row],[NOME]]</f>
        <v>ROBERT AUGUSTO SANTOS SILVA</v>
      </c>
      <c r="B46" s="11" t="str">
        <f>Tabela224[[#This Row],[CATEGORIA]]</f>
        <v>EMPREGADO</v>
      </c>
      <c r="C46" s="15" t="str">
        <f>Tabela224[[#This Row],[SITUAÇÃO ]]</f>
        <v>ATIVO</v>
      </c>
      <c r="D46" s="15"/>
      <c r="E46" s="7"/>
      <c r="F46" s="7"/>
      <c r="G46" s="7"/>
      <c r="H46" s="7"/>
      <c r="I46" s="8"/>
      <c r="J46" s="7">
        <f t="shared" si="0"/>
        <v>0</v>
      </c>
      <c r="K46" s="9">
        <f t="shared" si="2"/>
        <v>-29</v>
      </c>
      <c r="L46" s="15" t="str">
        <f ca="1">IF(TODAY()&gt;Tabela2241011121314151617181920217[[#This Row],[VENCIMENTO]],"Vencido‼","Válido✔")</f>
        <v>Vencido‼</v>
      </c>
    </row>
    <row r="47" spans="1:12" x14ac:dyDescent="0.25">
      <c r="A47" s="11" t="str">
        <f>Tabela224[[#This Row],[NOME]]</f>
        <v>TALISON TIAGO DIAS OLIVEIRA</v>
      </c>
      <c r="B47" s="11" t="str">
        <f>Tabela224[[#This Row],[CATEGORIA]]</f>
        <v>EMPREGADO</v>
      </c>
      <c r="C47" s="15" t="str">
        <f>Tabela224[[#This Row],[SITUAÇÃO ]]</f>
        <v>ATIVO</v>
      </c>
      <c r="D47" s="15"/>
      <c r="E47" s="7"/>
      <c r="F47" s="7"/>
      <c r="G47" s="7"/>
      <c r="H47" s="7"/>
      <c r="I47" s="8"/>
      <c r="J47" s="7">
        <f>EDATE(E47,I47)</f>
        <v>0</v>
      </c>
      <c r="K47" s="9">
        <f>J47-29</f>
        <v>-29</v>
      </c>
      <c r="L47" s="15" t="str">
        <f ca="1">IF(TODAY()&gt;Tabela2241011121314151617181920217[[#This Row],[VENCIMENTO]],"Vencido‼","Válido✔")</f>
        <v>Vencido‼</v>
      </c>
    </row>
    <row r="48" spans="1:12" x14ac:dyDescent="0.25">
      <c r="A48" s="11" t="str">
        <f>Tabela224[[#This Row],[NOME]]</f>
        <v>THAÍS LORRAINE DA SILVA SANTOS</v>
      </c>
      <c r="B48" s="11" t="str">
        <f>Tabela224[[#This Row],[CATEGORIA]]</f>
        <v>EMPREGADO</v>
      </c>
      <c r="C48" s="15" t="str">
        <f>Tabela224[[#This Row],[SITUAÇÃO ]]</f>
        <v>ATIVO</v>
      </c>
      <c r="D48" s="15"/>
      <c r="E48" s="7"/>
      <c r="F48" s="7"/>
      <c r="G48" s="7"/>
      <c r="H48" s="7"/>
      <c r="I48" s="8"/>
      <c r="J48" s="7">
        <f t="shared" si="0"/>
        <v>0</v>
      </c>
      <c r="K48" s="9">
        <f t="shared" si="2"/>
        <v>-29</v>
      </c>
      <c r="L48" s="15" t="str">
        <f ca="1">IF(TODAY()&gt;Tabela2241011121314151617181920217[[#This Row],[VENCIMENTO]],"Vencido‼","Válido✔")</f>
        <v>Vencido‼</v>
      </c>
    </row>
    <row r="49" spans="1:12" x14ac:dyDescent="0.25">
      <c r="A49" s="11" t="str">
        <f>Tabela224[[#This Row],[NOME]]</f>
        <v>WAGNER APARECIDO DE SOUSA JÚNIOR</v>
      </c>
      <c r="B49" s="11" t="str">
        <f>Tabela224[[#This Row],[CATEGORIA]]</f>
        <v>EMPREGADO</v>
      </c>
      <c r="C49" s="15" t="str">
        <f>Tabela224[[#This Row],[SITUAÇÃO ]]</f>
        <v>INATIVO</v>
      </c>
      <c r="D49" s="8" t="s">
        <v>114</v>
      </c>
      <c r="E49" s="7">
        <v>45228</v>
      </c>
      <c r="F49" s="10">
        <v>0.16666666666666666</v>
      </c>
      <c r="G49" s="7" t="s">
        <v>25</v>
      </c>
      <c r="H49" s="7" t="s">
        <v>63</v>
      </c>
      <c r="I49" s="8">
        <v>12</v>
      </c>
      <c r="J49" s="7">
        <f>EDATE(E49,I49)</f>
        <v>45594</v>
      </c>
      <c r="K49" s="9">
        <f>J49-29</f>
        <v>45565</v>
      </c>
      <c r="L49" s="27" t="str">
        <f ca="1">IF(TODAY()&gt;Tabela2241011121314151617181920217[[#This Row],[VENCIMENTO]],"Vencido‼","Válido✔")</f>
        <v>Válido✔</v>
      </c>
    </row>
    <row r="50" spans="1:12" x14ac:dyDescent="0.25">
      <c r="A50" s="11" t="str">
        <f>Tabela224[[#This Row],[NOME]]</f>
        <v>WESLEY DE ALMEIDA E SOUZA</v>
      </c>
      <c r="B50" s="11" t="str">
        <f>Tabela224[[#This Row],[CATEGORIA]]</f>
        <v>EMPREGADO</v>
      </c>
      <c r="C50" s="15" t="str">
        <f>Tabela224[[#This Row],[SITUAÇÃO ]]</f>
        <v>ATIVO</v>
      </c>
      <c r="D50" s="15" t="s">
        <v>80</v>
      </c>
      <c r="E50" s="7">
        <v>44698</v>
      </c>
      <c r="F50" s="26">
        <v>0.16666666666666666</v>
      </c>
      <c r="G50" s="7" t="s">
        <v>22</v>
      </c>
      <c r="H50" s="7" t="s">
        <v>63</v>
      </c>
      <c r="I50" s="8">
        <v>12</v>
      </c>
      <c r="J50" s="7">
        <f t="shared" si="0"/>
        <v>45063</v>
      </c>
      <c r="K50" s="9">
        <f t="shared" si="2"/>
        <v>45034</v>
      </c>
      <c r="L50" s="15" t="str">
        <f ca="1">IF(TODAY()&gt;Tabela2241011121314151617181920217[[#This Row],[VENCIMENTO]],"Vencido‼","Válido✔")</f>
        <v>Vencido‼</v>
      </c>
    </row>
    <row r="51" spans="1:12" x14ac:dyDescent="0.25">
      <c r="A51" s="11" t="str">
        <f>Tabela224[[#This Row],[NOME]]</f>
        <v>MARCELO CHRISTIAN LELIS DE OLIVEIRA</v>
      </c>
      <c r="B51" s="11" t="str">
        <f>Tabela224[[#This Row],[CATEGORIA]]</f>
        <v>EMPREGADO</v>
      </c>
      <c r="C51" s="15" t="str">
        <f>Tabela224[[#This Row],[SITUAÇÃO ]]</f>
        <v>ATIVO</v>
      </c>
      <c r="D51" s="15"/>
      <c r="E51" s="7"/>
      <c r="F51" s="7"/>
      <c r="G51" s="7"/>
      <c r="H51" s="7"/>
      <c r="I51" s="8"/>
      <c r="J51" s="7">
        <f t="shared" si="0"/>
        <v>0</v>
      </c>
      <c r="K51" s="9">
        <f t="shared" si="2"/>
        <v>-29</v>
      </c>
      <c r="L51" s="15" t="str">
        <f ca="1">IF(TODAY()&gt;Tabela2241011121314151617181920217[[#This Row],[VENCIMENTO]],"Vencido‼","Válido✔")</f>
        <v>Vencido‼</v>
      </c>
    </row>
    <row r="52" spans="1:12" x14ac:dyDescent="0.25">
      <c r="A52" s="11" t="str">
        <f>Tabela224[[#This Row],[NOME]]</f>
        <v>PABLO VINICIUS SEVERINO FERNANDES</v>
      </c>
      <c r="B52" s="11" t="str">
        <f>Tabela224[[#This Row],[CATEGORIA]]</f>
        <v xml:space="preserve">EMPREGADO </v>
      </c>
      <c r="C52" s="15" t="str">
        <f>Tabela224[[#This Row],[SITUAÇÃO ]]</f>
        <v>ATIVO</v>
      </c>
      <c r="D52" s="15"/>
      <c r="E52" s="7"/>
      <c r="F52" s="7"/>
      <c r="G52" s="7"/>
      <c r="H52" s="7"/>
      <c r="I52" s="8"/>
      <c r="J52" s="7">
        <f t="shared" si="0"/>
        <v>0</v>
      </c>
      <c r="K52" s="9">
        <f t="shared" si="2"/>
        <v>-29</v>
      </c>
      <c r="L52" s="15" t="str">
        <f ca="1">IF(TODAY()&gt;Tabela2241011121314151617181920217[[#This Row],[VENCIMENTO]],"Vencido‼","Válido✔")</f>
        <v>Vencido‼</v>
      </c>
    </row>
    <row r="53" spans="1:12" x14ac:dyDescent="0.25">
      <c r="A53" s="11" t="str">
        <f>Tabela224[[#This Row],[NOME]]</f>
        <v>FRANCISCO PEDRO DE SOUZA SANTOS</v>
      </c>
      <c r="B53" s="11" t="str">
        <f>Tabela224[[#This Row],[CATEGORIA]]</f>
        <v>EMPREGADO</v>
      </c>
      <c r="C53" s="15" t="s">
        <v>120</v>
      </c>
      <c r="D53" s="8" t="s">
        <v>114</v>
      </c>
      <c r="E53" s="7">
        <v>45228</v>
      </c>
      <c r="F53" s="10">
        <v>0.16666666666666666</v>
      </c>
      <c r="G53" s="7" t="s">
        <v>25</v>
      </c>
      <c r="H53" s="7" t="s">
        <v>63</v>
      </c>
      <c r="I53" s="8">
        <v>12</v>
      </c>
      <c r="J53" s="7">
        <f>EDATE(E53,I53)</f>
        <v>45594</v>
      </c>
      <c r="K53" s="9">
        <f>J53-29</f>
        <v>45565</v>
      </c>
      <c r="L53" s="27" t="str">
        <f ca="1">IF(TODAY()&gt;Tabela2241011121314151617181920217[[#This Row],[VENCIMENTO]],"Vencido‼","Válido✔")</f>
        <v>Válido✔</v>
      </c>
    </row>
    <row r="54" spans="1:12" x14ac:dyDescent="0.25">
      <c r="A54" s="11" t="str">
        <f>Tabela224[[#This Row],[NOME]]</f>
        <v>ÍTALO GABRIEL DA SILVA RODRIGUES SANTOS</v>
      </c>
      <c r="B54" s="11" t="str">
        <f>Tabela224[[#This Row],[CATEGORIA]]</f>
        <v>EMPREGADO</v>
      </c>
      <c r="C54" s="15" t="str">
        <f>Tabela224[[#This Row],[SITUAÇÃO ]]</f>
        <v>ATIVO</v>
      </c>
      <c r="D54" s="15" t="s">
        <v>80</v>
      </c>
      <c r="E54" s="7">
        <v>44698</v>
      </c>
      <c r="F54" s="26">
        <v>0.16666666666666666</v>
      </c>
      <c r="G54" s="7" t="s">
        <v>22</v>
      </c>
      <c r="H54" s="7" t="s">
        <v>63</v>
      </c>
      <c r="I54" s="8">
        <v>12</v>
      </c>
      <c r="J54" s="19">
        <f t="shared" si="0"/>
        <v>45063</v>
      </c>
      <c r="K54" s="20">
        <f t="shared" si="2"/>
        <v>45034</v>
      </c>
      <c r="L54" s="15" t="str">
        <f ca="1">IF(TODAY()&gt;Tabela2241011121314151617181920217[[#This Row],[VENCIMENTO]],"Vencido‼","Válido✔")</f>
        <v>Vencido‼</v>
      </c>
    </row>
    <row r="55" spans="1:12" x14ac:dyDescent="0.25">
      <c r="A55" s="11" t="str">
        <f>Tabela224[[#This Row],[NOME]]</f>
        <v>IVANILDO AMARAL SANTOS</v>
      </c>
      <c r="B55" s="11" t="str">
        <f>Tabela224[[#This Row],[CATEGORIA]]</f>
        <v>EMPREGADO</v>
      </c>
      <c r="C55" s="15" t="str">
        <f>Tabela224[[#This Row],[SITUAÇÃO ]]</f>
        <v>ATIVO</v>
      </c>
      <c r="D55" s="8"/>
      <c r="E55" s="7"/>
      <c r="F55" s="7"/>
      <c r="G55" s="7"/>
      <c r="H55" s="7"/>
      <c r="I55" s="8"/>
      <c r="J55" s="7">
        <f t="shared" ref="J55:J100" si="3">EDATE(E55,I55)</f>
        <v>0</v>
      </c>
      <c r="K55" s="9">
        <f t="shared" ref="K55:K100" si="4">J55-29</f>
        <v>-29</v>
      </c>
      <c r="L55" s="27" t="str">
        <f ca="1">IF(TODAY()&gt;Tabela2241011121314151617181920217[[#This Row],[VENCIMENTO]],"Vencido‼","Válido✔")</f>
        <v>Vencido‼</v>
      </c>
    </row>
    <row r="56" spans="1:12" x14ac:dyDescent="0.25">
      <c r="A56" s="11" t="str">
        <f>Tabela224[[#This Row],[NOME]]</f>
        <v>JONATHAN FERNANDES PEREIRA</v>
      </c>
      <c r="B56" s="11" t="str">
        <f>Tabela224[[#This Row],[CATEGORIA]]</f>
        <v>EMPREGADO</v>
      </c>
      <c r="C56" s="15" t="str">
        <f>Tabela224[[#This Row],[SITUAÇÃO ]]</f>
        <v>ATIVO</v>
      </c>
      <c r="D56" s="8"/>
      <c r="E56" s="7"/>
      <c r="F56" s="7"/>
      <c r="G56" s="7"/>
      <c r="H56" s="7"/>
      <c r="I56" s="8"/>
      <c r="J56" s="7">
        <f t="shared" si="3"/>
        <v>0</v>
      </c>
      <c r="K56" s="9">
        <f t="shared" si="4"/>
        <v>-29</v>
      </c>
      <c r="L56" s="27" t="str">
        <f ca="1">IF(TODAY()&gt;Tabela2241011121314151617181920217[[#This Row],[VENCIMENTO]],"Vencido‼","Válido✔")</f>
        <v>Vencido‼</v>
      </c>
    </row>
    <row r="57" spans="1:12" x14ac:dyDescent="0.25">
      <c r="A57" s="11" t="str">
        <f>Tabela224[[#This Row],[NOME]]</f>
        <v>FERNANDO AQUINO FERNANDES</v>
      </c>
      <c r="B57" s="11" t="str">
        <f>Tabela224[[#This Row],[CATEGORIA]]</f>
        <v>INTERMITENTE (FERNANDO)</v>
      </c>
      <c r="C57" s="15" t="str">
        <f>Tabela224[[#This Row],[SITUAÇÃO ]]</f>
        <v>ATIVO</v>
      </c>
      <c r="D57" s="8"/>
      <c r="E57" s="7"/>
      <c r="F57" s="7"/>
      <c r="G57" s="7"/>
      <c r="H57" s="7"/>
      <c r="I57" s="8"/>
      <c r="J57" s="7">
        <f t="shared" si="3"/>
        <v>0</v>
      </c>
      <c r="K57" s="9">
        <f t="shared" si="4"/>
        <v>-29</v>
      </c>
      <c r="L57" s="27" t="str">
        <f ca="1">IF(TODAY()&gt;Tabela2241011121314151617181920217[[#This Row],[VENCIMENTO]],"Vencido‼","Válido✔")</f>
        <v>Vencido‼</v>
      </c>
    </row>
    <row r="58" spans="1:12" x14ac:dyDescent="0.25">
      <c r="A58" s="11" t="str">
        <f>Tabela224[[#This Row],[NOME]]</f>
        <v>WANDESON COSTA LIMA</v>
      </c>
      <c r="B58" s="11" t="str">
        <f>Tabela224[[#This Row],[CATEGORIA]]</f>
        <v>INTERMITENTE (FERNANDO)</v>
      </c>
      <c r="C58" s="15" t="str">
        <f>Tabela224[[#This Row],[SITUAÇÃO ]]</f>
        <v>ATIVO</v>
      </c>
      <c r="D58" s="8"/>
      <c r="E58" s="7"/>
      <c r="F58" s="7"/>
      <c r="G58" s="7"/>
      <c r="H58" s="7"/>
      <c r="I58" s="8"/>
      <c r="J58" s="7">
        <f t="shared" si="3"/>
        <v>0</v>
      </c>
      <c r="K58" s="9">
        <f t="shared" si="4"/>
        <v>-29</v>
      </c>
      <c r="L58" s="27" t="str">
        <f ca="1">IF(TODAY()&gt;Tabela2241011121314151617181920217[[#This Row],[VENCIMENTO]],"Vencido‼","Válido✔")</f>
        <v>Vencido‼</v>
      </c>
    </row>
    <row r="59" spans="1:12" x14ac:dyDescent="0.25">
      <c r="A59" s="11" t="str">
        <f>Tabela224[[#This Row],[NOME]]</f>
        <v>WILLIAN JORGE CAETANO PINTO</v>
      </c>
      <c r="B59" s="11" t="str">
        <f>Tabela224[[#This Row],[CATEGORIA]]</f>
        <v>INTERMITENTE (FERNANDO)</v>
      </c>
      <c r="C59" s="15" t="str">
        <f>Tabela224[[#This Row],[SITUAÇÃO ]]</f>
        <v>ATIVO</v>
      </c>
      <c r="D59" s="8"/>
      <c r="E59" s="7"/>
      <c r="F59" s="7"/>
      <c r="G59" s="7"/>
      <c r="H59" s="7"/>
      <c r="I59" s="8"/>
      <c r="J59" s="7">
        <f t="shared" si="3"/>
        <v>0</v>
      </c>
      <c r="K59" s="9">
        <f t="shared" si="4"/>
        <v>-29</v>
      </c>
      <c r="L59" s="27" t="str">
        <f ca="1">IF(TODAY()&gt;Tabela2241011121314151617181920217[[#This Row],[VENCIMENTO]],"Vencido‼","Válido✔")</f>
        <v>Vencido‼</v>
      </c>
    </row>
    <row r="60" spans="1:12" x14ac:dyDescent="0.25">
      <c r="A60" s="11" t="str">
        <f>Tabela224[[#This Row],[NOME]]</f>
        <v>GRASIANE DA COSTA SOBRINHO</v>
      </c>
      <c r="B60" s="11" t="str">
        <f>Tabela224[[#This Row],[CATEGORIA]]</f>
        <v>EMPREGADO</v>
      </c>
      <c r="C60" s="15" t="str">
        <f>Tabela224[[#This Row],[SITUAÇÃO ]]</f>
        <v>ATIVO</v>
      </c>
      <c r="D60" s="8"/>
      <c r="E60" s="7"/>
      <c r="F60" s="7"/>
      <c r="G60" s="7"/>
      <c r="H60" s="7"/>
      <c r="I60" s="8"/>
      <c r="J60" s="7">
        <f t="shared" si="3"/>
        <v>0</v>
      </c>
      <c r="K60" s="9">
        <f t="shared" si="4"/>
        <v>-29</v>
      </c>
      <c r="L60" s="27" t="str">
        <f ca="1">IF(TODAY()&gt;Tabela2241011121314151617181920217[[#This Row],[VENCIMENTO]],"Vencido‼","Válido✔")</f>
        <v>Vencido‼</v>
      </c>
    </row>
    <row r="61" spans="1:12" x14ac:dyDescent="0.25">
      <c r="A61" s="11" t="str">
        <f>Tabela224[[#This Row],[NOME]]</f>
        <v>BRUNO GUIMARÃES MARTINS</v>
      </c>
      <c r="B61" s="11" t="str">
        <f>Tabela224[[#This Row],[CATEGORIA]]</f>
        <v>EMPREGADO</v>
      </c>
      <c r="C61" s="15" t="str">
        <f>Tabela224[[#This Row],[SITUAÇÃO ]]</f>
        <v>ATIVO</v>
      </c>
      <c r="D61" s="8"/>
      <c r="E61" s="7"/>
      <c r="F61" s="7"/>
      <c r="G61" s="7"/>
      <c r="H61" s="7"/>
      <c r="I61" s="8"/>
      <c r="J61" s="7">
        <f t="shared" si="3"/>
        <v>0</v>
      </c>
      <c r="K61" s="9">
        <f t="shared" si="4"/>
        <v>-29</v>
      </c>
      <c r="L61" s="27" t="str">
        <f ca="1">IF(TODAY()&gt;Tabela2241011121314151617181920217[[#This Row],[VENCIMENTO]],"Vencido‼","Válido✔")</f>
        <v>Vencido‼</v>
      </c>
    </row>
    <row r="62" spans="1:12" x14ac:dyDescent="0.25">
      <c r="A62" s="11" t="str">
        <f>Tabela224[[#This Row],[NOME]]</f>
        <v>LEANDRO GUIMARÃES MARTINS</v>
      </c>
      <c r="B62" s="11" t="str">
        <f>Tabela224[[#This Row],[CATEGORIA]]</f>
        <v>EMPREGADO</v>
      </c>
      <c r="C62" s="15" t="str">
        <f>Tabela224[[#This Row],[SITUAÇÃO ]]</f>
        <v>ATIVO</v>
      </c>
      <c r="D62" s="8"/>
      <c r="E62" s="7"/>
      <c r="F62" s="7"/>
      <c r="G62" s="7"/>
      <c r="H62" s="7"/>
      <c r="I62" s="8"/>
      <c r="J62" s="7">
        <f t="shared" si="3"/>
        <v>0</v>
      </c>
      <c r="K62" s="9">
        <f t="shared" si="4"/>
        <v>-29</v>
      </c>
      <c r="L62" s="27" t="str">
        <f ca="1">IF(TODAY()&gt;Tabela2241011121314151617181920217[[#This Row],[VENCIMENTO]],"Vencido‼","Válido✔")</f>
        <v>Vencido‼</v>
      </c>
    </row>
    <row r="63" spans="1:12" x14ac:dyDescent="0.25">
      <c r="A63" s="11" t="str">
        <f>Tabela224[[#This Row],[NOME]]</f>
        <v>ALESSANDRO IORANY DOS SANTOS</v>
      </c>
      <c r="B63" s="11" t="str">
        <f>Tabela224[[#This Row],[CATEGORIA]]</f>
        <v>EMPREGADO</v>
      </c>
      <c r="C63" s="15" t="str">
        <f>Tabela224[[#This Row],[SITUAÇÃO ]]</f>
        <v>INATIVO</v>
      </c>
      <c r="D63" s="8"/>
      <c r="E63" s="7"/>
      <c r="F63" s="7"/>
      <c r="G63" s="7"/>
      <c r="H63" s="7"/>
      <c r="I63" s="8"/>
      <c r="J63" s="7">
        <f t="shared" si="3"/>
        <v>0</v>
      </c>
      <c r="K63" s="9">
        <f t="shared" si="4"/>
        <v>-29</v>
      </c>
      <c r="L63" s="27" t="str">
        <f ca="1">IF(TODAY()&gt;Tabela2241011121314151617181920217[[#This Row],[VENCIMENTO]],"Vencido‼","Válido✔")</f>
        <v>Vencido‼</v>
      </c>
    </row>
    <row r="64" spans="1:12" x14ac:dyDescent="0.25">
      <c r="A64" s="11" t="str">
        <f>Tabela224[[#This Row],[NOME]]</f>
        <v>MATHEUS BINI SEVERINO FERNANDES</v>
      </c>
      <c r="B64" s="11" t="str">
        <f>Tabela224[[#This Row],[CATEGORIA]]</f>
        <v>EMPREGADO</v>
      </c>
      <c r="C64" s="15" t="str">
        <f>Tabela224[[#This Row],[SITUAÇÃO ]]</f>
        <v>ATIVO</v>
      </c>
      <c r="D64" s="8"/>
      <c r="E64" s="7"/>
      <c r="F64" s="7"/>
      <c r="G64" s="7"/>
      <c r="H64" s="7"/>
      <c r="I64" s="8"/>
      <c r="J64" s="7">
        <f t="shared" si="3"/>
        <v>0</v>
      </c>
      <c r="K64" s="9">
        <f t="shared" si="4"/>
        <v>-29</v>
      </c>
      <c r="L64" s="27" t="str">
        <f ca="1">IF(TODAY()&gt;Tabela2241011121314151617181920217[[#This Row],[VENCIMENTO]],"Vencido‼","Válido✔")</f>
        <v>Vencido‼</v>
      </c>
    </row>
    <row r="65" spans="1:12" x14ac:dyDescent="0.25">
      <c r="A65" s="11" t="str">
        <f>Tabela224[[#This Row],[NOME]]</f>
        <v>NILTON ALVES DA CUNHA FILHO</v>
      </c>
      <c r="B65" s="11" t="str">
        <f>Tabela224[[#This Row],[CATEGORIA]]</f>
        <v>EMPREGADO</v>
      </c>
      <c r="C65" s="15" t="str">
        <f>Tabela224[[#This Row],[SITUAÇÃO ]]</f>
        <v>ATIVO</v>
      </c>
      <c r="D65" s="8"/>
      <c r="E65" s="7"/>
      <c r="F65" s="7"/>
      <c r="G65" s="7"/>
      <c r="H65" s="7"/>
      <c r="I65" s="8"/>
      <c r="J65" s="7">
        <f t="shared" si="3"/>
        <v>0</v>
      </c>
      <c r="K65" s="9">
        <f t="shared" si="4"/>
        <v>-29</v>
      </c>
      <c r="L65" s="27" t="str">
        <f ca="1">IF(TODAY()&gt;Tabela2241011121314151617181920217[[#This Row],[VENCIMENTO]],"Vencido‼","Válido✔")</f>
        <v>Vencido‼</v>
      </c>
    </row>
    <row r="66" spans="1:12" x14ac:dyDescent="0.25">
      <c r="A66" s="11" t="str">
        <f>Tabela224[[#This Row],[NOME]]</f>
        <v>FRANCISCO PEDRO DE SOUZA SANTOS</v>
      </c>
      <c r="B66" s="11" t="str">
        <f>Tabela224[[#This Row],[CATEGORIA]]</f>
        <v>EMPREGADO</v>
      </c>
      <c r="C66" s="15" t="str">
        <f>Tabela224[[#This Row],[SITUAÇÃO ]]</f>
        <v>ATIVO</v>
      </c>
      <c r="D66" s="8"/>
      <c r="E66" s="7"/>
      <c r="F66" s="7"/>
      <c r="G66" s="7"/>
      <c r="H66" s="7"/>
      <c r="I66" s="8"/>
      <c r="J66" s="7">
        <f t="shared" si="3"/>
        <v>0</v>
      </c>
      <c r="K66" s="9">
        <f t="shared" si="4"/>
        <v>-29</v>
      </c>
      <c r="L66" s="27" t="str">
        <f ca="1">IF(TODAY()&gt;Tabela2241011121314151617181920217[[#This Row],[VENCIMENTO]],"Vencido‼","Válido✔")</f>
        <v>Vencido‼</v>
      </c>
    </row>
    <row r="67" spans="1:12" x14ac:dyDescent="0.25">
      <c r="A67" s="11" t="str">
        <f>Tabela224[[#This Row],[NOME]]</f>
        <v>CARLOS EDUARDO ALVES JULIÃO</v>
      </c>
      <c r="B67" s="11" t="str">
        <f>Tabela224[[#This Row],[CATEGORIA]]</f>
        <v>EMPREGADO</v>
      </c>
      <c r="C67" s="15" t="str">
        <f>Tabela224[[#This Row],[SITUAÇÃO ]]</f>
        <v>ATIVO</v>
      </c>
      <c r="D67" s="8"/>
      <c r="E67" s="7"/>
      <c r="F67" s="7"/>
      <c r="G67" s="7"/>
      <c r="H67" s="7"/>
      <c r="I67" s="8"/>
      <c r="J67" s="7">
        <f t="shared" si="3"/>
        <v>0</v>
      </c>
      <c r="K67" s="9">
        <f t="shared" si="4"/>
        <v>-29</v>
      </c>
      <c r="L67" s="27" t="str">
        <f ca="1">IF(TODAY()&gt;Tabela2241011121314151617181920217[[#This Row],[VENCIMENTO]],"Vencido‼","Válido✔")</f>
        <v>Vencido‼</v>
      </c>
    </row>
    <row r="68" spans="1:12" x14ac:dyDescent="0.25">
      <c r="A68" s="11" t="str">
        <f>Tabela224[[#This Row],[NOME]]</f>
        <v>JHONATAS ALVES COSTA</v>
      </c>
      <c r="B68" s="11" t="str">
        <f>Tabela224[[#This Row],[CATEGORIA]]</f>
        <v>EMPREGADO</v>
      </c>
      <c r="C68" s="15" t="str">
        <f>Tabela224[[#This Row],[SITUAÇÃO ]]</f>
        <v>ATIVO</v>
      </c>
      <c r="D68" s="8"/>
      <c r="E68" s="7"/>
      <c r="F68" s="7"/>
      <c r="G68" s="7"/>
      <c r="H68" s="7"/>
      <c r="I68" s="8"/>
      <c r="J68" s="7">
        <f t="shared" si="3"/>
        <v>0</v>
      </c>
      <c r="K68" s="9">
        <f t="shared" si="4"/>
        <v>-29</v>
      </c>
      <c r="L68" s="27" t="str">
        <f ca="1">IF(TODAY()&gt;Tabela2241011121314151617181920217[[#This Row],[VENCIMENTO]],"Vencido‼","Válido✔")</f>
        <v>Vencido‼</v>
      </c>
    </row>
    <row r="69" spans="1:12" x14ac:dyDescent="0.25">
      <c r="A69" s="11" t="str">
        <f>Tabela224[[#This Row],[NOME]]</f>
        <v>KELLEN CARLA PEREIRA SILVA</v>
      </c>
      <c r="B69" s="11" t="str">
        <f>Tabela224[[#This Row],[CATEGORIA]]</f>
        <v>EMPREGADO</v>
      </c>
      <c r="C69" s="15" t="str">
        <f>Tabela224[[#This Row],[SITUAÇÃO ]]</f>
        <v>ATIVO</v>
      </c>
      <c r="D69" s="8"/>
      <c r="E69" s="7"/>
      <c r="F69" s="7"/>
      <c r="G69" s="7"/>
      <c r="H69" s="7"/>
      <c r="I69" s="8"/>
      <c r="J69" s="7">
        <f t="shared" si="3"/>
        <v>0</v>
      </c>
      <c r="K69" s="9">
        <f t="shared" si="4"/>
        <v>-29</v>
      </c>
      <c r="L69" s="27" t="str">
        <f ca="1">IF(TODAY()&gt;Tabela2241011121314151617181920217[[#This Row],[VENCIMENTO]],"Vencido‼","Válido✔")</f>
        <v>Vencido‼</v>
      </c>
    </row>
    <row r="70" spans="1:12" x14ac:dyDescent="0.25">
      <c r="A70" s="11" t="str">
        <f>Tabela224[[#This Row],[NOME]]</f>
        <v>LEONARDO JOSÉ DA SILVA</v>
      </c>
      <c r="B70" s="11" t="str">
        <f>Tabela224[[#This Row],[CATEGORIA]]</f>
        <v>EMPREGADO</v>
      </c>
      <c r="C70" s="15" t="str">
        <f>Tabela224[[#This Row],[SITUAÇÃO ]]</f>
        <v>ATIVO</v>
      </c>
      <c r="D70" s="8"/>
      <c r="E70" s="7"/>
      <c r="F70" s="7"/>
      <c r="G70" s="7"/>
      <c r="H70" s="7"/>
      <c r="I70" s="8"/>
      <c r="J70" s="7">
        <f t="shared" si="3"/>
        <v>0</v>
      </c>
      <c r="K70" s="9">
        <f t="shared" si="4"/>
        <v>-29</v>
      </c>
      <c r="L70" s="27" t="str">
        <f ca="1">IF(TODAY()&gt;Tabela2241011121314151617181920217[[#This Row],[VENCIMENTO]],"Vencido‼","Válido✔")</f>
        <v>Vencido‼</v>
      </c>
    </row>
    <row r="71" spans="1:12" x14ac:dyDescent="0.25">
      <c r="A71" s="11" t="str">
        <f>Tabela224[[#This Row],[NOME]]</f>
        <v>LUSIMAR DE SOUZA SANTOS</v>
      </c>
      <c r="B71" s="11" t="str">
        <f>Tabela224[[#This Row],[CATEGORIA]]</f>
        <v>EMPREGADO</v>
      </c>
      <c r="C71" s="15" t="str">
        <f>Tabela224[[#This Row],[SITUAÇÃO ]]</f>
        <v>ATIVO</v>
      </c>
      <c r="D71" s="8"/>
      <c r="E71" s="7"/>
      <c r="F71" s="7"/>
      <c r="G71" s="7"/>
      <c r="H71" s="7"/>
      <c r="I71" s="8"/>
      <c r="J71" s="7">
        <f t="shared" si="3"/>
        <v>0</v>
      </c>
      <c r="K71" s="9">
        <f t="shared" si="4"/>
        <v>-29</v>
      </c>
      <c r="L71" s="27" t="str">
        <f ca="1">IF(TODAY()&gt;Tabela2241011121314151617181920217[[#This Row],[VENCIMENTO]],"Vencido‼","Válido✔")</f>
        <v>Vencido‼</v>
      </c>
    </row>
    <row r="72" spans="1:12" x14ac:dyDescent="0.25">
      <c r="A72" s="11" t="str">
        <f>Tabela224[[#This Row],[NOME]]</f>
        <v>SANDY CRISTINA VENCESLAU FERREIRA</v>
      </c>
      <c r="B72" s="11" t="str">
        <f>Tabela224[[#This Row],[CATEGORIA]]</f>
        <v>EMPREGADO</v>
      </c>
      <c r="C72" s="15" t="str">
        <f>Tabela224[[#This Row],[SITUAÇÃO ]]</f>
        <v>ATIVO</v>
      </c>
      <c r="D72" s="8"/>
      <c r="E72" s="7"/>
      <c r="F72" s="7"/>
      <c r="G72" s="7"/>
      <c r="H72" s="7"/>
      <c r="I72" s="8"/>
      <c r="J72" s="7">
        <f t="shared" si="3"/>
        <v>0</v>
      </c>
      <c r="K72" s="9">
        <f t="shared" si="4"/>
        <v>-29</v>
      </c>
      <c r="L72" s="27" t="str">
        <f ca="1">IF(TODAY()&gt;Tabela2241011121314151617181920217[[#This Row],[VENCIMENTO]],"Vencido‼","Válido✔")</f>
        <v>Vencido‼</v>
      </c>
    </row>
    <row r="73" spans="1:12" x14ac:dyDescent="0.25">
      <c r="A73" s="11" t="e">
        <f>Tabela224[[#This Row],[NOME]]</f>
        <v>#VALUE!</v>
      </c>
      <c r="B73" s="11" t="e">
        <f>Tabela224[[#This Row],[CATEGORIA]]</f>
        <v>#VALUE!</v>
      </c>
      <c r="C73" s="15" t="e">
        <f>Tabela224[[#This Row],[SITUAÇÃO ]]</f>
        <v>#VALUE!</v>
      </c>
      <c r="D73" s="8"/>
      <c r="E73" s="7"/>
      <c r="F73" s="7"/>
      <c r="G73" s="7"/>
      <c r="H73" s="7"/>
      <c r="I73" s="8"/>
      <c r="J73" s="7">
        <f t="shared" si="3"/>
        <v>0</v>
      </c>
      <c r="K73" s="9">
        <f t="shared" si="4"/>
        <v>-29</v>
      </c>
      <c r="L73" s="27" t="str">
        <f ca="1">IF(TODAY()&gt;Tabela2241011121314151617181920217[[#This Row],[VENCIMENTO]],"Vencido‼","Válido✔")</f>
        <v>Vencido‼</v>
      </c>
    </row>
    <row r="74" spans="1:12" x14ac:dyDescent="0.25">
      <c r="A74" s="11" t="e">
        <f>Tabela224[[#This Row],[NOME]]</f>
        <v>#VALUE!</v>
      </c>
      <c r="B74" s="11" t="e">
        <f>Tabela224[[#This Row],[CATEGORIA]]</f>
        <v>#VALUE!</v>
      </c>
      <c r="C74" s="15" t="e">
        <f>Tabela224[[#This Row],[SITUAÇÃO ]]</f>
        <v>#VALUE!</v>
      </c>
      <c r="D74" s="8"/>
      <c r="E74" s="7"/>
      <c r="F74" s="7"/>
      <c r="G74" s="7"/>
      <c r="H74" s="7"/>
      <c r="I74" s="8"/>
      <c r="J74" s="7">
        <f t="shared" si="3"/>
        <v>0</v>
      </c>
      <c r="K74" s="9">
        <f t="shared" si="4"/>
        <v>-29</v>
      </c>
      <c r="L74" s="27" t="str">
        <f ca="1">IF(TODAY()&gt;Tabela2241011121314151617181920217[[#This Row],[VENCIMENTO]],"Vencido‼","Válido✔")</f>
        <v>Vencido‼</v>
      </c>
    </row>
    <row r="75" spans="1:12" x14ac:dyDescent="0.25">
      <c r="A75" s="11" t="e">
        <f>Tabela224[[#This Row],[NOME]]</f>
        <v>#VALUE!</v>
      </c>
      <c r="B75" s="11" t="e">
        <f>Tabela224[[#This Row],[CATEGORIA]]</f>
        <v>#VALUE!</v>
      </c>
      <c r="C75" s="15" t="e">
        <f>Tabela224[[#This Row],[SITUAÇÃO ]]</f>
        <v>#VALUE!</v>
      </c>
      <c r="D75" s="8"/>
      <c r="E75" s="7"/>
      <c r="F75" s="7"/>
      <c r="G75" s="7"/>
      <c r="H75" s="7"/>
      <c r="I75" s="8"/>
      <c r="J75" s="7">
        <f t="shared" si="3"/>
        <v>0</v>
      </c>
      <c r="K75" s="9">
        <f t="shared" si="4"/>
        <v>-29</v>
      </c>
      <c r="L75" s="27" t="str">
        <f ca="1">IF(TODAY()&gt;Tabela2241011121314151617181920217[[#This Row],[VENCIMENTO]],"Vencido‼","Válido✔")</f>
        <v>Vencido‼</v>
      </c>
    </row>
    <row r="76" spans="1:12" x14ac:dyDescent="0.25">
      <c r="A76" s="11" t="e">
        <f>Tabela224[[#This Row],[NOME]]</f>
        <v>#VALUE!</v>
      </c>
      <c r="B76" s="11" t="e">
        <f>Tabela224[[#This Row],[CATEGORIA]]</f>
        <v>#VALUE!</v>
      </c>
      <c r="C76" s="15" t="e">
        <f>Tabela224[[#This Row],[SITUAÇÃO ]]</f>
        <v>#VALUE!</v>
      </c>
      <c r="D76" s="8"/>
      <c r="E76" s="7"/>
      <c r="F76" s="7"/>
      <c r="G76" s="7"/>
      <c r="H76" s="7"/>
      <c r="I76" s="8"/>
      <c r="J76" s="7">
        <f t="shared" si="3"/>
        <v>0</v>
      </c>
      <c r="K76" s="9">
        <f t="shared" si="4"/>
        <v>-29</v>
      </c>
      <c r="L76" s="27" t="str">
        <f ca="1">IF(TODAY()&gt;Tabela2241011121314151617181920217[[#This Row],[VENCIMENTO]],"Vencido‼","Válido✔")</f>
        <v>Vencido‼</v>
      </c>
    </row>
    <row r="77" spans="1:12" x14ac:dyDescent="0.25">
      <c r="A77" s="11" t="e">
        <f>Tabela224[[#This Row],[NOME]]</f>
        <v>#VALUE!</v>
      </c>
      <c r="B77" s="11" t="e">
        <f>Tabela224[[#This Row],[CATEGORIA]]</f>
        <v>#VALUE!</v>
      </c>
      <c r="C77" s="15" t="e">
        <f>Tabela224[[#This Row],[SITUAÇÃO ]]</f>
        <v>#VALUE!</v>
      </c>
      <c r="D77" s="8"/>
      <c r="E77" s="7"/>
      <c r="F77" s="7"/>
      <c r="G77" s="7"/>
      <c r="H77" s="7"/>
      <c r="I77" s="8"/>
      <c r="J77" s="7">
        <f t="shared" si="3"/>
        <v>0</v>
      </c>
      <c r="K77" s="9">
        <f t="shared" si="4"/>
        <v>-29</v>
      </c>
      <c r="L77" s="27" t="str">
        <f ca="1">IF(TODAY()&gt;Tabela2241011121314151617181920217[[#This Row],[VENCIMENTO]],"Vencido‼","Válido✔")</f>
        <v>Vencido‼</v>
      </c>
    </row>
    <row r="78" spans="1:12" x14ac:dyDescent="0.25">
      <c r="A78" s="11" t="e">
        <f>Tabela224[[#This Row],[NOME]]</f>
        <v>#VALUE!</v>
      </c>
      <c r="B78" s="11" t="e">
        <f>Tabela224[[#This Row],[CATEGORIA]]</f>
        <v>#VALUE!</v>
      </c>
      <c r="C78" s="15" t="e">
        <f>Tabela224[[#This Row],[SITUAÇÃO ]]</f>
        <v>#VALUE!</v>
      </c>
      <c r="D78" s="8"/>
      <c r="E78" s="7"/>
      <c r="F78" s="7"/>
      <c r="G78" s="7"/>
      <c r="H78" s="7"/>
      <c r="I78" s="8"/>
      <c r="J78" s="7">
        <f t="shared" si="3"/>
        <v>0</v>
      </c>
      <c r="K78" s="9">
        <f t="shared" si="4"/>
        <v>-29</v>
      </c>
      <c r="L78" s="27" t="str">
        <f ca="1">IF(TODAY()&gt;Tabela2241011121314151617181920217[[#This Row],[VENCIMENTO]],"Vencido‼","Válido✔")</f>
        <v>Vencido‼</v>
      </c>
    </row>
    <row r="79" spans="1:12" x14ac:dyDescent="0.25">
      <c r="A79" s="11" t="e">
        <f>Tabela224[[#This Row],[NOME]]</f>
        <v>#VALUE!</v>
      </c>
      <c r="B79" s="11" t="e">
        <f>Tabela224[[#This Row],[CATEGORIA]]</f>
        <v>#VALUE!</v>
      </c>
      <c r="C79" s="15" t="e">
        <f>Tabela224[[#This Row],[SITUAÇÃO ]]</f>
        <v>#VALUE!</v>
      </c>
      <c r="D79" s="8"/>
      <c r="E79" s="7"/>
      <c r="F79" s="7"/>
      <c r="G79" s="7"/>
      <c r="H79" s="7"/>
      <c r="I79" s="8"/>
      <c r="J79" s="7">
        <f t="shared" si="3"/>
        <v>0</v>
      </c>
      <c r="K79" s="9">
        <f t="shared" si="4"/>
        <v>-29</v>
      </c>
      <c r="L79" s="27" t="str">
        <f ca="1">IF(TODAY()&gt;Tabela2241011121314151617181920217[[#This Row],[VENCIMENTO]],"Vencido‼","Válido✔")</f>
        <v>Vencido‼</v>
      </c>
    </row>
    <row r="80" spans="1:12" x14ac:dyDescent="0.25">
      <c r="A80" s="11" t="e">
        <f>Tabela224[[#This Row],[NOME]]</f>
        <v>#VALUE!</v>
      </c>
      <c r="B80" s="11" t="e">
        <f>Tabela224[[#This Row],[CATEGORIA]]</f>
        <v>#VALUE!</v>
      </c>
      <c r="C80" s="15" t="e">
        <f>Tabela224[[#This Row],[SITUAÇÃO ]]</f>
        <v>#VALUE!</v>
      </c>
      <c r="D80" s="8"/>
      <c r="E80" s="7"/>
      <c r="F80" s="7"/>
      <c r="G80" s="7"/>
      <c r="H80" s="7"/>
      <c r="I80" s="8"/>
      <c r="J80" s="7">
        <f t="shared" si="3"/>
        <v>0</v>
      </c>
      <c r="K80" s="9">
        <f t="shared" si="4"/>
        <v>-29</v>
      </c>
      <c r="L80" s="27" t="str">
        <f ca="1">IF(TODAY()&gt;Tabela2241011121314151617181920217[[#This Row],[VENCIMENTO]],"Vencido‼","Válido✔")</f>
        <v>Vencido‼</v>
      </c>
    </row>
    <row r="81" spans="1:12" x14ac:dyDescent="0.25">
      <c r="A81" s="11" t="e">
        <f>Tabela224[[#This Row],[NOME]]</f>
        <v>#VALUE!</v>
      </c>
      <c r="B81" s="11" t="e">
        <f>Tabela224[[#This Row],[CATEGORIA]]</f>
        <v>#VALUE!</v>
      </c>
      <c r="C81" s="15"/>
      <c r="D81" s="8"/>
      <c r="E81" s="7"/>
      <c r="F81" s="7"/>
      <c r="G81" s="7"/>
      <c r="H81" s="7"/>
      <c r="I81" s="8"/>
      <c r="J81" s="7">
        <f t="shared" si="3"/>
        <v>0</v>
      </c>
      <c r="K81" s="9">
        <f t="shared" si="4"/>
        <v>-29</v>
      </c>
      <c r="L81" s="27" t="str">
        <f ca="1">IF(TODAY()&gt;Tabela2241011121314151617181920217[[#This Row],[VENCIMENTO]],"Vencido‼","Válido✔")</f>
        <v>Vencido‼</v>
      </c>
    </row>
    <row r="82" spans="1:12" x14ac:dyDescent="0.25">
      <c r="A82" s="11" t="e">
        <f>Tabela224[[#This Row],[NOME]]</f>
        <v>#VALUE!</v>
      </c>
      <c r="B82" s="11" t="e">
        <f>Tabela224[[#This Row],[CATEGORIA]]</f>
        <v>#VALUE!</v>
      </c>
      <c r="C82" s="15"/>
      <c r="D82" s="8"/>
      <c r="E82" s="7"/>
      <c r="F82" s="7"/>
      <c r="G82" s="7"/>
      <c r="H82" s="7"/>
      <c r="I82" s="8"/>
      <c r="J82" s="7">
        <f t="shared" si="3"/>
        <v>0</v>
      </c>
      <c r="K82" s="9">
        <f t="shared" si="4"/>
        <v>-29</v>
      </c>
      <c r="L82" s="27" t="str">
        <f ca="1">IF(TODAY()&gt;Tabela2241011121314151617181920217[[#This Row],[VENCIMENTO]],"Vencido‼","Válido✔")</f>
        <v>Vencido‼</v>
      </c>
    </row>
    <row r="83" spans="1:12" x14ac:dyDescent="0.25">
      <c r="A83" s="11" t="e">
        <f>Tabela224[[#This Row],[NOME]]</f>
        <v>#VALUE!</v>
      </c>
      <c r="B83" s="11" t="e">
        <f>Tabela224[[#This Row],[CATEGORIA]]</f>
        <v>#VALUE!</v>
      </c>
      <c r="C83" s="15"/>
      <c r="D83" s="8"/>
      <c r="E83" s="7"/>
      <c r="F83" s="7"/>
      <c r="G83" s="7"/>
      <c r="H83" s="7"/>
      <c r="I83" s="8"/>
      <c r="J83" s="7">
        <f t="shared" si="3"/>
        <v>0</v>
      </c>
      <c r="K83" s="9">
        <f t="shared" si="4"/>
        <v>-29</v>
      </c>
      <c r="L83" s="27" t="str">
        <f ca="1">IF(TODAY()&gt;Tabela2241011121314151617181920217[[#This Row],[VENCIMENTO]],"Vencido‼","Válido✔")</f>
        <v>Vencido‼</v>
      </c>
    </row>
    <row r="84" spans="1:12" x14ac:dyDescent="0.25">
      <c r="A84" s="11" t="e">
        <f>Tabela224[[#This Row],[NOME]]</f>
        <v>#VALUE!</v>
      </c>
      <c r="B84" s="11" t="e">
        <f>Tabela224[[#This Row],[CATEGORIA]]</f>
        <v>#VALUE!</v>
      </c>
      <c r="C84" s="15"/>
      <c r="D84" s="8"/>
      <c r="E84" s="7"/>
      <c r="F84" s="7"/>
      <c r="G84" s="7"/>
      <c r="H84" s="7"/>
      <c r="I84" s="8"/>
      <c r="J84" s="7">
        <f t="shared" si="3"/>
        <v>0</v>
      </c>
      <c r="K84" s="9">
        <f t="shared" si="4"/>
        <v>-29</v>
      </c>
      <c r="L84" s="27" t="str">
        <f ca="1">IF(TODAY()&gt;Tabela2241011121314151617181920217[[#This Row],[VENCIMENTO]],"Vencido‼","Válido✔")</f>
        <v>Vencido‼</v>
      </c>
    </row>
    <row r="85" spans="1:12" x14ac:dyDescent="0.25">
      <c r="A85" s="11" t="e">
        <f>Tabela224[[#This Row],[NOME]]</f>
        <v>#VALUE!</v>
      </c>
      <c r="B85" s="11" t="e">
        <f>Tabela224[[#This Row],[CATEGORIA]]</f>
        <v>#VALUE!</v>
      </c>
      <c r="C85" s="15"/>
      <c r="D85" s="8"/>
      <c r="E85" s="7"/>
      <c r="F85" s="7"/>
      <c r="G85" s="7"/>
      <c r="H85" s="7"/>
      <c r="I85" s="8"/>
      <c r="J85" s="7">
        <f t="shared" si="3"/>
        <v>0</v>
      </c>
      <c r="K85" s="9">
        <f t="shared" si="4"/>
        <v>-29</v>
      </c>
      <c r="L85" s="27" t="str">
        <f ca="1">IF(TODAY()&gt;Tabela2241011121314151617181920217[[#This Row],[VENCIMENTO]],"Vencido‼","Válido✔")</f>
        <v>Vencido‼</v>
      </c>
    </row>
    <row r="86" spans="1:12" x14ac:dyDescent="0.25">
      <c r="A86" s="11" t="e">
        <f>Tabela224[[#This Row],[NOME]]</f>
        <v>#VALUE!</v>
      </c>
      <c r="B86" s="11" t="e">
        <f>Tabela224[[#This Row],[CATEGORIA]]</f>
        <v>#VALUE!</v>
      </c>
      <c r="C86" s="15"/>
      <c r="D86" s="8"/>
      <c r="E86" s="7"/>
      <c r="F86" s="7"/>
      <c r="G86" s="7"/>
      <c r="H86" s="7"/>
      <c r="I86" s="8"/>
      <c r="J86" s="7">
        <f t="shared" si="3"/>
        <v>0</v>
      </c>
      <c r="K86" s="9">
        <f t="shared" si="4"/>
        <v>-29</v>
      </c>
      <c r="L86" s="27" t="str">
        <f ca="1">IF(TODAY()&gt;Tabela2241011121314151617181920217[[#This Row],[VENCIMENTO]],"Vencido‼","Válido✔")</f>
        <v>Vencido‼</v>
      </c>
    </row>
    <row r="87" spans="1:12" x14ac:dyDescent="0.25">
      <c r="A87" s="11" t="e">
        <f>Tabela224[[#This Row],[NOME]]</f>
        <v>#VALUE!</v>
      </c>
      <c r="B87" s="11" t="e">
        <f>Tabela224[[#This Row],[CATEGORIA]]</f>
        <v>#VALUE!</v>
      </c>
      <c r="C87" s="15"/>
      <c r="D87" s="8"/>
      <c r="E87" s="7"/>
      <c r="F87" s="7"/>
      <c r="G87" s="7"/>
      <c r="H87" s="7"/>
      <c r="I87" s="8"/>
      <c r="J87" s="7">
        <f t="shared" si="3"/>
        <v>0</v>
      </c>
      <c r="K87" s="9">
        <f t="shared" si="4"/>
        <v>-29</v>
      </c>
      <c r="L87" s="27" t="str">
        <f ca="1">IF(TODAY()&gt;Tabela2241011121314151617181920217[[#This Row],[VENCIMENTO]],"Vencido‼","Válido✔")</f>
        <v>Vencido‼</v>
      </c>
    </row>
    <row r="88" spans="1:12" x14ac:dyDescent="0.25">
      <c r="A88" s="11" t="e">
        <f>Tabela224[[#This Row],[NOME]]</f>
        <v>#VALUE!</v>
      </c>
      <c r="B88" s="11" t="e">
        <f>Tabela224[[#This Row],[CATEGORIA]]</f>
        <v>#VALUE!</v>
      </c>
      <c r="C88" s="15"/>
      <c r="D88" s="8"/>
      <c r="E88" s="7"/>
      <c r="F88" s="7"/>
      <c r="G88" s="7"/>
      <c r="H88" s="7"/>
      <c r="I88" s="8"/>
      <c r="J88" s="7">
        <f t="shared" si="3"/>
        <v>0</v>
      </c>
      <c r="K88" s="9">
        <f t="shared" si="4"/>
        <v>-29</v>
      </c>
      <c r="L88" s="27" t="str">
        <f ca="1">IF(TODAY()&gt;Tabela2241011121314151617181920217[[#This Row],[VENCIMENTO]],"Vencido‼","Válido✔")</f>
        <v>Vencido‼</v>
      </c>
    </row>
    <row r="89" spans="1:12" x14ac:dyDescent="0.25">
      <c r="A89" s="11" t="e">
        <f>Tabela224[[#This Row],[NOME]]</f>
        <v>#VALUE!</v>
      </c>
      <c r="B89" s="11" t="e">
        <f>Tabela224[[#This Row],[CATEGORIA]]</f>
        <v>#VALUE!</v>
      </c>
      <c r="C89" s="15"/>
      <c r="D89" s="8"/>
      <c r="E89" s="7"/>
      <c r="F89" s="7"/>
      <c r="G89" s="7"/>
      <c r="H89" s="7"/>
      <c r="I89" s="8"/>
      <c r="J89" s="7">
        <f t="shared" si="3"/>
        <v>0</v>
      </c>
      <c r="K89" s="9">
        <f t="shared" si="4"/>
        <v>-29</v>
      </c>
      <c r="L89" s="27" t="str">
        <f ca="1">IF(TODAY()&gt;Tabela2241011121314151617181920217[[#This Row],[VENCIMENTO]],"Vencido‼","Válido✔")</f>
        <v>Vencido‼</v>
      </c>
    </row>
    <row r="90" spans="1:12" x14ac:dyDescent="0.25">
      <c r="A90" s="11" t="e">
        <f>Tabela224[[#This Row],[NOME]]</f>
        <v>#VALUE!</v>
      </c>
      <c r="B90" s="11" t="e">
        <f>Tabela224[[#This Row],[CATEGORIA]]</f>
        <v>#VALUE!</v>
      </c>
      <c r="C90" s="15"/>
      <c r="D90" s="8"/>
      <c r="E90" s="7"/>
      <c r="F90" s="7"/>
      <c r="G90" s="7"/>
      <c r="H90" s="7"/>
      <c r="I90" s="8"/>
      <c r="J90" s="7">
        <f t="shared" si="3"/>
        <v>0</v>
      </c>
      <c r="K90" s="9">
        <f t="shared" si="4"/>
        <v>-29</v>
      </c>
      <c r="L90" s="27" t="str">
        <f ca="1">IF(TODAY()&gt;Tabela2241011121314151617181920217[[#This Row],[VENCIMENTO]],"Vencido‼","Válido✔")</f>
        <v>Vencido‼</v>
      </c>
    </row>
    <row r="91" spans="1:12" x14ac:dyDescent="0.25">
      <c r="A91" s="11" t="e">
        <f>Tabela224[[#This Row],[NOME]]</f>
        <v>#VALUE!</v>
      </c>
      <c r="B91" s="11" t="e">
        <f>Tabela224[[#This Row],[CATEGORIA]]</f>
        <v>#VALUE!</v>
      </c>
      <c r="C91" s="15"/>
      <c r="D91" s="8"/>
      <c r="E91" s="7"/>
      <c r="F91" s="7"/>
      <c r="G91" s="7"/>
      <c r="H91" s="7"/>
      <c r="I91" s="8"/>
      <c r="J91" s="7">
        <f t="shared" si="3"/>
        <v>0</v>
      </c>
      <c r="K91" s="9">
        <f t="shared" si="4"/>
        <v>-29</v>
      </c>
      <c r="L91" s="27" t="str">
        <f ca="1">IF(TODAY()&gt;Tabela2241011121314151617181920217[[#This Row],[VENCIMENTO]],"Vencido‼","Válido✔")</f>
        <v>Vencido‼</v>
      </c>
    </row>
    <row r="92" spans="1:12" x14ac:dyDescent="0.25">
      <c r="A92" s="11" t="e">
        <f>Tabela224[[#This Row],[NOME]]</f>
        <v>#VALUE!</v>
      </c>
      <c r="B92" s="11" t="e">
        <f>Tabela224[[#This Row],[CATEGORIA]]</f>
        <v>#VALUE!</v>
      </c>
      <c r="C92" s="15"/>
      <c r="D92" s="8"/>
      <c r="E92" s="7"/>
      <c r="F92" s="7"/>
      <c r="G92" s="7"/>
      <c r="H92" s="7"/>
      <c r="I92" s="8"/>
      <c r="J92" s="7">
        <f t="shared" si="3"/>
        <v>0</v>
      </c>
      <c r="K92" s="9">
        <f t="shared" si="4"/>
        <v>-29</v>
      </c>
      <c r="L92" s="27" t="str">
        <f ca="1">IF(TODAY()&gt;Tabela2241011121314151617181920217[[#This Row],[VENCIMENTO]],"Vencido‼","Válido✔")</f>
        <v>Vencido‼</v>
      </c>
    </row>
    <row r="93" spans="1:12" x14ac:dyDescent="0.25">
      <c r="A93" s="11" t="e">
        <f>Tabela224[[#This Row],[NOME]]</f>
        <v>#VALUE!</v>
      </c>
      <c r="B93" s="11" t="e">
        <f>Tabela224[[#This Row],[CATEGORIA]]</f>
        <v>#VALUE!</v>
      </c>
      <c r="C93" s="15"/>
      <c r="D93" s="8"/>
      <c r="E93" s="7"/>
      <c r="F93" s="7"/>
      <c r="G93" s="7"/>
      <c r="H93" s="7"/>
      <c r="I93" s="8"/>
      <c r="J93" s="7">
        <f t="shared" si="3"/>
        <v>0</v>
      </c>
      <c r="K93" s="9">
        <f t="shared" si="4"/>
        <v>-29</v>
      </c>
      <c r="L93" s="27" t="str">
        <f ca="1">IF(TODAY()&gt;Tabela2241011121314151617181920217[[#This Row],[VENCIMENTO]],"Vencido‼","Válido✔")</f>
        <v>Vencido‼</v>
      </c>
    </row>
    <row r="94" spans="1:12" x14ac:dyDescent="0.25">
      <c r="A94" s="11" t="e">
        <f>Tabela224[[#This Row],[NOME]]</f>
        <v>#VALUE!</v>
      </c>
      <c r="B94" s="11" t="e">
        <f>Tabela224[[#This Row],[CATEGORIA]]</f>
        <v>#VALUE!</v>
      </c>
      <c r="C94" s="15"/>
      <c r="D94" s="8"/>
      <c r="E94" s="7"/>
      <c r="F94" s="7"/>
      <c r="G94" s="7"/>
      <c r="H94" s="7"/>
      <c r="I94" s="8"/>
      <c r="J94" s="7">
        <f t="shared" si="3"/>
        <v>0</v>
      </c>
      <c r="K94" s="9">
        <f t="shared" si="4"/>
        <v>-29</v>
      </c>
      <c r="L94" s="27" t="str">
        <f ca="1">IF(TODAY()&gt;Tabela2241011121314151617181920217[[#This Row],[VENCIMENTO]],"Vencido‼","Válido✔")</f>
        <v>Vencido‼</v>
      </c>
    </row>
    <row r="95" spans="1:12" x14ac:dyDescent="0.25">
      <c r="A95" s="11" t="e">
        <f>Tabela224[[#This Row],[NOME]]</f>
        <v>#VALUE!</v>
      </c>
      <c r="B95" s="11" t="e">
        <f>Tabela224[[#This Row],[CATEGORIA]]</f>
        <v>#VALUE!</v>
      </c>
      <c r="C95" s="15"/>
      <c r="D95" s="8"/>
      <c r="E95" s="7"/>
      <c r="F95" s="7"/>
      <c r="G95" s="7"/>
      <c r="H95" s="7"/>
      <c r="I95" s="8"/>
      <c r="J95" s="7">
        <f t="shared" si="3"/>
        <v>0</v>
      </c>
      <c r="K95" s="9">
        <f t="shared" si="4"/>
        <v>-29</v>
      </c>
      <c r="L95" s="27" t="str">
        <f ca="1">IF(TODAY()&gt;Tabela2241011121314151617181920217[[#This Row],[VENCIMENTO]],"Vencido‼","Válido✔")</f>
        <v>Vencido‼</v>
      </c>
    </row>
    <row r="96" spans="1:12" x14ac:dyDescent="0.25">
      <c r="A96" s="11" t="e">
        <f>Tabela224[[#This Row],[NOME]]</f>
        <v>#VALUE!</v>
      </c>
      <c r="B96" s="11" t="e">
        <f>Tabela224[[#This Row],[CATEGORIA]]</f>
        <v>#VALUE!</v>
      </c>
      <c r="C96" s="15"/>
      <c r="D96" s="8"/>
      <c r="E96" s="7"/>
      <c r="F96" s="7"/>
      <c r="G96" s="7"/>
      <c r="H96" s="7"/>
      <c r="I96" s="8"/>
      <c r="J96" s="7">
        <f t="shared" si="3"/>
        <v>0</v>
      </c>
      <c r="K96" s="9">
        <f t="shared" si="4"/>
        <v>-29</v>
      </c>
      <c r="L96" s="27" t="str">
        <f ca="1">IF(TODAY()&gt;Tabela2241011121314151617181920217[[#This Row],[VENCIMENTO]],"Vencido‼","Válido✔")</f>
        <v>Vencido‼</v>
      </c>
    </row>
    <row r="97" spans="1:12" x14ac:dyDescent="0.25">
      <c r="A97" s="11" t="e">
        <f>Tabela224[[#This Row],[NOME]]</f>
        <v>#VALUE!</v>
      </c>
      <c r="B97" s="11" t="e">
        <f>Tabela224[[#This Row],[CATEGORIA]]</f>
        <v>#VALUE!</v>
      </c>
      <c r="C97" s="15"/>
      <c r="D97" s="8"/>
      <c r="E97" s="7"/>
      <c r="F97" s="7"/>
      <c r="G97" s="7"/>
      <c r="H97" s="7"/>
      <c r="I97" s="8"/>
      <c r="J97" s="7">
        <f t="shared" si="3"/>
        <v>0</v>
      </c>
      <c r="K97" s="9">
        <f t="shared" si="4"/>
        <v>-29</v>
      </c>
      <c r="L97" s="27" t="str">
        <f ca="1">IF(TODAY()&gt;Tabela2241011121314151617181920217[[#This Row],[VENCIMENTO]],"Vencido‼","Válido✔")</f>
        <v>Vencido‼</v>
      </c>
    </row>
    <row r="98" spans="1:12" x14ac:dyDescent="0.25">
      <c r="A98" s="11" t="e">
        <f>Tabela224[[#This Row],[NOME]]</f>
        <v>#VALUE!</v>
      </c>
      <c r="B98" s="11" t="e">
        <f>Tabela224[[#This Row],[CATEGORIA]]</f>
        <v>#VALUE!</v>
      </c>
      <c r="C98" s="15"/>
      <c r="D98" s="8"/>
      <c r="E98" s="7"/>
      <c r="F98" s="7"/>
      <c r="G98" s="7"/>
      <c r="H98" s="7"/>
      <c r="I98" s="8"/>
      <c r="J98" s="7">
        <f t="shared" si="3"/>
        <v>0</v>
      </c>
      <c r="K98" s="9">
        <f t="shared" si="4"/>
        <v>-29</v>
      </c>
      <c r="L98" s="27" t="str">
        <f ca="1">IF(TODAY()&gt;Tabela2241011121314151617181920217[[#This Row],[VENCIMENTO]],"Vencido‼","Válido✔")</f>
        <v>Vencido‼</v>
      </c>
    </row>
    <row r="99" spans="1:12" x14ac:dyDescent="0.25">
      <c r="A99" s="11" t="e">
        <f>Tabela224[[#This Row],[NOME]]</f>
        <v>#VALUE!</v>
      </c>
      <c r="B99" s="11" t="e">
        <f>Tabela224[[#This Row],[CATEGORIA]]</f>
        <v>#VALUE!</v>
      </c>
      <c r="C99" s="15"/>
      <c r="D99" s="8"/>
      <c r="E99" s="7"/>
      <c r="F99" s="7"/>
      <c r="G99" s="7"/>
      <c r="H99" s="7"/>
      <c r="I99" s="8"/>
      <c r="J99" s="7">
        <f t="shared" si="3"/>
        <v>0</v>
      </c>
      <c r="K99" s="9">
        <f t="shared" si="4"/>
        <v>-29</v>
      </c>
      <c r="L99" s="27" t="str">
        <f ca="1">IF(TODAY()&gt;Tabela2241011121314151617181920217[[#This Row],[VENCIMENTO]],"Vencido‼","Válido✔")</f>
        <v>Vencido‼</v>
      </c>
    </row>
    <row r="100" spans="1:12" x14ac:dyDescent="0.25">
      <c r="A100" s="11" t="e">
        <f>Tabela224[[#This Row],[NOME]]</f>
        <v>#VALUE!</v>
      </c>
      <c r="B100" s="11" t="e">
        <f>Tabela224[[#This Row],[CATEGORIA]]</f>
        <v>#VALUE!</v>
      </c>
      <c r="C100" s="15"/>
      <c r="D100" s="8"/>
      <c r="E100" s="7"/>
      <c r="F100" s="7"/>
      <c r="G100" s="7"/>
      <c r="H100" s="7"/>
      <c r="I100" s="8"/>
      <c r="J100" s="7">
        <f t="shared" si="3"/>
        <v>0</v>
      </c>
      <c r="K100" s="9">
        <f t="shared" si="4"/>
        <v>-29</v>
      </c>
      <c r="L100" s="27" t="str">
        <f ca="1">IF(TODAY()&gt;Tabela2241011121314151617181920217[[#This Row],[VENCIMENTO]],"Vencido‼","Válido✔")</f>
        <v>Vencido‼</v>
      </c>
    </row>
  </sheetData>
  <mergeCells count="2">
    <mergeCell ref="A2:L2"/>
    <mergeCell ref="A3:J3"/>
  </mergeCells>
  <conditionalFormatting sqref="J1">
    <cfRule type="containsText" dxfId="488" priority="2" operator="containsText" text="VENCIMENTO PRÓXIMO">
      <formula>NOT(ISERROR(SEARCH("VENCIMENTO PRÓXIMO",J1)))</formula>
    </cfRule>
  </conditionalFormatting>
  <conditionalFormatting sqref="J4">
    <cfRule type="timePeriod" dxfId="487" priority="10" timePeriod="nextMonth">
      <formula>AND(MONTH(J4)=MONTH(EDATE(TODAY(),0+1)),YEAR(J4)=YEAR(EDATE(TODAY(),0+1)))</formula>
    </cfRule>
  </conditionalFormatting>
  <conditionalFormatting sqref="J5:J100">
    <cfRule type="cellIs" dxfId="486" priority="17" operator="equal">
      <formula>44848</formula>
    </cfRule>
    <cfRule type="cellIs" dxfId="485" priority="18" operator="lessThan">
      <formula>44848</formula>
    </cfRule>
  </conditionalFormatting>
  <conditionalFormatting sqref="J5:K1048576">
    <cfRule type="timePeriod" dxfId="484" priority="14" timePeriod="nextMonth">
      <formula>AND(MONTH(J5)=MONTH(EDATE(TODAY(),0+1)),YEAR(J5)=YEAR(EDATE(TODAY(),0+1)))</formula>
    </cfRule>
  </conditionalFormatting>
  <conditionalFormatting sqref="K1">
    <cfRule type="containsText" dxfId="483" priority="1" operator="containsText" text="VENCIMENTO PRÓXIMO">
      <formula>NOT(ISERROR(SEARCH("VENCIMENTO PRÓXIMO",K1)))</formula>
    </cfRule>
    <cfRule type="containsText" dxfId="482" priority="3" operator="containsText" text="PROGRAMAR RENOVAÇÃO">
      <formula>NOT(ISERROR(SEARCH("PROGRAMAR RENOVAÇÃO",K1)))</formula>
    </cfRule>
  </conditionalFormatting>
  <conditionalFormatting sqref="K3 K5:K1048576">
    <cfRule type="timePeriod" dxfId="481" priority="12" timePeriod="thisMonth">
      <formula>AND(MONTH(K3)=MONTH(TODAY()),YEAR(K3)=YEAR(TODAY()))</formula>
    </cfRule>
  </conditionalFormatting>
  <conditionalFormatting sqref="K3">
    <cfRule type="timePeriod" dxfId="480" priority="15" timePeriod="nextMonth">
      <formula>AND(MONTH(K3)=MONTH(EDATE(TODAY(),0+1)),YEAR(K3)=YEAR(EDATE(TODAY(),0+1)))</formula>
    </cfRule>
  </conditionalFormatting>
  <conditionalFormatting sqref="K4">
    <cfRule type="timePeriod" dxfId="479" priority="8" timePeriod="thisMonth">
      <formula>AND(MONTH(K4)=MONTH(TODAY()),YEAR(K4)=YEAR(TODAY()))</formula>
    </cfRule>
    <cfRule type="timePeriod" dxfId="478" priority="11" timePeriod="nextMonth">
      <formula>AND(MONTH(K4)=MONTH(EDATE(TODAY(),0+1)),YEAR(K4)=YEAR(EDATE(TODAY(),0+1)))</formula>
    </cfRule>
  </conditionalFormatting>
  <conditionalFormatting sqref="K5:K100">
    <cfRule type="cellIs" dxfId="477" priority="16" operator="equal">
      <formula>44809</formula>
    </cfRule>
  </conditionalFormatting>
  <conditionalFormatting sqref="L5:L46 L48:L100">
    <cfRule type="containsText" dxfId="476" priority="4" operator="containsText" text="Válido">
      <formula>NOT(ISERROR(SEARCH("Válido",L5)))</formula>
    </cfRule>
    <cfRule type="containsText" dxfId="475" priority="5" operator="containsText" text="Vencido">
      <formula>NOT(ISERROR(SEARCH("Vencido",L5)))</formula>
    </cfRule>
  </conditionalFormatting>
  <hyperlinks>
    <hyperlink ref="L3" r:id="rId1" xr:uid="{A88BB109-83D4-4F7E-9617-86851259D5FE}"/>
  </hyperlinks>
  <pageMargins left="0.511811024" right="0.511811024" top="0.78740157499999996" bottom="0.78740157499999996" header="0.31496062000000002" footer="0.31496062000000002"/>
  <pageSetup paperSize="9" scale="48" orientation="landscape" r:id="rId2"/>
  <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6C7404B-D0AB-463F-8B18-A96A1838C7CA}">
          <x14:formula1>
            <xm:f>Planilha2!$A$1:$A$2</xm:f>
          </x14:formula1>
          <xm:sqref>H5:H100</xm:sqref>
        </x14:dataValidation>
        <x14:dataValidation type="list" allowBlank="1" showInputMessage="1" showErrorMessage="1" xr:uid="{6706FBF6-E7F5-4C6D-B196-47D4313DDC93}">
          <x14:formula1>
            <xm:f>Planilha2!$A$15:$A$16</xm:f>
          </x14:formula1>
          <xm:sqref>G5:G46 G48:G100</xm:sqref>
        </x14:dataValidation>
        <x14:dataValidation type="list" allowBlank="1" showInputMessage="1" showErrorMessage="1" xr:uid="{B261367E-85EC-4C54-99EC-6BC6359EFA02}">
          <x14:formula1>
            <xm:f>Planilha2!$A$4:$A$13</xm:f>
          </x14:formula1>
          <xm:sqref>D5:D100</xm:sqref>
        </x14:dataValidation>
        <x14:dataValidation type="list" allowBlank="1" showInputMessage="1" showErrorMessage="1" xr:uid="{D490AD27-87AF-4331-B13C-6A3591E2001E}">
          <x14:formula1>
            <xm:f>Planilha2!$A$18:$A$19</xm:f>
          </x14:formula1>
          <xm:sqref>C5:C100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283EA-82F9-45DF-A402-F8E7696EB0E8}">
  <sheetPr>
    <pageSetUpPr fitToPage="1"/>
  </sheetPr>
  <dimension ref="A1:L100"/>
  <sheetViews>
    <sheetView zoomScaleNormal="100" zoomScaleSheetLayoutView="100" workbookViewId="0">
      <pane xSplit="1" topLeftCell="B1" activePane="topRight" state="frozen"/>
      <selection activeCell="A19" sqref="A19"/>
      <selection pane="topRight" activeCell="D4" sqref="D4"/>
    </sheetView>
  </sheetViews>
  <sheetFormatPr defaultRowHeight="15" x14ac:dyDescent="0.25"/>
  <cols>
    <col min="1" max="1" width="43.140625" bestFit="1" customWidth="1"/>
    <col min="2" max="2" width="26.140625" style="17" bestFit="1" customWidth="1"/>
    <col min="3" max="3" width="16.140625" style="12" customWidth="1"/>
    <col min="4" max="4" width="24.42578125" style="12" customWidth="1"/>
    <col min="5" max="5" width="20.7109375" bestFit="1" customWidth="1"/>
    <col min="6" max="7" width="20.7109375" customWidth="1"/>
    <col min="8" max="8" width="24.140625" bestFit="1" customWidth="1"/>
    <col min="9" max="9" width="19.85546875" customWidth="1"/>
    <col min="10" max="10" width="18.140625" customWidth="1"/>
    <col min="11" max="11" width="17.28515625" bestFit="1" customWidth="1"/>
    <col min="12" max="12" width="13" bestFit="1" customWidth="1"/>
  </cols>
  <sheetData>
    <row r="1" spans="1:12" ht="77.25" customHeight="1" x14ac:dyDescent="0.25">
      <c r="I1" s="22" t="s">
        <v>85</v>
      </c>
      <c r="J1" s="23" t="s">
        <v>86</v>
      </c>
      <c r="K1" s="24" t="s">
        <v>87</v>
      </c>
    </row>
    <row r="2" spans="1:12" ht="47.1" customHeight="1" x14ac:dyDescent="0.4">
      <c r="A2" s="51" t="s">
        <v>93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3"/>
    </row>
    <row r="3" spans="1:12" ht="45" customHeight="1" x14ac:dyDescent="0.25">
      <c r="A3" s="54" t="s">
        <v>31</v>
      </c>
      <c r="B3" s="55"/>
      <c r="C3" s="55"/>
      <c r="D3" s="55"/>
      <c r="E3" s="55"/>
      <c r="F3" s="55"/>
      <c r="G3" s="55"/>
      <c r="H3" s="55"/>
      <c r="I3" s="55"/>
      <c r="J3" s="55"/>
      <c r="K3" s="13" t="s">
        <v>0</v>
      </c>
      <c r="L3" s="28" t="s">
        <v>130</v>
      </c>
    </row>
    <row r="4" spans="1:12" ht="22.5" x14ac:dyDescent="0.25">
      <c r="A4" s="3" t="s">
        <v>1</v>
      </c>
      <c r="B4" s="16" t="s">
        <v>67</v>
      </c>
      <c r="C4" s="3" t="s">
        <v>77</v>
      </c>
      <c r="D4" s="3" t="s">
        <v>2</v>
      </c>
      <c r="E4" s="4" t="s">
        <v>3</v>
      </c>
      <c r="F4" s="4" t="s">
        <v>8</v>
      </c>
      <c r="G4" s="4" t="s">
        <v>7</v>
      </c>
      <c r="H4" s="5" t="s">
        <v>4</v>
      </c>
      <c r="I4" s="21" t="s">
        <v>83</v>
      </c>
      <c r="J4" s="6" t="s">
        <v>5</v>
      </c>
      <c r="K4" s="6" t="s">
        <v>6</v>
      </c>
      <c r="L4" s="6" t="s">
        <v>78</v>
      </c>
    </row>
    <row r="5" spans="1:12" hidden="1" x14ac:dyDescent="0.25">
      <c r="A5" s="11" t="str">
        <f>Tabela224[[#This Row],[NOME]]</f>
        <v>ADENILSON ÂNGELO MACIEIRA</v>
      </c>
      <c r="B5" s="11" t="str">
        <f>Tabela224[[#This Row],[CATEGORIA]]</f>
        <v>EMPREGADO</v>
      </c>
      <c r="C5" s="15" t="str">
        <f>Tabela224[[#This Row],[SITUAÇÃO ]]</f>
        <v>ATIVO</v>
      </c>
      <c r="D5" s="15" t="s">
        <v>81</v>
      </c>
      <c r="E5" s="7">
        <v>44435</v>
      </c>
      <c r="F5" s="25">
        <v>1</v>
      </c>
      <c r="G5" s="7" t="s">
        <v>22</v>
      </c>
      <c r="H5" s="7" t="s">
        <v>63</v>
      </c>
      <c r="I5" s="8" t="s">
        <v>113</v>
      </c>
      <c r="J5" s="7" t="e">
        <f t="shared" ref="J5:J50" si="0">EDATE(E5,I5)</f>
        <v>#VALUE!</v>
      </c>
      <c r="K5" s="9" t="e">
        <f t="shared" ref="K5:K13" si="1">J5-29</f>
        <v>#VALUE!</v>
      </c>
      <c r="L5" s="15" t="e">
        <f ca="1">IF(TODAY()&gt;Tabela22410111213141516171819202122[[#This Row],[VENCIMENTO]],"Vencido‼","Válido✔")</f>
        <v>#VALUE!</v>
      </c>
    </row>
    <row r="6" spans="1:12" hidden="1" x14ac:dyDescent="0.25">
      <c r="A6" s="11" t="str">
        <f>Tabela224[[#This Row],[NOME]]</f>
        <v>ADENILSON PEREIRA SOARES</v>
      </c>
      <c r="B6" s="11" t="str">
        <f>Tabela224[[#This Row],[CATEGORIA]]</f>
        <v>EMPREGADO</v>
      </c>
      <c r="C6" s="15" t="str">
        <f>Tabela224[[#This Row],[SITUAÇÃO ]]</f>
        <v>ATIVO</v>
      </c>
      <c r="D6" s="15" t="s">
        <v>80</v>
      </c>
      <c r="E6" s="7">
        <v>45162</v>
      </c>
      <c r="F6" s="25">
        <v>1</v>
      </c>
      <c r="G6" s="7" t="s">
        <v>22</v>
      </c>
      <c r="H6" s="7" t="s">
        <v>63</v>
      </c>
      <c r="I6" s="8" t="s">
        <v>113</v>
      </c>
      <c r="J6" s="7" t="e">
        <f t="shared" si="0"/>
        <v>#VALUE!</v>
      </c>
      <c r="K6" s="9" t="e">
        <f t="shared" si="1"/>
        <v>#VALUE!</v>
      </c>
      <c r="L6" s="15" t="e">
        <f ca="1">IF(TODAY()&gt;Tabela22410111213141516171819202122[[#This Row],[VENCIMENTO]],"Vencido‼","Válido✔")</f>
        <v>#VALUE!</v>
      </c>
    </row>
    <row r="7" spans="1:12" x14ac:dyDescent="0.25">
      <c r="A7" s="11" t="str">
        <f>Tabela224[[#This Row],[NOME]]</f>
        <v>AMANDA APARECIDA DOS SANTOS</v>
      </c>
      <c r="B7" s="11" t="str">
        <f>Tabela224[[#This Row],[CATEGORIA]]</f>
        <v>EMPREGADO</v>
      </c>
      <c r="C7" s="15" t="str">
        <f>Tabela224[[#This Row],[SITUAÇÃO ]]</f>
        <v>ATIVO</v>
      </c>
      <c r="D7" s="15" t="s">
        <v>143</v>
      </c>
      <c r="E7" s="7"/>
      <c r="F7" s="25"/>
      <c r="G7" s="7"/>
      <c r="H7" s="7"/>
      <c r="I7" s="8"/>
      <c r="J7" s="7">
        <f t="shared" si="0"/>
        <v>0</v>
      </c>
      <c r="K7" s="9">
        <f t="shared" si="1"/>
        <v>-29</v>
      </c>
      <c r="L7" s="15" t="str">
        <f ca="1">IF(TODAY()&gt;Tabela22410111213141516171819202122[[#This Row],[VENCIMENTO]],"Vencido‼","Válido✔")</f>
        <v>Vencido‼</v>
      </c>
    </row>
    <row r="8" spans="1:12" hidden="1" x14ac:dyDescent="0.25">
      <c r="A8" s="11" t="str">
        <f>Tabela224[[#This Row],[NOME]]</f>
        <v>ANDERSON JOSÉ NUNES REIS</v>
      </c>
      <c r="B8" s="11" t="str">
        <f>Tabela224[[#This Row],[CATEGORIA]]</f>
        <v>EMPREGADO</v>
      </c>
      <c r="C8" s="15" t="str">
        <f>Tabela224[[#This Row],[SITUAÇÃO ]]</f>
        <v>INATIVO</v>
      </c>
      <c r="D8" s="15" t="s">
        <v>80</v>
      </c>
      <c r="E8" s="7">
        <v>45035</v>
      </c>
      <c r="F8" s="25">
        <v>1</v>
      </c>
      <c r="G8" s="7" t="s">
        <v>22</v>
      </c>
      <c r="H8" s="7" t="s">
        <v>63</v>
      </c>
      <c r="I8" s="8" t="s">
        <v>113</v>
      </c>
      <c r="J8" s="7" t="e">
        <f t="shared" si="0"/>
        <v>#VALUE!</v>
      </c>
      <c r="K8" s="9" t="e">
        <f t="shared" si="1"/>
        <v>#VALUE!</v>
      </c>
      <c r="L8" s="15" t="e">
        <f ca="1">IF(TODAY()&gt;Tabela22410111213141516171819202122[[#This Row],[VENCIMENTO]],"Vencido‼","Válido✔")</f>
        <v>#VALUE!</v>
      </c>
    </row>
    <row r="9" spans="1:12" hidden="1" x14ac:dyDescent="0.25">
      <c r="A9" s="11" t="str">
        <f>Tabela224[[#This Row],[NOME]]</f>
        <v>ARNALDO RAIMUNDO FERREIRA</v>
      </c>
      <c r="B9" s="11" t="str">
        <f>Tabela224[[#This Row],[CATEGORIA]]</f>
        <v>EMPREGADO</v>
      </c>
      <c r="C9" s="15" t="str">
        <f>Tabela224[[#This Row],[SITUAÇÃO ]]</f>
        <v>ATIVO</v>
      </c>
      <c r="D9" s="15" t="s">
        <v>81</v>
      </c>
      <c r="E9" s="7">
        <v>44435</v>
      </c>
      <c r="F9" s="25">
        <v>1</v>
      </c>
      <c r="G9" s="7" t="s">
        <v>22</v>
      </c>
      <c r="H9" s="7" t="s">
        <v>63</v>
      </c>
      <c r="I9" s="8" t="s">
        <v>113</v>
      </c>
      <c r="J9" s="7" t="e">
        <f t="shared" si="0"/>
        <v>#VALUE!</v>
      </c>
      <c r="K9" s="9" t="e">
        <f t="shared" si="1"/>
        <v>#VALUE!</v>
      </c>
      <c r="L9" s="15" t="e">
        <f ca="1">IF(TODAY()&gt;Tabela22410111213141516171819202122[[#This Row],[VENCIMENTO]],"Vencido‼","Válido✔")</f>
        <v>#VALUE!</v>
      </c>
    </row>
    <row r="10" spans="1:12" hidden="1" x14ac:dyDescent="0.25">
      <c r="A10" s="11" t="str">
        <f>Tabela224[[#This Row],[NOME]]</f>
        <v>BRUNO DE SOUSA MARTINS</v>
      </c>
      <c r="B10" s="11" t="str">
        <f>Tabela224[[#This Row],[CATEGORIA]]</f>
        <v xml:space="preserve">EMPREGADO </v>
      </c>
      <c r="C10" s="15" t="str">
        <f>Tabela224[[#This Row],[SITUAÇÃO ]]</f>
        <v>INATIVO</v>
      </c>
      <c r="D10" s="15" t="s">
        <v>80</v>
      </c>
      <c r="E10" s="7">
        <v>44981</v>
      </c>
      <c r="F10" s="25">
        <v>1</v>
      </c>
      <c r="G10" s="7" t="s">
        <v>22</v>
      </c>
      <c r="H10" s="7" t="s">
        <v>63</v>
      </c>
      <c r="I10" s="8" t="s">
        <v>113</v>
      </c>
      <c r="J10" s="7" t="e">
        <f t="shared" si="0"/>
        <v>#VALUE!</v>
      </c>
      <c r="K10" s="9" t="e">
        <f t="shared" si="1"/>
        <v>#VALUE!</v>
      </c>
      <c r="L10" s="15" t="e">
        <f ca="1">IF(TODAY()&gt;Tabela22410111213141516171819202122[[#This Row],[VENCIMENTO]],"Vencido‼","Válido✔")</f>
        <v>#VALUE!</v>
      </c>
    </row>
    <row r="11" spans="1:12" hidden="1" x14ac:dyDescent="0.25">
      <c r="A11" s="11" t="str">
        <f>Tabela224[[#This Row],[NOME]]</f>
        <v>CARLOS ANANIAS SOARES DOS ANJOS</v>
      </c>
      <c r="B11" s="11" t="str">
        <f>Tabela224[[#This Row],[CATEGORIA]]</f>
        <v>EMPREGADO</v>
      </c>
      <c r="C11" s="15" t="str">
        <f>Tabela224[[#This Row],[SITUAÇÃO ]]</f>
        <v>ATIVO</v>
      </c>
      <c r="D11" s="15" t="s">
        <v>81</v>
      </c>
      <c r="E11" s="7">
        <v>44522</v>
      </c>
      <c r="F11" s="25">
        <v>1</v>
      </c>
      <c r="G11" s="7" t="s">
        <v>22</v>
      </c>
      <c r="H11" s="7" t="s">
        <v>63</v>
      </c>
      <c r="I11" s="8" t="s">
        <v>113</v>
      </c>
      <c r="J11" s="7" t="e">
        <f t="shared" si="0"/>
        <v>#VALUE!</v>
      </c>
      <c r="K11" s="9" t="e">
        <f t="shared" si="1"/>
        <v>#VALUE!</v>
      </c>
      <c r="L11" s="15" t="e">
        <f ca="1">IF(TODAY()&gt;Tabela22410111213141516171819202122[[#This Row],[VENCIMENTO]],"Vencido‼","Válido✔")</f>
        <v>#VALUE!</v>
      </c>
    </row>
    <row r="12" spans="1:12" hidden="1" x14ac:dyDescent="0.25">
      <c r="A12" s="11" t="str">
        <f>Tabela224[[#This Row],[NOME]]</f>
        <v>CARLOS ANTÔNIO DE LISBOA</v>
      </c>
      <c r="B12" s="11" t="str">
        <f>Tabela224[[#This Row],[CATEGORIA]]</f>
        <v>EMPREGADO</v>
      </c>
      <c r="C12" s="15" t="str">
        <f>Tabela224[[#This Row],[SITUAÇÃO ]]</f>
        <v>INATIVO</v>
      </c>
      <c r="D12" s="15" t="s">
        <v>80</v>
      </c>
      <c r="E12" s="7">
        <v>45021</v>
      </c>
      <c r="F12" s="25">
        <v>1</v>
      </c>
      <c r="G12" s="7" t="s">
        <v>22</v>
      </c>
      <c r="H12" s="7" t="s">
        <v>63</v>
      </c>
      <c r="I12" s="8" t="s">
        <v>113</v>
      </c>
      <c r="J12" s="7" t="e">
        <f t="shared" si="0"/>
        <v>#VALUE!</v>
      </c>
      <c r="K12" s="9" t="e">
        <f t="shared" si="1"/>
        <v>#VALUE!</v>
      </c>
      <c r="L12" s="15" t="e">
        <f ca="1">IF(TODAY()&gt;Tabela22410111213141516171819202122[[#This Row],[VENCIMENTO]],"Vencido‼","Válido✔")</f>
        <v>#VALUE!</v>
      </c>
    </row>
    <row r="13" spans="1:12" hidden="1" x14ac:dyDescent="0.25">
      <c r="A13" s="11" t="str">
        <f>Tabela224[[#This Row],[NOME]]</f>
        <v>CLESIANO ANTÔNIO DIAS PINHEIRO</v>
      </c>
      <c r="B13" s="11" t="str">
        <f>Tabela224[[#This Row],[CATEGORIA]]</f>
        <v xml:space="preserve">EMPREGADO </v>
      </c>
      <c r="C13" s="15" t="str">
        <f>Tabela224[[#This Row],[SITUAÇÃO ]]</f>
        <v>ATIVO</v>
      </c>
      <c r="D13" s="15" t="s">
        <v>80</v>
      </c>
      <c r="E13" s="7">
        <v>45217</v>
      </c>
      <c r="F13" s="25">
        <v>1</v>
      </c>
      <c r="G13" s="7" t="s">
        <v>22</v>
      </c>
      <c r="H13" s="7" t="s">
        <v>63</v>
      </c>
      <c r="I13" s="8" t="s">
        <v>113</v>
      </c>
      <c r="J13" s="7" t="e">
        <f t="shared" si="0"/>
        <v>#VALUE!</v>
      </c>
      <c r="K13" s="9" t="e">
        <f t="shared" si="1"/>
        <v>#VALUE!</v>
      </c>
      <c r="L13" s="15" t="e">
        <f ca="1">IF(TODAY()&gt;Tabela22410111213141516171819202122[[#This Row],[VENCIMENTO]],"Vencido‼","Válido✔")</f>
        <v>#VALUE!</v>
      </c>
    </row>
    <row r="14" spans="1:12" hidden="1" x14ac:dyDescent="0.25">
      <c r="A14" s="11" t="str">
        <f>Tabela224[[#This Row],[NOME]]</f>
        <v>DAMIÃO VICENTE SARAIVA</v>
      </c>
      <c r="B14" s="11" t="str">
        <f>Tabela224[[#This Row],[CATEGORIA]]</f>
        <v>EMPREGADO</v>
      </c>
      <c r="C14" s="15" t="str">
        <f>Tabela224[[#This Row],[SITUAÇÃO ]]</f>
        <v>ATIVO</v>
      </c>
      <c r="D14" s="15" t="s">
        <v>80</v>
      </c>
      <c r="E14" s="7">
        <v>44998</v>
      </c>
      <c r="F14" s="25">
        <v>1</v>
      </c>
      <c r="G14" s="7" t="s">
        <v>22</v>
      </c>
      <c r="H14" s="7" t="s">
        <v>63</v>
      </c>
      <c r="I14" s="8" t="s">
        <v>113</v>
      </c>
      <c r="J14" s="7" t="e">
        <f t="shared" si="0"/>
        <v>#VALUE!</v>
      </c>
      <c r="K14" s="9" t="e">
        <f>J14-29</f>
        <v>#VALUE!</v>
      </c>
      <c r="L14" s="15" t="e">
        <f ca="1">IF(TODAY()&gt;Tabela22410111213141516171819202122[[#This Row],[VENCIMENTO]],"Vencido‼","Válido✔")</f>
        <v>#VALUE!</v>
      </c>
    </row>
    <row r="15" spans="1:12" hidden="1" x14ac:dyDescent="0.25">
      <c r="A15" s="11" t="str">
        <f>Tabela224[[#This Row],[NOME]]</f>
        <v>DANIEL ALVES DA CUNHA</v>
      </c>
      <c r="B15" s="11" t="str">
        <f>Tabela224[[#This Row],[CATEGORIA]]</f>
        <v>EMPREGADO</v>
      </c>
      <c r="C15" s="15" t="str">
        <f>Tabela224[[#This Row],[SITUAÇÃO ]]</f>
        <v>ATIVO</v>
      </c>
      <c r="D15" s="15" t="s">
        <v>80</v>
      </c>
      <c r="E15" s="7">
        <v>45105</v>
      </c>
      <c r="F15" s="25">
        <v>1</v>
      </c>
      <c r="G15" s="7" t="s">
        <v>22</v>
      </c>
      <c r="H15" s="7" t="s">
        <v>63</v>
      </c>
      <c r="I15" s="8" t="s">
        <v>113</v>
      </c>
      <c r="J15" s="7" t="e">
        <f t="shared" si="0"/>
        <v>#VALUE!</v>
      </c>
      <c r="K15" s="9" t="e">
        <f t="shared" ref="K15:K50" si="2">J15-29</f>
        <v>#VALUE!</v>
      </c>
      <c r="L15" s="15" t="e">
        <f ca="1">IF(TODAY()&gt;Tabela22410111213141516171819202122[[#This Row],[VENCIMENTO]],"Vencido‼","Válido✔")</f>
        <v>#VALUE!</v>
      </c>
    </row>
    <row r="16" spans="1:12" hidden="1" x14ac:dyDescent="0.25">
      <c r="A16" s="11" t="str">
        <f>Tabela224[[#This Row],[NOME]]</f>
        <v>DIEGO GALDINO REZENDE</v>
      </c>
      <c r="B16" s="11" t="str">
        <f>Tabela224[[#This Row],[CATEGORIA]]</f>
        <v>INTERMITENTE (GEOSCAN)</v>
      </c>
      <c r="C16" s="15" t="str">
        <f>Tabela224[[#This Row],[SITUAÇÃO ]]</f>
        <v>ATIVO</v>
      </c>
      <c r="D16" s="15" t="s">
        <v>80</v>
      </c>
      <c r="E16" s="7">
        <v>45183</v>
      </c>
      <c r="F16" s="25">
        <v>1</v>
      </c>
      <c r="G16" s="7" t="s">
        <v>22</v>
      </c>
      <c r="H16" s="7" t="s">
        <v>63</v>
      </c>
      <c r="I16" s="8" t="s">
        <v>113</v>
      </c>
      <c r="J16" s="7" t="e">
        <f t="shared" si="0"/>
        <v>#VALUE!</v>
      </c>
      <c r="K16" s="9" t="e">
        <f t="shared" si="2"/>
        <v>#VALUE!</v>
      </c>
      <c r="L16" s="15" t="e">
        <f ca="1">IF(TODAY()&gt;Tabela22410111213141516171819202122[[#This Row],[VENCIMENTO]],"Vencido‼","Válido✔")</f>
        <v>#VALUE!</v>
      </c>
    </row>
    <row r="17" spans="1:12" x14ac:dyDescent="0.25">
      <c r="A17" s="11" t="str">
        <f>Tabela224[[#This Row],[NOME]]</f>
        <v>DOGIVAL GONÇALVES DOS SANTOS</v>
      </c>
      <c r="B17" s="11" t="str">
        <f>Tabela224[[#This Row],[CATEGORIA]]</f>
        <v>INTERMITENTE (ELISVÂNIO)</v>
      </c>
      <c r="C17" s="15" t="str">
        <f>Tabela224[[#This Row],[SITUAÇÃO ]]</f>
        <v>ATIVO</v>
      </c>
      <c r="D17" s="15" t="s">
        <v>143</v>
      </c>
      <c r="E17" s="7"/>
      <c r="F17" s="25"/>
      <c r="G17" s="7"/>
      <c r="H17" s="7"/>
      <c r="I17" s="8"/>
      <c r="J17" s="7">
        <f t="shared" si="0"/>
        <v>0</v>
      </c>
      <c r="K17" s="9">
        <f t="shared" si="2"/>
        <v>-29</v>
      </c>
      <c r="L17" s="15" t="str">
        <f ca="1">IF(TODAY()&gt;Tabela22410111213141516171819202122[[#This Row],[VENCIMENTO]],"Vencido‼","Válido✔")</f>
        <v>Vencido‼</v>
      </c>
    </row>
    <row r="18" spans="1:12" x14ac:dyDescent="0.25">
      <c r="A18" s="11" t="str">
        <f>Tabela224[[#This Row],[NOME]]</f>
        <v>ELISVÂNIO DE SOUZA OLIVEIRA</v>
      </c>
      <c r="B18" s="11" t="str">
        <f>Tabela224[[#This Row],[CATEGORIA]]</f>
        <v>INTERMITENTE (ELISVÂNIO)</v>
      </c>
      <c r="C18" s="15" t="str">
        <f>Tabela224[[#This Row],[SITUAÇÃO ]]</f>
        <v>ATIVO</v>
      </c>
      <c r="D18" s="15" t="s">
        <v>143</v>
      </c>
      <c r="E18" s="7"/>
      <c r="F18" s="25"/>
      <c r="G18" s="7"/>
      <c r="H18" s="7"/>
      <c r="I18" s="8"/>
      <c r="J18" s="7">
        <f t="shared" si="0"/>
        <v>0</v>
      </c>
      <c r="K18" s="9">
        <f t="shared" si="2"/>
        <v>-29</v>
      </c>
      <c r="L18" s="15" t="str">
        <f ca="1">IF(TODAY()&gt;Tabela22410111213141516171819202122[[#This Row],[VENCIMENTO]],"Vencido‼","Válido✔")</f>
        <v>Vencido‼</v>
      </c>
    </row>
    <row r="19" spans="1:12" hidden="1" x14ac:dyDescent="0.25">
      <c r="A19" s="11" t="str">
        <f>Tabela224[[#This Row],[NOME]]</f>
        <v>EVARISTO CHAVES DA SILVA</v>
      </c>
      <c r="B19" s="11" t="str">
        <f>Tabela224[[#This Row],[CATEGORIA]]</f>
        <v>EMPREGADO</v>
      </c>
      <c r="C19" s="15" t="str">
        <f>Tabela224[[#This Row],[SITUAÇÃO ]]</f>
        <v>ATIVO</v>
      </c>
      <c r="D19" s="15" t="s">
        <v>80</v>
      </c>
      <c r="E19" s="7">
        <v>45154</v>
      </c>
      <c r="F19" s="25">
        <v>1</v>
      </c>
      <c r="G19" s="7" t="s">
        <v>22</v>
      </c>
      <c r="H19" s="7" t="s">
        <v>63</v>
      </c>
      <c r="I19" s="8" t="s">
        <v>113</v>
      </c>
      <c r="J19" s="7" t="e">
        <f t="shared" si="0"/>
        <v>#VALUE!</v>
      </c>
      <c r="K19" s="9" t="e">
        <f t="shared" si="2"/>
        <v>#VALUE!</v>
      </c>
      <c r="L19" s="15" t="e">
        <f ca="1">IF(TODAY()&gt;Tabela22410111213141516171819202122[[#This Row],[VENCIMENTO]],"Vencido‼","Válido✔")</f>
        <v>#VALUE!</v>
      </c>
    </row>
    <row r="20" spans="1:12" hidden="1" x14ac:dyDescent="0.25">
      <c r="A20" s="11" t="str">
        <f>Tabela224[[#This Row],[NOME]]</f>
        <v>FELIPE OLIVEIRA BARBOSA</v>
      </c>
      <c r="B20" s="11" t="str">
        <f>Tabela224[[#This Row],[CATEGORIA]]</f>
        <v>EMPREGADO</v>
      </c>
      <c r="C20" s="15" t="str">
        <f>Tabela224[[#This Row],[SITUAÇÃO ]]</f>
        <v>ATIVO</v>
      </c>
      <c r="D20" s="15" t="s">
        <v>80</v>
      </c>
      <c r="E20" s="7">
        <v>45021</v>
      </c>
      <c r="F20" s="25">
        <v>1</v>
      </c>
      <c r="G20" s="7" t="s">
        <v>22</v>
      </c>
      <c r="H20" s="7" t="s">
        <v>63</v>
      </c>
      <c r="I20" s="8" t="s">
        <v>113</v>
      </c>
      <c r="J20" s="7" t="e">
        <f t="shared" si="0"/>
        <v>#VALUE!</v>
      </c>
      <c r="K20" s="9" t="e">
        <f t="shared" si="2"/>
        <v>#VALUE!</v>
      </c>
      <c r="L20" s="15" t="e">
        <f ca="1">IF(TODAY()&gt;Tabela22410111213141516171819202122[[#This Row],[VENCIMENTO]],"Vencido‼","Válido✔")</f>
        <v>#VALUE!</v>
      </c>
    </row>
    <row r="21" spans="1:12" hidden="1" x14ac:dyDescent="0.25">
      <c r="A21" s="11" t="str">
        <f>Tabela224[[#This Row],[NOME]]</f>
        <v>FERNANDO OLIVEIRA DOS SANTOS</v>
      </c>
      <c r="B21" s="11" t="str">
        <f>Tabela224[[#This Row],[CATEGORIA]]</f>
        <v>EMPREGADO</v>
      </c>
      <c r="C21" s="15" t="str">
        <f>Tabela224[[#This Row],[SITUAÇÃO ]]</f>
        <v>ATIVO</v>
      </c>
      <c r="D21" s="15" t="s">
        <v>80</v>
      </c>
      <c r="E21" s="7">
        <v>45021</v>
      </c>
      <c r="F21" s="25">
        <v>1</v>
      </c>
      <c r="G21" s="7" t="s">
        <v>22</v>
      </c>
      <c r="H21" s="7" t="s">
        <v>63</v>
      </c>
      <c r="I21" s="8" t="s">
        <v>113</v>
      </c>
      <c r="J21" s="7" t="e">
        <f t="shared" si="0"/>
        <v>#VALUE!</v>
      </c>
      <c r="K21" s="9" t="e">
        <f t="shared" si="2"/>
        <v>#VALUE!</v>
      </c>
      <c r="L21" s="15" t="e">
        <f ca="1">IF(TODAY()&gt;Tabela22410111213141516171819202122[[#This Row],[VENCIMENTO]],"Vencido‼","Válido✔")</f>
        <v>#VALUE!</v>
      </c>
    </row>
    <row r="22" spans="1:12" hidden="1" x14ac:dyDescent="0.25">
      <c r="A22" s="11" t="str">
        <f>Tabela224[[#This Row],[NOME]]</f>
        <v>FILIPI GODINHO VEIGA</v>
      </c>
      <c r="B22" s="11" t="str">
        <f>Tabela224[[#This Row],[CATEGORIA]]</f>
        <v>INTERMITENTE (GEOSCAN)</v>
      </c>
      <c r="C22" s="15" t="str">
        <f>Tabela224[[#This Row],[SITUAÇÃO ]]</f>
        <v>ATIVO</v>
      </c>
      <c r="D22" s="15" t="s">
        <v>80</v>
      </c>
      <c r="E22" s="7">
        <v>45084</v>
      </c>
      <c r="F22" s="25">
        <v>1</v>
      </c>
      <c r="G22" s="7" t="s">
        <v>22</v>
      </c>
      <c r="H22" s="7" t="s">
        <v>63</v>
      </c>
      <c r="I22" s="8" t="s">
        <v>113</v>
      </c>
      <c r="J22" s="7" t="e">
        <f t="shared" si="0"/>
        <v>#VALUE!</v>
      </c>
      <c r="K22" s="9" t="e">
        <f t="shared" si="2"/>
        <v>#VALUE!</v>
      </c>
      <c r="L22" s="15" t="e">
        <f ca="1">IF(TODAY()&gt;Tabela22410111213141516171819202122[[#This Row],[VENCIMENTO]],"Vencido‼","Válido✔")</f>
        <v>#VALUE!</v>
      </c>
    </row>
    <row r="23" spans="1:12" hidden="1" x14ac:dyDescent="0.25">
      <c r="A23" s="11" t="str">
        <f>Tabela224[[#This Row],[NOME]]</f>
        <v>GERSON DAMIÃO DA SILVA PRADO</v>
      </c>
      <c r="B23" s="11" t="str">
        <f>Tabela224[[#This Row],[CATEGORIA]]</f>
        <v>EMPREGADO</v>
      </c>
      <c r="C23" s="15" t="str">
        <f>Tabela224[[#This Row],[SITUAÇÃO ]]</f>
        <v>ATIVO</v>
      </c>
      <c r="D23" s="15" t="s">
        <v>80</v>
      </c>
      <c r="E23" s="7">
        <v>45110</v>
      </c>
      <c r="F23" s="25">
        <v>1</v>
      </c>
      <c r="G23" s="7" t="s">
        <v>22</v>
      </c>
      <c r="H23" s="7" t="s">
        <v>63</v>
      </c>
      <c r="I23" s="8" t="s">
        <v>113</v>
      </c>
      <c r="J23" s="7" t="e">
        <f t="shared" si="0"/>
        <v>#VALUE!</v>
      </c>
      <c r="K23" s="9" t="e">
        <f t="shared" si="2"/>
        <v>#VALUE!</v>
      </c>
      <c r="L23" s="15" t="e">
        <f ca="1">IF(TODAY()&gt;Tabela22410111213141516171819202122[[#This Row],[VENCIMENTO]],"Vencido‼","Válido✔")</f>
        <v>#VALUE!</v>
      </c>
    </row>
    <row r="24" spans="1:12" x14ac:dyDescent="0.25">
      <c r="A24" s="11" t="str">
        <f>Tabela224[[#This Row],[NOME]]</f>
        <v>GIVALDO JOSE DOS SANTOS</v>
      </c>
      <c r="B24" s="11" t="str">
        <f>Tabela224[[#This Row],[CATEGORIA]]</f>
        <v>INTERMITENTE (ELISVÂNIO)</v>
      </c>
      <c r="C24" s="15" t="str">
        <f>Tabela224[[#This Row],[SITUAÇÃO ]]</f>
        <v>ATIVO</v>
      </c>
      <c r="D24" s="15" t="s">
        <v>143</v>
      </c>
      <c r="E24" s="7"/>
      <c r="F24" s="25"/>
      <c r="G24" s="7"/>
      <c r="H24" s="7"/>
      <c r="I24" s="8"/>
      <c r="J24" s="7">
        <f t="shared" si="0"/>
        <v>0</v>
      </c>
      <c r="K24" s="9">
        <f t="shared" si="2"/>
        <v>-29</v>
      </c>
      <c r="L24" s="15" t="str">
        <f ca="1">IF(TODAY()&gt;Tabela22410111213141516171819202122[[#This Row],[VENCIMENTO]],"Vencido‼","Válido✔")</f>
        <v>Vencido‼</v>
      </c>
    </row>
    <row r="25" spans="1:12" hidden="1" x14ac:dyDescent="0.25">
      <c r="A25" s="11" t="str">
        <f>Tabela224[[#This Row],[NOME]]</f>
        <v>GUSTAVO HENRIQUE ABREU ROCHA</v>
      </c>
      <c r="B25" s="11" t="str">
        <f>Tabela224[[#This Row],[CATEGORIA]]</f>
        <v>EMPREGADO</v>
      </c>
      <c r="C25" s="15" t="str">
        <f>Tabela224[[#This Row],[SITUAÇÃO ]]</f>
        <v>ATIVO</v>
      </c>
      <c r="D25" s="15" t="s">
        <v>80</v>
      </c>
      <c r="E25" s="7">
        <v>44966</v>
      </c>
      <c r="F25" s="25">
        <v>1</v>
      </c>
      <c r="G25" s="7" t="s">
        <v>22</v>
      </c>
      <c r="H25" s="7" t="s">
        <v>63</v>
      </c>
      <c r="I25" s="8" t="s">
        <v>113</v>
      </c>
      <c r="J25" s="7" t="e">
        <f t="shared" si="0"/>
        <v>#VALUE!</v>
      </c>
      <c r="K25" s="9" t="e">
        <f t="shared" si="2"/>
        <v>#VALUE!</v>
      </c>
      <c r="L25" s="15" t="e">
        <f ca="1">IF(TODAY()&gt;Tabela22410111213141516171819202122[[#This Row],[VENCIMENTO]],"Vencido‼","Válido✔")</f>
        <v>#VALUE!</v>
      </c>
    </row>
    <row r="26" spans="1:12" hidden="1" x14ac:dyDescent="0.25">
      <c r="A26" s="11" t="str">
        <f>Tabela224[[#This Row],[NOME]]</f>
        <v>HIGOR PAULO DIAS OLIVEIRA</v>
      </c>
      <c r="B26" s="11" t="str">
        <f>Tabela224[[#This Row],[CATEGORIA]]</f>
        <v>EMPREGADO</v>
      </c>
      <c r="C26" s="15" t="str">
        <f>Tabela224[[#This Row],[SITUAÇÃO ]]</f>
        <v>ATIVO</v>
      </c>
      <c r="D26" s="15" t="s">
        <v>81</v>
      </c>
      <c r="E26" s="7">
        <v>44435</v>
      </c>
      <c r="F26" s="25">
        <v>1</v>
      </c>
      <c r="G26" s="7" t="s">
        <v>22</v>
      </c>
      <c r="H26" s="7" t="s">
        <v>63</v>
      </c>
      <c r="I26" s="8" t="s">
        <v>113</v>
      </c>
      <c r="J26" s="7" t="e">
        <f t="shared" si="0"/>
        <v>#VALUE!</v>
      </c>
      <c r="K26" s="9" t="e">
        <f t="shared" si="2"/>
        <v>#VALUE!</v>
      </c>
      <c r="L26" s="15" t="e">
        <f ca="1">IF(TODAY()&gt;Tabela22410111213141516171819202122[[#This Row],[VENCIMENTO]],"Vencido‼","Válido✔")</f>
        <v>#VALUE!</v>
      </c>
    </row>
    <row r="27" spans="1:12" x14ac:dyDescent="0.25">
      <c r="A27" s="11" t="str">
        <f>Tabela224[[#This Row],[NOME]]</f>
        <v>JANDILSON VIRGENS COSTA</v>
      </c>
      <c r="B27" s="11" t="str">
        <f>Tabela224[[#This Row],[CATEGORIA]]</f>
        <v>INTERMITENTE (ELISVÂNIO)</v>
      </c>
      <c r="C27" s="15" t="str">
        <f>Tabela224[[#This Row],[SITUAÇÃO ]]</f>
        <v>ATIVO</v>
      </c>
      <c r="D27" s="15" t="s">
        <v>143</v>
      </c>
      <c r="E27" s="7"/>
      <c r="F27" s="25"/>
      <c r="G27" s="7"/>
      <c r="H27" s="7"/>
      <c r="I27" s="8"/>
      <c r="J27" s="7">
        <f t="shared" si="0"/>
        <v>0</v>
      </c>
      <c r="K27" s="9">
        <f t="shared" si="2"/>
        <v>-29</v>
      </c>
      <c r="L27" s="15" t="str">
        <f ca="1">IF(TODAY()&gt;Tabela22410111213141516171819202122[[#This Row],[VENCIMENTO]],"Vencido‼","Válido✔")</f>
        <v>Vencido‼</v>
      </c>
    </row>
    <row r="28" spans="1:12" hidden="1" x14ac:dyDescent="0.25">
      <c r="A28" s="11" t="str">
        <f>Tabela224[[#This Row],[NOME]]</f>
        <v>JHONATA HENRIQUE AMORIM ALVES</v>
      </c>
      <c r="B28" s="11" t="str">
        <f>Tabela224[[#This Row],[CATEGORIA]]</f>
        <v>EMPREGADO</v>
      </c>
      <c r="C28" s="15" t="str">
        <f>Tabela224[[#This Row],[SITUAÇÃO ]]</f>
        <v>ATIVO</v>
      </c>
      <c r="D28" s="15" t="s">
        <v>80</v>
      </c>
      <c r="E28" s="7">
        <v>44986</v>
      </c>
      <c r="F28" s="25">
        <v>1</v>
      </c>
      <c r="G28" s="7" t="s">
        <v>22</v>
      </c>
      <c r="H28" s="7" t="s">
        <v>63</v>
      </c>
      <c r="I28" s="8" t="s">
        <v>113</v>
      </c>
      <c r="J28" s="7" t="e">
        <f t="shared" si="0"/>
        <v>#VALUE!</v>
      </c>
      <c r="K28" s="9" t="e">
        <f t="shared" si="2"/>
        <v>#VALUE!</v>
      </c>
      <c r="L28" s="15" t="e">
        <f ca="1">IF(TODAY()&gt;Tabela22410111213141516171819202122[[#This Row],[VENCIMENTO]],"Vencido‼","Válido✔")</f>
        <v>#VALUE!</v>
      </c>
    </row>
    <row r="29" spans="1:12" hidden="1" x14ac:dyDescent="0.25">
      <c r="A29" s="11" t="str">
        <f>Tabela224[[#This Row],[NOME]]</f>
        <v>JOÃO PAULO GUIMARÃES</v>
      </c>
      <c r="B29" s="11" t="str">
        <f>Tabela224[[#This Row],[CATEGORIA]]</f>
        <v>EMPREGADO</v>
      </c>
      <c r="C29" s="15" t="str">
        <f>Tabela224[[#This Row],[SITUAÇÃO ]]</f>
        <v>INATIVO</v>
      </c>
      <c r="D29" s="15" t="s">
        <v>80</v>
      </c>
      <c r="E29" s="7">
        <v>45035</v>
      </c>
      <c r="F29" s="25">
        <v>1</v>
      </c>
      <c r="G29" s="7" t="s">
        <v>22</v>
      </c>
      <c r="H29" s="7" t="s">
        <v>63</v>
      </c>
      <c r="I29" s="8" t="s">
        <v>113</v>
      </c>
      <c r="J29" s="7" t="e">
        <f t="shared" si="0"/>
        <v>#VALUE!</v>
      </c>
      <c r="K29" s="9" t="e">
        <f t="shared" si="2"/>
        <v>#VALUE!</v>
      </c>
      <c r="L29" s="15" t="e">
        <f ca="1">IF(TODAY()&gt;Tabela22410111213141516171819202122[[#This Row],[VENCIMENTO]],"Vencido‼","Válido✔")</f>
        <v>#VALUE!</v>
      </c>
    </row>
    <row r="30" spans="1:12" x14ac:dyDescent="0.25">
      <c r="A30" s="11" t="str">
        <f>Tabela224[[#This Row],[NOME]]</f>
        <v>JONATHAS KELLYSON MARTINS DE OLIVEIRA</v>
      </c>
      <c r="B30" s="11" t="str">
        <f>Tabela224[[#This Row],[CATEGORIA]]</f>
        <v>INTERMITENTE</v>
      </c>
      <c r="C30" s="15" t="str">
        <f>Tabela224[[#This Row],[SITUAÇÃO ]]</f>
        <v>INATIVO</v>
      </c>
      <c r="D30" s="15"/>
      <c r="E30" s="7"/>
      <c r="F30" s="25"/>
      <c r="G30" s="7"/>
      <c r="H30" s="7"/>
      <c r="I30" s="8"/>
      <c r="J30" s="7">
        <f t="shared" si="0"/>
        <v>0</v>
      </c>
      <c r="K30" s="9">
        <f t="shared" si="2"/>
        <v>-29</v>
      </c>
      <c r="L30" s="15" t="str">
        <f ca="1">IF(TODAY()&gt;Tabela22410111213141516171819202122[[#This Row],[VENCIMENTO]],"Vencido‼","Válido✔")</f>
        <v>Vencido‼</v>
      </c>
    </row>
    <row r="31" spans="1:12" hidden="1" x14ac:dyDescent="0.25">
      <c r="A31" s="11" t="str">
        <f>Tabela224[[#This Row],[NOME]]</f>
        <v>JOSÉ ANTÔNIO DIAS</v>
      </c>
      <c r="B31" s="11" t="str">
        <f>Tabela224[[#This Row],[CATEGORIA]]</f>
        <v xml:space="preserve">EMPREGADO </v>
      </c>
      <c r="C31" s="15" t="str">
        <f>Tabela224[[#This Row],[SITUAÇÃO ]]</f>
        <v>ATIVO</v>
      </c>
      <c r="D31" s="15" t="s">
        <v>80</v>
      </c>
      <c r="E31" s="7">
        <v>44981</v>
      </c>
      <c r="F31" s="25">
        <v>1</v>
      </c>
      <c r="G31" s="7" t="s">
        <v>22</v>
      </c>
      <c r="H31" s="7" t="s">
        <v>63</v>
      </c>
      <c r="I31" s="8" t="s">
        <v>113</v>
      </c>
      <c r="J31" s="7" t="e">
        <f t="shared" si="0"/>
        <v>#VALUE!</v>
      </c>
      <c r="K31" s="9" t="e">
        <f t="shared" si="2"/>
        <v>#VALUE!</v>
      </c>
      <c r="L31" s="15" t="e">
        <f ca="1">IF(TODAY()&gt;Tabela22410111213141516171819202122[[#This Row],[VENCIMENTO]],"Vencido‼","Válido✔")</f>
        <v>#VALUE!</v>
      </c>
    </row>
    <row r="32" spans="1:12" hidden="1" x14ac:dyDescent="0.25">
      <c r="A32" s="11" t="str">
        <f>Tabela224[[#This Row],[NOME]]</f>
        <v>KENNEDY ALMEIDA MOTA</v>
      </c>
      <c r="B32" s="11" t="str">
        <f>Tabela224[[#This Row],[CATEGORIA]]</f>
        <v>EMPREGADO</v>
      </c>
      <c r="C32" s="15" t="str">
        <f>Tabela224[[#This Row],[SITUAÇÃO ]]</f>
        <v>ATIVO</v>
      </c>
      <c r="D32" s="15" t="s">
        <v>80</v>
      </c>
      <c r="E32" s="7">
        <v>45105</v>
      </c>
      <c r="F32" s="25">
        <v>1</v>
      </c>
      <c r="G32" s="7" t="s">
        <v>22</v>
      </c>
      <c r="H32" s="7" t="s">
        <v>63</v>
      </c>
      <c r="I32" s="8" t="s">
        <v>113</v>
      </c>
      <c r="J32" s="7" t="e">
        <f t="shared" si="0"/>
        <v>#VALUE!</v>
      </c>
      <c r="K32" s="9" t="e">
        <f t="shared" si="2"/>
        <v>#VALUE!</v>
      </c>
      <c r="L32" s="15" t="e">
        <f ca="1">IF(TODAY()&gt;Tabela22410111213141516171819202122[[#This Row],[VENCIMENTO]],"Vencido‼","Válido✔")</f>
        <v>#VALUE!</v>
      </c>
    </row>
    <row r="33" spans="1:12" hidden="1" x14ac:dyDescent="0.25">
      <c r="A33" s="11" t="str">
        <f>Tabela224[[#This Row],[NOME]]</f>
        <v>KEVIN AQUINO ARNEZ</v>
      </c>
      <c r="B33" s="11" t="str">
        <f>Tabela224[[#This Row],[CATEGORIA]]</f>
        <v>EMPREGADO</v>
      </c>
      <c r="C33" s="15" t="str">
        <f>Tabela224[[#This Row],[SITUAÇÃO ]]</f>
        <v>ATIVO</v>
      </c>
      <c r="D33" s="15" t="s">
        <v>80</v>
      </c>
      <c r="E33" s="7">
        <v>44972</v>
      </c>
      <c r="F33" s="25">
        <v>1</v>
      </c>
      <c r="G33" s="7" t="s">
        <v>22</v>
      </c>
      <c r="H33" s="7" t="s">
        <v>63</v>
      </c>
      <c r="I33" s="8" t="s">
        <v>113</v>
      </c>
      <c r="J33" s="7" t="e">
        <f t="shared" si="0"/>
        <v>#VALUE!</v>
      </c>
      <c r="K33" s="9" t="e">
        <f t="shared" si="2"/>
        <v>#VALUE!</v>
      </c>
      <c r="L33" s="15" t="e">
        <f ca="1">IF(TODAY()&gt;Tabela22410111213141516171819202122[[#This Row],[VENCIMENTO]],"Vencido‼","Válido✔")</f>
        <v>#VALUE!</v>
      </c>
    </row>
    <row r="34" spans="1:12" hidden="1" x14ac:dyDescent="0.25">
      <c r="A34" s="11" t="str">
        <f>Tabela224[[#This Row],[NOME]]</f>
        <v>LEANDRO ARCANJO DOS SANTOS</v>
      </c>
      <c r="B34" s="11" t="str">
        <f>Tabela224[[#This Row],[CATEGORIA]]</f>
        <v>EMPREGADO</v>
      </c>
      <c r="C34" s="15" t="str">
        <f>Tabela224[[#This Row],[SITUAÇÃO ]]</f>
        <v>ATIVO</v>
      </c>
      <c r="D34" s="15" t="s">
        <v>80</v>
      </c>
      <c r="E34" s="7">
        <v>44881</v>
      </c>
      <c r="F34" s="25">
        <v>1</v>
      </c>
      <c r="G34" s="7" t="s">
        <v>22</v>
      </c>
      <c r="H34" s="7" t="s">
        <v>63</v>
      </c>
      <c r="I34" s="8" t="s">
        <v>113</v>
      </c>
      <c r="J34" s="7" t="e">
        <f t="shared" si="0"/>
        <v>#VALUE!</v>
      </c>
      <c r="K34" s="9" t="e">
        <f t="shared" si="2"/>
        <v>#VALUE!</v>
      </c>
      <c r="L34" s="15" t="e">
        <f ca="1">IF(TODAY()&gt;Tabela22410111213141516171819202122[[#This Row],[VENCIMENTO]],"Vencido‼","Válido✔")</f>
        <v>#VALUE!</v>
      </c>
    </row>
    <row r="35" spans="1:12" hidden="1" x14ac:dyDescent="0.25">
      <c r="A35" s="11" t="str">
        <f>Tabela224[[#This Row],[NOME]]</f>
        <v>LUCIANO ALVES DE PAIVA</v>
      </c>
      <c r="B35" s="11" t="str">
        <f>Tabela224[[#This Row],[CATEGORIA]]</f>
        <v>EMPREGADO</v>
      </c>
      <c r="C35" s="15" t="str">
        <f>Tabela224[[#This Row],[SITUAÇÃO ]]</f>
        <v>INATIVO</v>
      </c>
      <c r="D35" s="15" t="s">
        <v>80</v>
      </c>
      <c r="E35" s="7">
        <v>44881</v>
      </c>
      <c r="F35" s="25">
        <v>1</v>
      </c>
      <c r="G35" s="7" t="s">
        <v>22</v>
      </c>
      <c r="H35" s="7" t="s">
        <v>63</v>
      </c>
      <c r="I35" s="8" t="s">
        <v>113</v>
      </c>
      <c r="J35" s="7" t="e">
        <f t="shared" si="0"/>
        <v>#VALUE!</v>
      </c>
      <c r="K35" s="9" t="e">
        <f t="shared" si="2"/>
        <v>#VALUE!</v>
      </c>
      <c r="L35" s="15" t="e">
        <f ca="1">IF(TODAY()&gt;Tabela22410111213141516171819202122[[#This Row],[VENCIMENTO]],"Vencido‼","Válido✔")</f>
        <v>#VALUE!</v>
      </c>
    </row>
    <row r="36" spans="1:12" hidden="1" x14ac:dyDescent="0.25">
      <c r="A36" s="11" t="str">
        <f>Tabela224[[#This Row],[NOME]]</f>
        <v>LUIZ CARLOS CORRÊA</v>
      </c>
      <c r="B36" s="11" t="str">
        <f>Tabela224[[#This Row],[CATEGORIA]]</f>
        <v>EMPREGADO</v>
      </c>
      <c r="C36" s="15" t="str">
        <f>Tabela224[[#This Row],[SITUAÇÃO ]]</f>
        <v>ATIVO</v>
      </c>
      <c r="D36" s="15" t="s">
        <v>81</v>
      </c>
      <c r="E36" s="7">
        <v>44435</v>
      </c>
      <c r="F36" s="25">
        <v>1</v>
      </c>
      <c r="G36" s="7" t="s">
        <v>22</v>
      </c>
      <c r="H36" s="7" t="s">
        <v>63</v>
      </c>
      <c r="I36" s="8" t="s">
        <v>113</v>
      </c>
      <c r="J36" s="7" t="e">
        <f t="shared" si="0"/>
        <v>#VALUE!</v>
      </c>
      <c r="K36" s="9" t="e">
        <f t="shared" si="2"/>
        <v>#VALUE!</v>
      </c>
      <c r="L36" s="15" t="e">
        <f ca="1">IF(TODAY()&gt;Tabela22410111213141516171819202122[[#This Row],[VENCIMENTO]],"Vencido‼","Válido✔")</f>
        <v>#VALUE!</v>
      </c>
    </row>
    <row r="37" spans="1:12" hidden="1" x14ac:dyDescent="0.25">
      <c r="A37" s="11" t="str">
        <f>Tabela224[[#This Row],[NOME]]</f>
        <v>MÁRCIO PEREIRA DO NASCIMENTO</v>
      </c>
      <c r="B37" s="11" t="str">
        <f>Tabela224[[#This Row],[CATEGORIA]]</f>
        <v>EMPREGADO</v>
      </c>
      <c r="C37" s="15" t="str">
        <f>Tabela224[[#This Row],[SITUAÇÃO ]]</f>
        <v>ATIVO</v>
      </c>
      <c r="D37" s="15" t="s">
        <v>80</v>
      </c>
      <c r="E37" s="7">
        <v>44972</v>
      </c>
      <c r="F37" s="25">
        <v>1</v>
      </c>
      <c r="G37" s="7" t="s">
        <v>22</v>
      </c>
      <c r="H37" s="7" t="s">
        <v>63</v>
      </c>
      <c r="I37" s="8" t="s">
        <v>113</v>
      </c>
      <c r="J37" s="7" t="e">
        <f t="shared" si="0"/>
        <v>#VALUE!</v>
      </c>
      <c r="K37" s="9" t="e">
        <f t="shared" si="2"/>
        <v>#VALUE!</v>
      </c>
      <c r="L37" s="15" t="e">
        <f ca="1">IF(TODAY()&gt;Tabela22410111213141516171819202122[[#This Row],[VENCIMENTO]],"Vencido‼","Válido✔")</f>
        <v>#VALUE!</v>
      </c>
    </row>
    <row r="38" spans="1:12" x14ac:dyDescent="0.25">
      <c r="A38" s="11" t="str">
        <f>Tabela224[[#This Row],[NOME]]</f>
        <v>MATEUS DOS SANTOS DE BRITO</v>
      </c>
      <c r="B38" s="11" t="str">
        <f>Tabela224[[#This Row],[CATEGORIA]]</f>
        <v>INTERMITENTE (ELISVÂNIO)</v>
      </c>
      <c r="C38" s="15" t="str">
        <f>Tabela224[[#This Row],[SITUAÇÃO ]]</f>
        <v>ATIVO</v>
      </c>
      <c r="D38" s="15"/>
      <c r="E38" s="7"/>
      <c r="F38" s="25"/>
      <c r="G38" s="7"/>
      <c r="H38" s="7"/>
      <c r="I38" s="8"/>
      <c r="J38" s="7">
        <f t="shared" si="0"/>
        <v>0</v>
      </c>
      <c r="K38" s="9">
        <f t="shared" si="2"/>
        <v>-29</v>
      </c>
      <c r="L38" s="15" t="str">
        <f ca="1">IF(TODAY()&gt;Tabela22410111213141516171819202122[[#This Row],[VENCIMENTO]],"Vencido‼","Válido✔")</f>
        <v>Vencido‼</v>
      </c>
    </row>
    <row r="39" spans="1:12" hidden="1" x14ac:dyDescent="0.25">
      <c r="A39" s="11" t="str">
        <f>Tabela224[[#This Row],[NOME]]</f>
        <v>MOACIR ROMÁRIO SIQUEIRA DOS REIS</v>
      </c>
      <c r="B39" s="11" t="str">
        <f>Tabela224[[#This Row],[CATEGORIA]]</f>
        <v>EMPREGADO</v>
      </c>
      <c r="C39" s="15" t="str">
        <f>Tabela224[[#This Row],[SITUAÇÃO ]]</f>
        <v>ATIVO</v>
      </c>
      <c r="D39" s="15" t="s">
        <v>82</v>
      </c>
      <c r="E39" s="7">
        <v>45234</v>
      </c>
      <c r="F39" s="25">
        <v>1</v>
      </c>
      <c r="G39" s="7" t="s">
        <v>22</v>
      </c>
      <c r="H39" s="7" t="s">
        <v>63</v>
      </c>
      <c r="I39" s="8" t="s">
        <v>113</v>
      </c>
      <c r="J39" s="7" t="e">
        <f t="shared" si="0"/>
        <v>#VALUE!</v>
      </c>
      <c r="K39" s="9" t="e">
        <f t="shared" si="2"/>
        <v>#VALUE!</v>
      </c>
      <c r="L39" s="15" t="e">
        <f ca="1">IF(TODAY()&gt;Tabela22410111213141516171819202122[[#This Row],[VENCIMENTO]],"Vencido‼","Válido✔")</f>
        <v>#VALUE!</v>
      </c>
    </row>
    <row r="40" spans="1:12" hidden="1" x14ac:dyDescent="0.25">
      <c r="A40" s="11" t="str">
        <f>Tabela224[[#This Row],[NOME]]</f>
        <v>NATHÁLIA ROSY SOUZA OLIVEIRA</v>
      </c>
      <c r="B40" s="11" t="str">
        <f>Tabela224[[#This Row],[CATEGORIA]]</f>
        <v>EMPREGADO</v>
      </c>
      <c r="C40" s="15" t="str">
        <f>Tabela224[[#This Row],[SITUAÇÃO ]]</f>
        <v>ATIVO</v>
      </c>
      <c r="D40" s="15" t="s">
        <v>80</v>
      </c>
      <c r="E40" s="7">
        <v>45084</v>
      </c>
      <c r="F40" s="25">
        <v>1</v>
      </c>
      <c r="G40" s="7" t="s">
        <v>22</v>
      </c>
      <c r="H40" s="7" t="s">
        <v>63</v>
      </c>
      <c r="I40" s="8" t="s">
        <v>113</v>
      </c>
      <c r="J40" s="7" t="e">
        <f t="shared" si="0"/>
        <v>#VALUE!</v>
      </c>
      <c r="K40" s="9" t="e">
        <f t="shared" si="2"/>
        <v>#VALUE!</v>
      </c>
      <c r="L40" s="15" t="e">
        <f ca="1">IF(TODAY()&gt;Tabela22410111213141516171819202122[[#This Row],[VENCIMENTO]],"Vencido‼","Válido✔")</f>
        <v>#VALUE!</v>
      </c>
    </row>
    <row r="41" spans="1:12" hidden="1" x14ac:dyDescent="0.25">
      <c r="A41" s="11" t="str">
        <f>Tabela224[[#This Row],[NOME]]</f>
        <v>NAYARA THAÍS LOURENÇO OLIVEIRA</v>
      </c>
      <c r="B41" s="11" t="str">
        <f>Tabela224[[#This Row],[CATEGORIA]]</f>
        <v>EMPREGADO</v>
      </c>
      <c r="C41" s="15" t="str">
        <f>Tabela224[[#This Row],[SITUAÇÃO ]]</f>
        <v>ATIVO</v>
      </c>
      <c r="D41" s="15" t="s">
        <v>80</v>
      </c>
      <c r="E41" s="7">
        <v>45063</v>
      </c>
      <c r="F41" s="25">
        <v>1</v>
      </c>
      <c r="G41" s="7" t="s">
        <v>22</v>
      </c>
      <c r="H41" s="7" t="s">
        <v>63</v>
      </c>
      <c r="I41" s="8" t="s">
        <v>113</v>
      </c>
      <c r="J41" s="7" t="e">
        <f t="shared" si="0"/>
        <v>#VALUE!</v>
      </c>
      <c r="K41" s="9" t="e">
        <f t="shared" si="2"/>
        <v>#VALUE!</v>
      </c>
      <c r="L41" s="15" t="e">
        <f ca="1">IF(TODAY()&gt;Tabela22410111213141516171819202122[[#This Row],[VENCIMENTO]],"Vencido‼","Válido✔")</f>
        <v>#VALUE!</v>
      </c>
    </row>
    <row r="42" spans="1:12" hidden="1" x14ac:dyDescent="0.25">
      <c r="A42" s="11" t="str">
        <f>Tabela224[[#This Row],[NOME]]</f>
        <v>NIELTON OLIVEIRA DAMASCENO</v>
      </c>
      <c r="B42" s="11" t="str">
        <f>Tabela224[[#This Row],[CATEGORIA]]</f>
        <v>EMPREGADO</v>
      </c>
      <c r="C42" s="15" t="str">
        <f>Tabela224[[#This Row],[SITUAÇÃO ]]</f>
        <v>ATIVO</v>
      </c>
      <c r="D42" s="15" t="s">
        <v>80</v>
      </c>
      <c r="E42" s="7">
        <v>44881</v>
      </c>
      <c r="F42" s="25">
        <v>1</v>
      </c>
      <c r="G42" s="7" t="s">
        <v>22</v>
      </c>
      <c r="H42" s="7" t="s">
        <v>63</v>
      </c>
      <c r="I42" s="8" t="s">
        <v>113</v>
      </c>
      <c r="J42" s="7" t="e">
        <f t="shared" si="0"/>
        <v>#VALUE!</v>
      </c>
      <c r="K42" s="9" t="e">
        <f t="shared" si="2"/>
        <v>#VALUE!</v>
      </c>
      <c r="L42" s="15" t="e">
        <f ca="1">IF(TODAY()&gt;Tabela22410111213141516171819202122[[#This Row],[VENCIMENTO]],"Vencido‼","Válido✔")</f>
        <v>#VALUE!</v>
      </c>
    </row>
    <row r="43" spans="1:12" hidden="1" x14ac:dyDescent="0.25">
      <c r="A43" s="11" t="str">
        <f>Tabela224[[#This Row],[NOME]]</f>
        <v>PAULO CÉLIO DA SILVA</v>
      </c>
      <c r="B43" s="11" t="str">
        <f>Tabela224[[#This Row],[CATEGORIA]]</f>
        <v>EMPREGADO</v>
      </c>
      <c r="C43" s="15" t="str">
        <f>Tabela224[[#This Row],[SITUAÇÃO ]]</f>
        <v>ATIVO</v>
      </c>
      <c r="D43" s="15" t="s">
        <v>80</v>
      </c>
      <c r="E43" s="7">
        <v>45105</v>
      </c>
      <c r="F43" s="25">
        <v>1</v>
      </c>
      <c r="G43" s="7" t="s">
        <v>22</v>
      </c>
      <c r="H43" s="7" t="s">
        <v>63</v>
      </c>
      <c r="I43" s="8" t="s">
        <v>113</v>
      </c>
      <c r="J43" s="7" t="e">
        <f t="shared" si="0"/>
        <v>#VALUE!</v>
      </c>
      <c r="K43" s="9" t="e">
        <f t="shared" si="2"/>
        <v>#VALUE!</v>
      </c>
      <c r="L43" s="15" t="e">
        <f ca="1">IF(TODAY()&gt;Tabela22410111213141516171819202122[[#This Row],[VENCIMENTO]],"Vencido‼","Válido✔")</f>
        <v>#VALUE!</v>
      </c>
    </row>
    <row r="44" spans="1:12" hidden="1" x14ac:dyDescent="0.25">
      <c r="A44" s="11" t="str">
        <f>Tabela224[[#This Row],[NOME]]</f>
        <v>RAFAEL FAUSTINO MAPA COELHO</v>
      </c>
      <c r="B44" s="11" t="str">
        <f>Tabela224[[#This Row],[CATEGORIA]]</f>
        <v>EMPREGADO</v>
      </c>
      <c r="C44" s="15" t="str">
        <f>Tabela224[[#This Row],[SITUAÇÃO ]]</f>
        <v>INATIVO</v>
      </c>
      <c r="D44" s="15" t="s">
        <v>82</v>
      </c>
      <c r="E44" s="7">
        <v>44839</v>
      </c>
      <c r="F44" s="25">
        <v>1</v>
      </c>
      <c r="G44" s="7" t="s">
        <v>22</v>
      </c>
      <c r="H44" s="7" t="s">
        <v>63</v>
      </c>
      <c r="I44" s="8" t="s">
        <v>113</v>
      </c>
      <c r="J44" s="7" t="e">
        <f t="shared" si="0"/>
        <v>#VALUE!</v>
      </c>
      <c r="K44" s="9" t="e">
        <f t="shared" si="2"/>
        <v>#VALUE!</v>
      </c>
      <c r="L44" s="15" t="e">
        <f ca="1">IF(TODAY()&gt;Tabela22410111213141516171819202122[[#This Row],[VENCIMENTO]],"Vencido‼","Válido✔")</f>
        <v>#VALUE!</v>
      </c>
    </row>
    <row r="45" spans="1:12" x14ac:dyDescent="0.25">
      <c r="A45" s="11" t="str">
        <f>Tabela224[[#This Row],[NOME]]</f>
        <v>RAFAEL ROBERTO CAMPIDELLI</v>
      </c>
      <c r="B45" s="11" t="str">
        <f>Tabela224[[#This Row],[CATEGORIA]]</f>
        <v>EMPREGADO</v>
      </c>
      <c r="C45" s="15" t="s">
        <v>120</v>
      </c>
      <c r="D45" s="15"/>
      <c r="E45" s="7"/>
      <c r="F45" s="25"/>
      <c r="G45" s="7"/>
      <c r="H45" s="7"/>
      <c r="I45" s="8"/>
      <c r="J45" s="7">
        <f>EDATE(E45,I45)</f>
        <v>0</v>
      </c>
      <c r="K45" s="9">
        <f>J45-29</f>
        <v>-29</v>
      </c>
      <c r="L45" s="15" t="str">
        <f ca="1">IF(TODAY()&gt;Tabela22410111213141516171819202122[[#This Row],[VENCIMENTO]],"Vencido‼","Válido✔")</f>
        <v>Vencido‼</v>
      </c>
    </row>
    <row r="46" spans="1:12" hidden="1" x14ac:dyDescent="0.25">
      <c r="A46" s="11" t="str">
        <f>Tabela224[[#This Row],[NOME]]</f>
        <v>ROBERT AUGUSTO SANTOS SILVA</v>
      </c>
      <c r="B46" s="11" t="str">
        <f>Tabela224[[#This Row],[CATEGORIA]]</f>
        <v>EMPREGADO</v>
      </c>
      <c r="C46" s="15" t="str">
        <f>Tabela224[[#This Row],[SITUAÇÃO ]]</f>
        <v>ATIVO</v>
      </c>
      <c r="D46" s="15" t="s">
        <v>80</v>
      </c>
      <c r="E46" s="7">
        <v>45021</v>
      </c>
      <c r="F46" s="25">
        <v>1</v>
      </c>
      <c r="G46" s="7" t="s">
        <v>22</v>
      </c>
      <c r="H46" s="7" t="s">
        <v>63</v>
      </c>
      <c r="I46" s="8" t="s">
        <v>113</v>
      </c>
      <c r="J46" s="7" t="e">
        <f t="shared" si="0"/>
        <v>#VALUE!</v>
      </c>
      <c r="K46" s="9" t="e">
        <f t="shared" si="2"/>
        <v>#VALUE!</v>
      </c>
      <c r="L46" s="15" t="e">
        <f ca="1">IF(TODAY()&gt;Tabela22410111213141516171819202122[[#This Row],[VENCIMENTO]],"Vencido‼","Válido✔")</f>
        <v>#VALUE!</v>
      </c>
    </row>
    <row r="47" spans="1:12" hidden="1" x14ac:dyDescent="0.25">
      <c r="A47" s="11" t="str">
        <f>Tabela224[[#This Row],[NOME]]</f>
        <v>TALISON TIAGO DIAS OLIVEIRA</v>
      </c>
      <c r="B47" s="11" t="str">
        <f>Tabela224[[#This Row],[CATEGORIA]]</f>
        <v>EMPREGADO</v>
      </c>
      <c r="C47" s="15" t="str">
        <f>Tabela224[[#This Row],[SITUAÇÃO ]]</f>
        <v>ATIVO</v>
      </c>
      <c r="D47" s="15" t="s">
        <v>80</v>
      </c>
      <c r="E47" s="7">
        <v>44881</v>
      </c>
      <c r="F47" s="25">
        <v>1</v>
      </c>
      <c r="G47" s="7" t="s">
        <v>22</v>
      </c>
      <c r="H47" s="7" t="s">
        <v>63</v>
      </c>
      <c r="I47" s="8" t="s">
        <v>113</v>
      </c>
      <c r="J47" s="7" t="e">
        <f t="shared" si="0"/>
        <v>#VALUE!</v>
      </c>
      <c r="K47" s="9" t="e">
        <f t="shared" si="2"/>
        <v>#VALUE!</v>
      </c>
      <c r="L47" s="15" t="e">
        <f ca="1">IF(TODAY()&gt;Tabela22410111213141516171819202122[[#This Row],[VENCIMENTO]],"Vencido‼","Válido✔")</f>
        <v>#VALUE!</v>
      </c>
    </row>
    <row r="48" spans="1:12" hidden="1" x14ac:dyDescent="0.25">
      <c r="A48" s="11" t="str">
        <f>Tabela224[[#This Row],[NOME]]</f>
        <v>THAÍS LORRAINE DA SILVA SANTOS</v>
      </c>
      <c r="B48" s="11" t="str">
        <f>Tabela224[[#This Row],[CATEGORIA]]</f>
        <v>EMPREGADO</v>
      </c>
      <c r="C48" s="15" t="str">
        <f>Tabela224[[#This Row],[SITUAÇÃO ]]</f>
        <v>ATIVO</v>
      </c>
      <c r="D48" s="15" t="s">
        <v>80</v>
      </c>
      <c r="E48" s="7">
        <v>45183</v>
      </c>
      <c r="F48" s="25">
        <v>1</v>
      </c>
      <c r="G48" s="7" t="s">
        <v>22</v>
      </c>
      <c r="H48" s="7" t="s">
        <v>63</v>
      </c>
      <c r="I48" s="8" t="s">
        <v>113</v>
      </c>
      <c r="J48" s="7" t="e">
        <f t="shared" si="0"/>
        <v>#VALUE!</v>
      </c>
      <c r="K48" s="9" t="e">
        <f t="shared" si="2"/>
        <v>#VALUE!</v>
      </c>
      <c r="L48" s="15" t="e">
        <f ca="1">IF(TODAY()&gt;Tabela22410111213141516171819202122[[#This Row],[VENCIMENTO]],"Vencido‼","Válido✔")</f>
        <v>#VALUE!</v>
      </c>
    </row>
    <row r="49" spans="1:12" hidden="1" x14ac:dyDescent="0.25">
      <c r="A49" s="11" t="str">
        <f>Tabela224[[#This Row],[NOME]]</f>
        <v>WAGNER APARECIDO DE SOUSA JÚNIOR</v>
      </c>
      <c r="B49" s="11" t="str">
        <f>Tabela224[[#This Row],[CATEGORIA]]</f>
        <v>EMPREGADO</v>
      </c>
      <c r="C49" s="15" t="str">
        <f>Tabela224[[#This Row],[SITUAÇÃO ]]</f>
        <v>INATIVO</v>
      </c>
      <c r="D49" s="15" t="s">
        <v>80</v>
      </c>
      <c r="E49" s="7">
        <v>45162</v>
      </c>
      <c r="F49" s="25">
        <v>1</v>
      </c>
      <c r="G49" s="7" t="s">
        <v>22</v>
      </c>
      <c r="H49" s="7" t="s">
        <v>63</v>
      </c>
      <c r="I49" s="8" t="s">
        <v>113</v>
      </c>
      <c r="J49" s="7" t="e">
        <f t="shared" si="0"/>
        <v>#VALUE!</v>
      </c>
      <c r="K49" s="9" t="e">
        <f t="shared" si="2"/>
        <v>#VALUE!</v>
      </c>
      <c r="L49" s="15" t="e">
        <f ca="1">IF(TODAY()&gt;Tabela22410111213141516171819202122[[#This Row],[VENCIMENTO]],"Vencido‼","Válido✔")</f>
        <v>#VALUE!</v>
      </c>
    </row>
    <row r="50" spans="1:12" hidden="1" x14ac:dyDescent="0.25">
      <c r="A50" s="11" t="str">
        <f>Tabela224[[#This Row],[NOME]]</f>
        <v>WESLEY DE ALMEIDA E SOUZA</v>
      </c>
      <c r="B50" s="11" t="str">
        <f>Tabela224[[#This Row],[CATEGORIA]]</f>
        <v>EMPREGADO</v>
      </c>
      <c r="C50" s="15" t="str">
        <f>Tabela224[[#This Row],[SITUAÇÃO ]]</f>
        <v>ATIVO</v>
      </c>
      <c r="D50" s="15" t="s">
        <v>82</v>
      </c>
      <c r="E50" s="19">
        <v>44807</v>
      </c>
      <c r="F50" s="25">
        <v>1</v>
      </c>
      <c r="G50" s="7" t="s">
        <v>22</v>
      </c>
      <c r="H50" s="7" t="s">
        <v>63</v>
      </c>
      <c r="I50" s="8" t="s">
        <v>113</v>
      </c>
      <c r="J50" s="19" t="e">
        <f t="shared" si="0"/>
        <v>#VALUE!</v>
      </c>
      <c r="K50" s="20" t="e">
        <f t="shared" si="2"/>
        <v>#VALUE!</v>
      </c>
      <c r="L50" s="15" t="e">
        <f ca="1">IF(TODAY()&gt;Tabela22410111213141516171819202122[[#This Row],[VENCIMENTO]],"Vencido‼","Válido✔")</f>
        <v>#VALUE!</v>
      </c>
    </row>
    <row r="51" spans="1:12" hidden="1" x14ac:dyDescent="0.25">
      <c r="A51" s="11" t="str">
        <f>Tabela224[[#This Row],[NOME]]</f>
        <v>MARCELO CHRISTIAN LELIS DE OLIVEIRA</v>
      </c>
      <c r="B51" s="11" t="str">
        <f>Tabela224[[#This Row],[CATEGORIA]]</f>
        <v>EMPREGADO</v>
      </c>
      <c r="C51" s="15" t="str">
        <f>Tabela224[[#This Row],[SITUAÇÃO ]]</f>
        <v>ATIVO</v>
      </c>
      <c r="D51" s="8" t="s">
        <v>80</v>
      </c>
      <c r="E51" s="7">
        <v>45254</v>
      </c>
      <c r="F51" s="25">
        <v>1</v>
      </c>
      <c r="G51" s="7" t="s">
        <v>22</v>
      </c>
      <c r="H51" s="7" t="s">
        <v>63</v>
      </c>
      <c r="I51" s="8" t="s">
        <v>113</v>
      </c>
      <c r="J51" s="7" t="e">
        <f t="shared" ref="J51:J82" si="3">EDATE(E51,I51)</f>
        <v>#VALUE!</v>
      </c>
      <c r="K51" s="9" t="e">
        <f t="shared" ref="K51:K82" si="4">J51-29</f>
        <v>#VALUE!</v>
      </c>
      <c r="L51" s="27" t="e">
        <f ca="1">IF(TODAY()&gt;Tabela22410111213141516171819202122[[#This Row],[VENCIMENTO]],"Vencido‼","Válido✔")</f>
        <v>#VALUE!</v>
      </c>
    </row>
    <row r="52" spans="1:12" hidden="1" x14ac:dyDescent="0.25">
      <c r="A52" s="11" t="str">
        <f>Tabela224[[#This Row],[NOME]]</f>
        <v>PABLO VINICIUS SEVERINO FERNANDES</v>
      </c>
      <c r="B52" s="11" t="str">
        <f>Tabela224[[#This Row],[CATEGORIA]]</f>
        <v xml:space="preserve">EMPREGADO </v>
      </c>
      <c r="C52" s="15" t="str">
        <f>Tabela224[[#This Row],[SITUAÇÃO ]]</f>
        <v>ATIVO</v>
      </c>
      <c r="D52" s="8" t="s">
        <v>80</v>
      </c>
      <c r="E52" s="7">
        <v>45254</v>
      </c>
      <c r="F52" s="25">
        <v>1</v>
      </c>
      <c r="G52" s="7" t="s">
        <v>22</v>
      </c>
      <c r="H52" s="7" t="s">
        <v>63</v>
      </c>
      <c r="I52" s="8" t="s">
        <v>113</v>
      </c>
      <c r="J52" s="7" t="e">
        <f t="shared" si="3"/>
        <v>#VALUE!</v>
      </c>
      <c r="K52" s="9" t="e">
        <f t="shared" si="4"/>
        <v>#VALUE!</v>
      </c>
      <c r="L52" s="27" t="e">
        <f ca="1">IF(TODAY()&gt;Tabela22410111213141516171819202122[[#This Row],[VENCIMENTO]],"Vencido‼","Válido✔")</f>
        <v>#VALUE!</v>
      </c>
    </row>
    <row r="53" spans="1:12" x14ac:dyDescent="0.25">
      <c r="A53" s="11" t="str">
        <f>Tabela224[[#This Row],[NOME]]</f>
        <v>FRANCISCO PEDRO DE SOUZA SANTOS</v>
      </c>
      <c r="B53" s="11" t="str">
        <f>Tabela224[[#This Row],[CATEGORIA]]</f>
        <v>EMPREGADO</v>
      </c>
      <c r="C53" s="15" t="s">
        <v>120</v>
      </c>
      <c r="D53" s="8" t="s">
        <v>80</v>
      </c>
      <c r="E53" s="7"/>
      <c r="F53" s="25"/>
      <c r="G53" s="7"/>
      <c r="H53" s="7"/>
      <c r="I53" s="8"/>
      <c r="J53" s="7">
        <f t="shared" si="3"/>
        <v>0</v>
      </c>
      <c r="K53" s="9">
        <f t="shared" si="4"/>
        <v>-29</v>
      </c>
      <c r="L53" s="27" t="str">
        <f ca="1">IF(TODAY()&gt;Tabela22410111213141516171819202122[[#This Row],[VENCIMENTO]],"Vencido‼","Válido✔")</f>
        <v>Vencido‼</v>
      </c>
    </row>
    <row r="54" spans="1:12" hidden="1" x14ac:dyDescent="0.25">
      <c r="A54" s="11" t="str">
        <f>Tabela224[[#This Row],[NOME]]</f>
        <v>ÍTALO GABRIEL DA SILVA RODRIGUES SANTOS</v>
      </c>
      <c r="B54" s="11" t="str">
        <f>Tabela224[[#This Row],[CATEGORIA]]</f>
        <v>EMPREGADO</v>
      </c>
      <c r="C54" s="15" t="str">
        <f>Tabela224[[#This Row],[SITUAÇÃO ]]</f>
        <v>ATIVO</v>
      </c>
      <c r="D54" s="8" t="s">
        <v>80</v>
      </c>
      <c r="E54" s="7">
        <v>45321</v>
      </c>
      <c r="F54" s="25">
        <v>1</v>
      </c>
      <c r="G54" s="7" t="s">
        <v>22</v>
      </c>
      <c r="H54" s="7" t="s">
        <v>63</v>
      </c>
      <c r="I54" s="8" t="s">
        <v>113</v>
      </c>
      <c r="J54" s="7" t="e">
        <f t="shared" si="3"/>
        <v>#VALUE!</v>
      </c>
      <c r="K54" s="9" t="e">
        <f t="shared" si="4"/>
        <v>#VALUE!</v>
      </c>
      <c r="L54" s="27" t="e">
        <f ca="1">IF(TODAY()&gt;Tabela22410111213141516171819202122[[#This Row],[VENCIMENTO]],"Vencido‼","Válido✔")</f>
        <v>#VALUE!</v>
      </c>
    </row>
    <row r="55" spans="1:12" hidden="1" x14ac:dyDescent="0.25">
      <c r="A55" s="11" t="str">
        <f>Tabela224[[#This Row],[NOME]]</f>
        <v>IVANILDO AMARAL SANTOS</v>
      </c>
      <c r="B55" s="11" t="str">
        <f>Tabela224[[#This Row],[CATEGORIA]]</f>
        <v>EMPREGADO</v>
      </c>
      <c r="C55" s="15" t="str">
        <f>Tabela224[[#This Row],[SITUAÇÃO ]]</f>
        <v>ATIVO</v>
      </c>
      <c r="D55" s="8" t="s">
        <v>80</v>
      </c>
      <c r="E55" s="7">
        <v>45321</v>
      </c>
      <c r="F55" s="25">
        <v>1</v>
      </c>
      <c r="G55" s="7" t="s">
        <v>22</v>
      </c>
      <c r="H55" s="7" t="s">
        <v>63</v>
      </c>
      <c r="I55" s="8" t="s">
        <v>113</v>
      </c>
      <c r="J55" s="7" t="e">
        <f t="shared" si="3"/>
        <v>#VALUE!</v>
      </c>
      <c r="K55" s="9" t="e">
        <f t="shared" si="4"/>
        <v>#VALUE!</v>
      </c>
      <c r="L55" s="27" t="e">
        <f ca="1">IF(TODAY()&gt;Tabela22410111213141516171819202122[[#This Row],[VENCIMENTO]],"Vencido‼","Válido✔")</f>
        <v>#VALUE!</v>
      </c>
    </row>
    <row r="56" spans="1:12" hidden="1" x14ac:dyDescent="0.25">
      <c r="A56" s="11" t="str">
        <f>Tabela224[[#This Row],[NOME]]</f>
        <v>JONATHAN FERNANDES PEREIRA</v>
      </c>
      <c r="B56" s="11" t="str">
        <f>Tabela224[[#This Row],[CATEGORIA]]</f>
        <v>EMPREGADO</v>
      </c>
      <c r="C56" s="15" t="str">
        <f>Tabela224[[#This Row],[SITUAÇÃO ]]</f>
        <v>ATIVO</v>
      </c>
      <c r="D56" s="8" t="s">
        <v>80</v>
      </c>
      <c r="E56" s="7">
        <v>44967</v>
      </c>
      <c r="F56" s="25">
        <v>1</v>
      </c>
      <c r="G56" s="7" t="s">
        <v>22</v>
      </c>
      <c r="H56" s="7" t="s">
        <v>63</v>
      </c>
      <c r="I56" s="8" t="s">
        <v>113</v>
      </c>
      <c r="J56" s="7" t="e">
        <f t="shared" si="3"/>
        <v>#VALUE!</v>
      </c>
      <c r="K56" s="9" t="e">
        <f t="shared" si="4"/>
        <v>#VALUE!</v>
      </c>
      <c r="L56" s="27" t="e">
        <f ca="1">IF(TODAY()&gt;Tabela22410111213141516171819202122[[#This Row],[VENCIMENTO]],"Vencido‼","Válido✔")</f>
        <v>#VALUE!</v>
      </c>
    </row>
    <row r="57" spans="1:12" x14ac:dyDescent="0.25">
      <c r="A57" s="11" t="str">
        <f>Tabela224[[#This Row],[NOME]]</f>
        <v>FERNANDO AQUINO FERNANDES</v>
      </c>
      <c r="B57" s="11" t="str">
        <f>Tabela224[[#This Row],[CATEGORIA]]</f>
        <v>INTERMITENTE (FERNANDO)</v>
      </c>
      <c r="C57" s="15" t="str">
        <f>Tabela224[[#This Row],[SITUAÇÃO ]]</f>
        <v>ATIVO</v>
      </c>
      <c r="D57" s="8"/>
      <c r="E57" s="7"/>
      <c r="F57" s="25"/>
      <c r="G57" s="7"/>
      <c r="H57" s="7"/>
      <c r="I57" s="8"/>
      <c r="J57" s="7">
        <f t="shared" si="3"/>
        <v>0</v>
      </c>
      <c r="K57" s="9">
        <f t="shared" si="4"/>
        <v>-29</v>
      </c>
      <c r="L57" s="27" t="str">
        <f ca="1">IF(TODAY()&gt;Tabela22410111213141516171819202122[[#This Row],[VENCIMENTO]],"Vencido‼","Válido✔")</f>
        <v>Vencido‼</v>
      </c>
    </row>
    <row r="58" spans="1:12" x14ac:dyDescent="0.25">
      <c r="A58" s="11" t="str">
        <f>Tabela224[[#This Row],[NOME]]</f>
        <v>WANDESON COSTA LIMA</v>
      </c>
      <c r="B58" s="11" t="str">
        <f>Tabela224[[#This Row],[CATEGORIA]]</f>
        <v>INTERMITENTE (FERNANDO)</v>
      </c>
      <c r="C58" s="15" t="str">
        <f>Tabela224[[#This Row],[SITUAÇÃO ]]</f>
        <v>ATIVO</v>
      </c>
      <c r="D58" s="8"/>
      <c r="E58" s="7"/>
      <c r="F58" s="25"/>
      <c r="G58" s="7"/>
      <c r="H58" s="7"/>
      <c r="I58" s="8"/>
      <c r="J58" s="7">
        <f t="shared" si="3"/>
        <v>0</v>
      </c>
      <c r="K58" s="9">
        <f t="shared" si="4"/>
        <v>-29</v>
      </c>
      <c r="L58" s="27" t="str">
        <f ca="1">IF(TODAY()&gt;Tabela22410111213141516171819202122[[#This Row],[VENCIMENTO]],"Vencido‼","Válido✔")</f>
        <v>Vencido‼</v>
      </c>
    </row>
    <row r="59" spans="1:12" x14ac:dyDescent="0.25">
      <c r="A59" s="11" t="str">
        <f>Tabela224[[#This Row],[NOME]]</f>
        <v>WILLIAN JORGE CAETANO PINTO</v>
      </c>
      <c r="B59" s="11" t="str">
        <f>Tabela224[[#This Row],[CATEGORIA]]</f>
        <v>INTERMITENTE (FERNANDO)</v>
      </c>
      <c r="C59" s="15" t="str">
        <f>Tabela224[[#This Row],[SITUAÇÃO ]]</f>
        <v>ATIVO</v>
      </c>
      <c r="D59" s="8"/>
      <c r="E59" s="7"/>
      <c r="F59" s="25"/>
      <c r="G59" s="7"/>
      <c r="H59" s="7"/>
      <c r="I59" s="8"/>
      <c r="J59" s="7">
        <f t="shared" si="3"/>
        <v>0</v>
      </c>
      <c r="K59" s="9">
        <f t="shared" si="4"/>
        <v>-29</v>
      </c>
      <c r="L59" s="27" t="str">
        <f ca="1">IF(TODAY()&gt;Tabela22410111213141516171819202122[[#This Row],[VENCIMENTO]],"Vencido‼","Válido✔")</f>
        <v>Vencido‼</v>
      </c>
    </row>
    <row r="60" spans="1:12" hidden="1" x14ac:dyDescent="0.25">
      <c r="A60" s="11" t="str">
        <f>Tabela224[[#This Row],[NOME]]</f>
        <v>GRASIANE DA COSTA SOBRINHO</v>
      </c>
      <c r="B60" s="11" t="str">
        <f>Tabela224[[#This Row],[CATEGORIA]]</f>
        <v>EMPREGADO</v>
      </c>
      <c r="C60" s="15" t="str">
        <f>Tabela224[[#This Row],[SITUAÇÃO ]]</f>
        <v>ATIVO</v>
      </c>
      <c r="D60" s="8" t="s">
        <v>80</v>
      </c>
      <c r="E60" s="7">
        <v>45338</v>
      </c>
      <c r="F60" s="25">
        <v>1</v>
      </c>
      <c r="G60" s="7" t="s">
        <v>22</v>
      </c>
      <c r="H60" s="7" t="s">
        <v>63</v>
      </c>
      <c r="I60" s="8" t="s">
        <v>113</v>
      </c>
      <c r="J60" s="7" t="e">
        <f t="shared" si="3"/>
        <v>#VALUE!</v>
      </c>
      <c r="K60" s="9" t="e">
        <f t="shared" si="4"/>
        <v>#VALUE!</v>
      </c>
      <c r="L60" s="27" t="e">
        <f ca="1">IF(TODAY()&gt;Tabela22410111213141516171819202122[[#This Row],[VENCIMENTO]],"Vencido‼","Válido✔")</f>
        <v>#VALUE!</v>
      </c>
    </row>
    <row r="61" spans="1:12" hidden="1" x14ac:dyDescent="0.25">
      <c r="A61" s="11" t="str">
        <f>Tabela224[[#This Row],[NOME]]</f>
        <v>BRUNO GUIMARÃES MARTINS</v>
      </c>
      <c r="B61" s="11" t="str">
        <f>Tabela224[[#This Row],[CATEGORIA]]</f>
        <v>EMPREGADO</v>
      </c>
      <c r="C61" s="15" t="str">
        <f>Tabela224[[#This Row],[SITUAÇÃO ]]</f>
        <v>ATIVO</v>
      </c>
      <c r="D61" s="8" t="s">
        <v>80</v>
      </c>
      <c r="E61" s="7">
        <v>45358</v>
      </c>
      <c r="F61" s="25">
        <v>1</v>
      </c>
      <c r="G61" s="7" t="s">
        <v>22</v>
      </c>
      <c r="H61" s="7" t="s">
        <v>63</v>
      </c>
      <c r="I61" s="8" t="s">
        <v>113</v>
      </c>
      <c r="J61" s="7" t="e">
        <f t="shared" si="3"/>
        <v>#VALUE!</v>
      </c>
      <c r="K61" s="9" t="e">
        <f t="shared" si="4"/>
        <v>#VALUE!</v>
      </c>
      <c r="L61" s="27" t="e">
        <f ca="1">IF(TODAY()&gt;Tabela22410111213141516171819202122[[#This Row],[VENCIMENTO]],"Vencido‼","Válido✔")</f>
        <v>#VALUE!</v>
      </c>
    </row>
    <row r="62" spans="1:12" hidden="1" x14ac:dyDescent="0.25">
      <c r="A62" s="11" t="str">
        <f>Tabela224[[#This Row],[NOME]]</f>
        <v>LEANDRO GUIMARÃES MARTINS</v>
      </c>
      <c r="B62" s="11" t="str">
        <f>Tabela224[[#This Row],[CATEGORIA]]</f>
        <v>EMPREGADO</v>
      </c>
      <c r="C62" s="15" t="str">
        <f>Tabela224[[#This Row],[SITUAÇÃO ]]</f>
        <v>ATIVO</v>
      </c>
      <c r="D62" s="8" t="s">
        <v>80</v>
      </c>
      <c r="E62" s="7">
        <v>45358</v>
      </c>
      <c r="F62" s="25">
        <v>1</v>
      </c>
      <c r="G62" s="7" t="s">
        <v>22</v>
      </c>
      <c r="H62" s="7" t="s">
        <v>63</v>
      </c>
      <c r="I62" s="8" t="s">
        <v>113</v>
      </c>
      <c r="J62" s="7" t="e">
        <f t="shared" si="3"/>
        <v>#VALUE!</v>
      </c>
      <c r="K62" s="9" t="e">
        <f t="shared" si="4"/>
        <v>#VALUE!</v>
      </c>
      <c r="L62" s="27" t="e">
        <f ca="1">IF(TODAY()&gt;Tabela22410111213141516171819202122[[#This Row],[VENCIMENTO]],"Vencido‼","Válido✔")</f>
        <v>#VALUE!</v>
      </c>
    </row>
    <row r="63" spans="1:12" hidden="1" x14ac:dyDescent="0.25">
      <c r="A63" s="11" t="str">
        <f>Tabela224[[#This Row],[NOME]]</f>
        <v>ALESSANDRO IORANY DOS SANTOS</v>
      </c>
      <c r="B63" s="11" t="str">
        <f>Tabela224[[#This Row],[CATEGORIA]]</f>
        <v>EMPREGADO</v>
      </c>
      <c r="C63" s="15" t="str">
        <f>Tabela224[[#This Row],[SITUAÇÃO ]]</f>
        <v>INATIVO</v>
      </c>
      <c r="D63" s="15" t="s">
        <v>80</v>
      </c>
      <c r="E63" s="7">
        <v>45373</v>
      </c>
      <c r="F63" s="25">
        <v>1</v>
      </c>
      <c r="G63" s="7" t="s">
        <v>22</v>
      </c>
      <c r="H63" s="7" t="s">
        <v>63</v>
      </c>
      <c r="I63" s="8" t="s">
        <v>113</v>
      </c>
      <c r="J63" s="7" t="e">
        <f t="shared" si="3"/>
        <v>#VALUE!</v>
      </c>
      <c r="K63" s="9" t="e">
        <f t="shared" si="4"/>
        <v>#VALUE!</v>
      </c>
      <c r="L63" s="27" t="e">
        <f ca="1">IF(TODAY()&gt;Tabela22410111213141516171819202122[[#This Row],[VENCIMENTO]],"Vencido‼","Válido✔")</f>
        <v>#VALUE!</v>
      </c>
    </row>
    <row r="64" spans="1:12" hidden="1" x14ac:dyDescent="0.25">
      <c r="A64" s="11" t="str">
        <f>Tabela224[[#This Row],[NOME]]</f>
        <v>MATHEUS BINI SEVERINO FERNANDES</v>
      </c>
      <c r="B64" s="11" t="str">
        <f>Tabela224[[#This Row],[CATEGORIA]]</f>
        <v>EMPREGADO</v>
      </c>
      <c r="C64" s="15" t="str">
        <f>Tabela224[[#This Row],[SITUAÇÃO ]]</f>
        <v>ATIVO</v>
      </c>
      <c r="D64" s="15" t="s">
        <v>80</v>
      </c>
      <c r="E64" s="7">
        <v>45373</v>
      </c>
      <c r="F64" s="25">
        <v>1</v>
      </c>
      <c r="G64" s="7" t="s">
        <v>22</v>
      </c>
      <c r="H64" s="7" t="s">
        <v>63</v>
      </c>
      <c r="I64" s="8" t="s">
        <v>113</v>
      </c>
      <c r="J64" s="7" t="e">
        <f t="shared" si="3"/>
        <v>#VALUE!</v>
      </c>
      <c r="K64" s="9" t="e">
        <f t="shared" si="4"/>
        <v>#VALUE!</v>
      </c>
      <c r="L64" s="27" t="e">
        <f ca="1">IF(TODAY()&gt;Tabela22410111213141516171819202122[[#This Row],[VENCIMENTO]],"Vencido‼","Válido✔")</f>
        <v>#VALUE!</v>
      </c>
    </row>
    <row r="65" spans="1:12" hidden="1" x14ac:dyDescent="0.25">
      <c r="A65" s="11" t="str">
        <f>Tabela224[[#This Row],[NOME]]</f>
        <v>NILTON ALVES DA CUNHA FILHO</v>
      </c>
      <c r="B65" s="11" t="str">
        <f>Tabela224[[#This Row],[CATEGORIA]]</f>
        <v>EMPREGADO</v>
      </c>
      <c r="C65" s="15" t="str">
        <f>Tabela224[[#This Row],[SITUAÇÃO ]]</f>
        <v>ATIVO</v>
      </c>
      <c r="D65" s="15" t="s">
        <v>80</v>
      </c>
      <c r="E65" s="7">
        <v>45373</v>
      </c>
      <c r="F65" s="25">
        <v>1</v>
      </c>
      <c r="G65" s="7" t="s">
        <v>22</v>
      </c>
      <c r="H65" s="7" t="s">
        <v>63</v>
      </c>
      <c r="I65" s="8" t="s">
        <v>113</v>
      </c>
      <c r="J65" s="7" t="e">
        <f t="shared" si="3"/>
        <v>#VALUE!</v>
      </c>
      <c r="K65" s="9" t="e">
        <f t="shared" si="4"/>
        <v>#VALUE!</v>
      </c>
      <c r="L65" s="27" t="e">
        <f ca="1">IF(TODAY()&gt;Tabela22410111213141516171819202122[[#This Row],[VENCIMENTO]],"Vencido‼","Válido✔")</f>
        <v>#VALUE!</v>
      </c>
    </row>
    <row r="66" spans="1:12" x14ac:dyDescent="0.25">
      <c r="A66" s="11" t="str">
        <f>Tabela224[[#This Row],[NOME]]</f>
        <v>FRANCISCO PEDRO DE SOUZA SANTOS</v>
      </c>
      <c r="B66" s="11" t="str">
        <f>Tabela224[[#This Row],[CATEGORIA]]</f>
        <v>EMPREGADO</v>
      </c>
      <c r="C66" s="15" t="str">
        <f>Tabela224[[#This Row],[SITUAÇÃO ]]</f>
        <v>ATIVO</v>
      </c>
      <c r="D66" s="8"/>
      <c r="E66" s="7"/>
      <c r="F66" s="25"/>
      <c r="G66" s="7"/>
      <c r="H66" s="7"/>
      <c r="I66" s="8"/>
      <c r="J66" s="7">
        <f t="shared" si="3"/>
        <v>0</v>
      </c>
      <c r="K66" s="9">
        <f t="shared" si="4"/>
        <v>-29</v>
      </c>
      <c r="L66" s="27" t="str">
        <f ca="1">IF(TODAY()&gt;Tabela22410111213141516171819202122[[#This Row],[VENCIMENTO]],"Vencido‼","Válido✔")</f>
        <v>Vencido‼</v>
      </c>
    </row>
    <row r="67" spans="1:12" x14ac:dyDescent="0.25">
      <c r="A67" s="11" t="str">
        <f>Tabela224[[#This Row],[NOME]]</f>
        <v>CARLOS EDUARDO ALVES JULIÃO</v>
      </c>
      <c r="B67" s="11" t="str">
        <f>Tabela224[[#This Row],[CATEGORIA]]</f>
        <v>EMPREGADO</v>
      </c>
      <c r="C67" s="15" t="str">
        <f>Tabela224[[#This Row],[SITUAÇÃO ]]</f>
        <v>ATIVO</v>
      </c>
      <c r="D67" s="8"/>
      <c r="E67" s="7"/>
      <c r="F67" s="25"/>
      <c r="G67" s="7"/>
      <c r="H67" s="7"/>
      <c r="I67" s="8"/>
      <c r="J67" s="7">
        <f t="shared" si="3"/>
        <v>0</v>
      </c>
      <c r="K67" s="9">
        <f t="shared" si="4"/>
        <v>-29</v>
      </c>
      <c r="L67" s="27" t="str">
        <f ca="1">IF(TODAY()&gt;Tabela22410111213141516171819202122[[#This Row],[VENCIMENTO]],"Vencido‼","Válido✔")</f>
        <v>Vencido‼</v>
      </c>
    </row>
    <row r="68" spans="1:12" x14ac:dyDescent="0.25">
      <c r="A68" s="11" t="str">
        <f>Tabela224[[#This Row],[NOME]]</f>
        <v>JHONATAS ALVES COSTA</v>
      </c>
      <c r="B68" s="11" t="str">
        <f>Tabela224[[#This Row],[CATEGORIA]]</f>
        <v>EMPREGADO</v>
      </c>
      <c r="C68" s="15" t="str">
        <f>Tabela224[[#This Row],[SITUAÇÃO ]]</f>
        <v>ATIVO</v>
      </c>
      <c r="D68" s="8"/>
      <c r="E68" s="7"/>
      <c r="F68" s="25"/>
      <c r="G68" s="7"/>
      <c r="H68" s="7"/>
      <c r="I68" s="8"/>
      <c r="J68" s="7">
        <f t="shared" si="3"/>
        <v>0</v>
      </c>
      <c r="K68" s="9">
        <f t="shared" si="4"/>
        <v>-29</v>
      </c>
      <c r="L68" s="27" t="str">
        <f ca="1">IF(TODAY()&gt;Tabela22410111213141516171819202122[[#This Row],[VENCIMENTO]],"Vencido‼","Válido✔")</f>
        <v>Vencido‼</v>
      </c>
    </row>
    <row r="69" spans="1:12" x14ac:dyDescent="0.25">
      <c r="A69" s="11" t="str">
        <f>Tabela224[[#This Row],[NOME]]</f>
        <v>KELLEN CARLA PEREIRA SILVA</v>
      </c>
      <c r="B69" s="11" t="str">
        <f>Tabela224[[#This Row],[CATEGORIA]]</f>
        <v>EMPREGADO</v>
      </c>
      <c r="C69" s="15" t="str">
        <f>Tabela224[[#This Row],[SITUAÇÃO ]]</f>
        <v>ATIVO</v>
      </c>
      <c r="D69" s="8"/>
      <c r="E69" s="7"/>
      <c r="F69" s="25"/>
      <c r="G69" s="7"/>
      <c r="H69" s="7"/>
      <c r="I69" s="8"/>
      <c r="J69" s="7">
        <f t="shared" si="3"/>
        <v>0</v>
      </c>
      <c r="K69" s="9">
        <f t="shared" si="4"/>
        <v>-29</v>
      </c>
      <c r="L69" s="27" t="str">
        <f ca="1">IF(TODAY()&gt;Tabela22410111213141516171819202122[[#This Row],[VENCIMENTO]],"Vencido‼","Válido✔")</f>
        <v>Vencido‼</v>
      </c>
    </row>
    <row r="70" spans="1:12" x14ac:dyDescent="0.25">
      <c r="A70" s="11" t="str">
        <f>Tabela224[[#This Row],[NOME]]</f>
        <v>LEONARDO JOSÉ DA SILVA</v>
      </c>
      <c r="B70" s="11" t="str">
        <f>Tabela224[[#This Row],[CATEGORIA]]</f>
        <v>EMPREGADO</v>
      </c>
      <c r="C70" s="15" t="str">
        <f>Tabela224[[#This Row],[SITUAÇÃO ]]</f>
        <v>ATIVO</v>
      </c>
      <c r="D70" s="8"/>
      <c r="E70" s="7"/>
      <c r="F70" s="25"/>
      <c r="G70" s="7"/>
      <c r="H70" s="7"/>
      <c r="I70" s="8"/>
      <c r="J70" s="7">
        <f t="shared" si="3"/>
        <v>0</v>
      </c>
      <c r="K70" s="9">
        <f t="shared" si="4"/>
        <v>-29</v>
      </c>
      <c r="L70" s="27" t="str">
        <f ca="1">IF(TODAY()&gt;Tabela22410111213141516171819202122[[#This Row],[VENCIMENTO]],"Vencido‼","Válido✔")</f>
        <v>Vencido‼</v>
      </c>
    </row>
    <row r="71" spans="1:12" x14ac:dyDescent="0.25">
      <c r="A71" s="11" t="str">
        <f>Tabela224[[#This Row],[NOME]]</f>
        <v>LUSIMAR DE SOUZA SANTOS</v>
      </c>
      <c r="B71" s="11" t="str">
        <f>Tabela224[[#This Row],[CATEGORIA]]</f>
        <v>EMPREGADO</v>
      </c>
      <c r="C71" s="15" t="str">
        <f>Tabela224[[#This Row],[SITUAÇÃO ]]</f>
        <v>ATIVO</v>
      </c>
      <c r="D71" s="8"/>
      <c r="E71" s="7"/>
      <c r="F71" s="25"/>
      <c r="G71" s="7"/>
      <c r="H71" s="7"/>
      <c r="I71" s="8"/>
      <c r="J71" s="7">
        <f t="shared" si="3"/>
        <v>0</v>
      </c>
      <c r="K71" s="9">
        <f t="shared" si="4"/>
        <v>-29</v>
      </c>
      <c r="L71" s="27" t="str">
        <f ca="1">IF(TODAY()&gt;Tabela22410111213141516171819202122[[#This Row],[VENCIMENTO]],"Vencido‼","Válido✔")</f>
        <v>Vencido‼</v>
      </c>
    </row>
    <row r="72" spans="1:12" x14ac:dyDescent="0.25">
      <c r="A72" s="11" t="str">
        <f>Tabela224[[#This Row],[NOME]]</f>
        <v>SANDY CRISTINA VENCESLAU FERREIRA</v>
      </c>
      <c r="B72" s="11" t="str">
        <f>Tabela224[[#This Row],[CATEGORIA]]</f>
        <v>EMPREGADO</v>
      </c>
      <c r="C72" s="15" t="str">
        <f>Tabela224[[#This Row],[SITUAÇÃO ]]</f>
        <v>ATIVO</v>
      </c>
      <c r="D72" s="8"/>
      <c r="E72" s="7"/>
      <c r="F72" s="25"/>
      <c r="G72" s="7"/>
      <c r="H72" s="7"/>
      <c r="I72" s="8"/>
      <c r="J72" s="7">
        <f t="shared" si="3"/>
        <v>0</v>
      </c>
      <c r="K72" s="9">
        <f t="shared" si="4"/>
        <v>-29</v>
      </c>
      <c r="L72" s="27" t="str">
        <f ca="1">IF(TODAY()&gt;Tabela22410111213141516171819202122[[#This Row],[VENCIMENTO]],"Vencido‼","Válido✔")</f>
        <v>Vencido‼</v>
      </c>
    </row>
    <row r="73" spans="1:12" x14ac:dyDescent="0.25">
      <c r="A73" s="11" t="e">
        <f>Tabela224[[#This Row],[NOME]]</f>
        <v>#VALUE!</v>
      </c>
      <c r="B73" s="11" t="e">
        <f>Tabela224[[#This Row],[CATEGORIA]]</f>
        <v>#VALUE!</v>
      </c>
      <c r="C73" s="15" t="e">
        <f>Tabela224[[#This Row],[SITUAÇÃO ]]</f>
        <v>#VALUE!</v>
      </c>
      <c r="D73" s="8"/>
      <c r="E73" s="7"/>
      <c r="F73" s="25"/>
      <c r="G73" s="7"/>
      <c r="H73" s="7"/>
      <c r="I73" s="8"/>
      <c r="J73" s="7">
        <f t="shared" si="3"/>
        <v>0</v>
      </c>
      <c r="K73" s="9">
        <f t="shared" si="4"/>
        <v>-29</v>
      </c>
      <c r="L73" s="27" t="str">
        <f ca="1">IF(TODAY()&gt;Tabela22410111213141516171819202122[[#This Row],[VENCIMENTO]],"Vencido‼","Válido✔")</f>
        <v>Vencido‼</v>
      </c>
    </row>
    <row r="74" spans="1:12" x14ac:dyDescent="0.25">
      <c r="A74" s="11" t="e">
        <f>Tabela224[[#This Row],[NOME]]</f>
        <v>#VALUE!</v>
      </c>
      <c r="B74" s="11" t="e">
        <f>Tabela224[[#This Row],[CATEGORIA]]</f>
        <v>#VALUE!</v>
      </c>
      <c r="C74" s="15" t="e">
        <f>Tabela224[[#This Row],[SITUAÇÃO ]]</f>
        <v>#VALUE!</v>
      </c>
      <c r="D74" s="8"/>
      <c r="E74" s="7"/>
      <c r="F74" s="25"/>
      <c r="G74" s="7"/>
      <c r="H74" s="7"/>
      <c r="I74" s="8"/>
      <c r="J74" s="7">
        <f t="shared" si="3"/>
        <v>0</v>
      </c>
      <c r="K74" s="9">
        <f t="shared" si="4"/>
        <v>-29</v>
      </c>
      <c r="L74" s="27" t="str">
        <f ca="1">IF(TODAY()&gt;Tabela22410111213141516171819202122[[#This Row],[VENCIMENTO]],"Vencido‼","Válido✔")</f>
        <v>Vencido‼</v>
      </c>
    </row>
    <row r="75" spans="1:12" x14ac:dyDescent="0.25">
      <c r="A75" s="11" t="e">
        <f>Tabela224[[#This Row],[NOME]]</f>
        <v>#VALUE!</v>
      </c>
      <c r="B75" s="11" t="e">
        <f>Tabela224[[#This Row],[CATEGORIA]]</f>
        <v>#VALUE!</v>
      </c>
      <c r="C75" s="15" t="e">
        <f>Tabela224[[#This Row],[SITUAÇÃO ]]</f>
        <v>#VALUE!</v>
      </c>
      <c r="D75" s="8"/>
      <c r="E75" s="7"/>
      <c r="F75" s="25"/>
      <c r="G75" s="7"/>
      <c r="H75" s="7"/>
      <c r="I75" s="8"/>
      <c r="J75" s="7">
        <f t="shared" si="3"/>
        <v>0</v>
      </c>
      <c r="K75" s="9">
        <f t="shared" si="4"/>
        <v>-29</v>
      </c>
      <c r="L75" s="27" t="str">
        <f ca="1">IF(TODAY()&gt;Tabela22410111213141516171819202122[[#This Row],[VENCIMENTO]],"Vencido‼","Válido✔")</f>
        <v>Vencido‼</v>
      </c>
    </row>
    <row r="76" spans="1:12" x14ac:dyDescent="0.25">
      <c r="A76" s="11" t="e">
        <f>Tabela224[[#This Row],[NOME]]</f>
        <v>#VALUE!</v>
      </c>
      <c r="B76" s="11" t="e">
        <f>Tabela224[[#This Row],[CATEGORIA]]</f>
        <v>#VALUE!</v>
      </c>
      <c r="C76" s="15" t="e">
        <f>Tabela224[[#This Row],[SITUAÇÃO ]]</f>
        <v>#VALUE!</v>
      </c>
      <c r="D76" s="8"/>
      <c r="E76" s="7"/>
      <c r="F76" s="25"/>
      <c r="G76" s="7"/>
      <c r="H76" s="7"/>
      <c r="I76" s="8"/>
      <c r="J76" s="7">
        <f t="shared" si="3"/>
        <v>0</v>
      </c>
      <c r="K76" s="9">
        <f t="shared" si="4"/>
        <v>-29</v>
      </c>
      <c r="L76" s="27" t="str">
        <f ca="1">IF(TODAY()&gt;Tabela22410111213141516171819202122[[#This Row],[VENCIMENTO]],"Vencido‼","Válido✔")</f>
        <v>Vencido‼</v>
      </c>
    </row>
    <row r="77" spans="1:12" x14ac:dyDescent="0.25">
      <c r="A77" s="11" t="e">
        <f>Tabela224[[#This Row],[NOME]]</f>
        <v>#VALUE!</v>
      </c>
      <c r="B77" s="11" t="e">
        <f>Tabela224[[#This Row],[CATEGORIA]]</f>
        <v>#VALUE!</v>
      </c>
      <c r="C77" s="15" t="e">
        <f>Tabela224[[#This Row],[SITUAÇÃO ]]</f>
        <v>#VALUE!</v>
      </c>
      <c r="D77" s="8"/>
      <c r="E77" s="7"/>
      <c r="F77" s="25"/>
      <c r="G77" s="7"/>
      <c r="H77" s="7"/>
      <c r="I77" s="8"/>
      <c r="J77" s="7">
        <f t="shared" si="3"/>
        <v>0</v>
      </c>
      <c r="K77" s="9">
        <f t="shared" si="4"/>
        <v>-29</v>
      </c>
      <c r="L77" s="27" t="str">
        <f ca="1">IF(TODAY()&gt;Tabela22410111213141516171819202122[[#This Row],[VENCIMENTO]],"Vencido‼","Válido✔")</f>
        <v>Vencido‼</v>
      </c>
    </row>
    <row r="78" spans="1:12" x14ac:dyDescent="0.25">
      <c r="A78" s="11" t="e">
        <f>Tabela224[[#This Row],[NOME]]</f>
        <v>#VALUE!</v>
      </c>
      <c r="B78" s="11" t="e">
        <f>Tabela224[[#This Row],[CATEGORIA]]</f>
        <v>#VALUE!</v>
      </c>
      <c r="C78" s="15" t="e">
        <f>Tabela224[[#This Row],[SITUAÇÃO ]]</f>
        <v>#VALUE!</v>
      </c>
      <c r="D78" s="8"/>
      <c r="E78" s="7"/>
      <c r="F78" s="25"/>
      <c r="G78" s="7"/>
      <c r="H78" s="7"/>
      <c r="I78" s="8"/>
      <c r="J78" s="7">
        <f t="shared" si="3"/>
        <v>0</v>
      </c>
      <c r="K78" s="9">
        <f t="shared" si="4"/>
        <v>-29</v>
      </c>
      <c r="L78" s="27" t="str">
        <f ca="1">IF(TODAY()&gt;Tabela22410111213141516171819202122[[#This Row],[VENCIMENTO]],"Vencido‼","Válido✔")</f>
        <v>Vencido‼</v>
      </c>
    </row>
    <row r="79" spans="1:12" x14ac:dyDescent="0.25">
      <c r="A79" s="11" t="e">
        <f>Tabela224[[#This Row],[NOME]]</f>
        <v>#VALUE!</v>
      </c>
      <c r="B79" s="11" t="e">
        <f>Tabela224[[#This Row],[CATEGORIA]]</f>
        <v>#VALUE!</v>
      </c>
      <c r="C79" s="15" t="e">
        <f>Tabela224[[#This Row],[SITUAÇÃO ]]</f>
        <v>#VALUE!</v>
      </c>
      <c r="D79" s="8"/>
      <c r="E79" s="7"/>
      <c r="F79" s="25"/>
      <c r="G79" s="7"/>
      <c r="H79" s="7"/>
      <c r="I79" s="8"/>
      <c r="J79" s="7">
        <f t="shared" si="3"/>
        <v>0</v>
      </c>
      <c r="K79" s="9">
        <f t="shared" si="4"/>
        <v>-29</v>
      </c>
      <c r="L79" s="27" t="str">
        <f ca="1">IF(TODAY()&gt;Tabela22410111213141516171819202122[[#This Row],[VENCIMENTO]],"Vencido‼","Válido✔")</f>
        <v>Vencido‼</v>
      </c>
    </row>
    <row r="80" spans="1:12" x14ac:dyDescent="0.25">
      <c r="A80" s="11" t="e">
        <f>Tabela224[[#This Row],[NOME]]</f>
        <v>#VALUE!</v>
      </c>
      <c r="B80" s="11" t="e">
        <f>Tabela224[[#This Row],[CATEGORIA]]</f>
        <v>#VALUE!</v>
      </c>
      <c r="C80" s="15" t="e">
        <f>Tabela224[[#This Row],[SITUAÇÃO ]]</f>
        <v>#VALUE!</v>
      </c>
      <c r="D80" s="8"/>
      <c r="E80" s="7"/>
      <c r="F80" s="25"/>
      <c r="G80" s="7"/>
      <c r="H80" s="7"/>
      <c r="I80" s="8"/>
      <c r="J80" s="7">
        <f t="shared" si="3"/>
        <v>0</v>
      </c>
      <c r="K80" s="9">
        <f t="shared" si="4"/>
        <v>-29</v>
      </c>
      <c r="L80" s="27" t="str">
        <f ca="1">IF(TODAY()&gt;Tabela22410111213141516171819202122[[#This Row],[VENCIMENTO]],"Vencido‼","Válido✔")</f>
        <v>Vencido‼</v>
      </c>
    </row>
    <row r="81" spans="1:12" x14ac:dyDescent="0.25">
      <c r="A81" s="11" t="e">
        <f>Tabela224[[#This Row],[NOME]]</f>
        <v>#VALUE!</v>
      </c>
      <c r="B81" s="11" t="e">
        <f>Tabela224[[#This Row],[CATEGORIA]]</f>
        <v>#VALUE!</v>
      </c>
      <c r="C81" s="15"/>
      <c r="D81" s="8"/>
      <c r="E81" s="7"/>
      <c r="F81" s="25"/>
      <c r="G81" s="7"/>
      <c r="H81" s="7"/>
      <c r="I81" s="8"/>
      <c r="J81" s="7">
        <f t="shared" si="3"/>
        <v>0</v>
      </c>
      <c r="K81" s="9">
        <f t="shared" si="4"/>
        <v>-29</v>
      </c>
      <c r="L81" s="27" t="str">
        <f ca="1">IF(TODAY()&gt;Tabela22410111213141516171819202122[[#This Row],[VENCIMENTO]],"Vencido‼","Válido✔")</f>
        <v>Vencido‼</v>
      </c>
    </row>
    <row r="82" spans="1:12" x14ac:dyDescent="0.25">
      <c r="A82" s="11" t="e">
        <f>Tabela224[[#This Row],[NOME]]</f>
        <v>#VALUE!</v>
      </c>
      <c r="B82" s="11" t="e">
        <f>Tabela224[[#This Row],[CATEGORIA]]</f>
        <v>#VALUE!</v>
      </c>
      <c r="C82" s="15"/>
      <c r="D82" s="8"/>
      <c r="E82" s="7"/>
      <c r="F82" s="25"/>
      <c r="G82" s="7"/>
      <c r="H82" s="7"/>
      <c r="I82" s="8"/>
      <c r="J82" s="7">
        <f t="shared" si="3"/>
        <v>0</v>
      </c>
      <c r="K82" s="9">
        <f t="shared" si="4"/>
        <v>-29</v>
      </c>
      <c r="L82" s="27" t="str">
        <f ca="1">IF(TODAY()&gt;Tabela22410111213141516171819202122[[#This Row],[VENCIMENTO]],"Vencido‼","Válido✔")</f>
        <v>Vencido‼</v>
      </c>
    </row>
    <row r="83" spans="1:12" x14ac:dyDescent="0.25">
      <c r="A83" s="11" t="e">
        <f>Tabela224[[#This Row],[NOME]]</f>
        <v>#VALUE!</v>
      </c>
      <c r="B83" s="11" t="e">
        <f>Tabela224[[#This Row],[CATEGORIA]]</f>
        <v>#VALUE!</v>
      </c>
      <c r="C83" s="15"/>
      <c r="D83" s="8"/>
      <c r="E83" s="7"/>
      <c r="F83" s="25"/>
      <c r="G83" s="7"/>
      <c r="H83" s="7"/>
      <c r="I83" s="8"/>
      <c r="J83" s="7">
        <f t="shared" ref="J83:J100" si="5">EDATE(E83,I83)</f>
        <v>0</v>
      </c>
      <c r="K83" s="9">
        <f t="shared" ref="K83:K100" si="6">J83-29</f>
        <v>-29</v>
      </c>
      <c r="L83" s="27" t="str">
        <f ca="1">IF(TODAY()&gt;Tabela22410111213141516171819202122[[#This Row],[VENCIMENTO]],"Vencido‼","Válido✔")</f>
        <v>Vencido‼</v>
      </c>
    </row>
    <row r="84" spans="1:12" x14ac:dyDescent="0.25">
      <c r="A84" s="11" t="e">
        <f>Tabela224[[#This Row],[NOME]]</f>
        <v>#VALUE!</v>
      </c>
      <c r="B84" s="11" t="e">
        <f>Tabela224[[#This Row],[CATEGORIA]]</f>
        <v>#VALUE!</v>
      </c>
      <c r="C84" s="15"/>
      <c r="D84" s="8"/>
      <c r="E84" s="7"/>
      <c r="F84" s="25"/>
      <c r="G84" s="7"/>
      <c r="H84" s="7"/>
      <c r="I84" s="8"/>
      <c r="J84" s="7">
        <f t="shared" si="5"/>
        <v>0</v>
      </c>
      <c r="K84" s="9">
        <f t="shared" si="6"/>
        <v>-29</v>
      </c>
      <c r="L84" s="27" t="str">
        <f ca="1">IF(TODAY()&gt;Tabela22410111213141516171819202122[[#This Row],[VENCIMENTO]],"Vencido‼","Válido✔")</f>
        <v>Vencido‼</v>
      </c>
    </row>
    <row r="85" spans="1:12" x14ac:dyDescent="0.25">
      <c r="A85" s="11" t="e">
        <f>Tabela224[[#This Row],[NOME]]</f>
        <v>#VALUE!</v>
      </c>
      <c r="B85" s="11" t="e">
        <f>Tabela224[[#This Row],[CATEGORIA]]</f>
        <v>#VALUE!</v>
      </c>
      <c r="C85" s="15"/>
      <c r="D85" s="8"/>
      <c r="E85" s="7"/>
      <c r="F85" s="25"/>
      <c r="G85" s="7"/>
      <c r="H85" s="7"/>
      <c r="I85" s="8"/>
      <c r="J85" s="7">
        <f t="shared" si="5"/>
        <v>0</v>
      </c>
      <c r="K85" s="9">
        <f t="shared" si="6"/>
        <v>-29</v>
      </c>
      <c r="L85" s="27" t="str">
        <f ca="1">IF(TODAY()&gt;Tabela22410111213141516171819202122[[#This Row],[VENCIMENTO]],"Vencido‼","Válido✔")</f>
        <v>Vencido‼</v>
      </c>
    </row>
    <row r="86" spans="1:12" x14ac:dyDescent="0.25">
      <c r="A86" s="11" t="e">
        <f>Tabela224[[#This Row],[NOME]]</f>
        <v>#VALUE!</v>
      </c>
      <c r="B86" s="11" t="e">
        <f>Tabela224[[#This Row],[CATEGORIA]]</f>
        <v>#VALUE!</v>
      </c>
      <c r="C86" s="15"/>
      <c r="D86" s="8"/>
      <c r="E86" s="7"/>
      <c r="F86" s="25"/>
      <c r="G86" s="7"/>
      <c r="H86" s="7"/>
      <c r="I86" s="8"/>
      <c r="J86" s="7">
        <f t="shared" si="5"/>
        <v>0</v>
      </c>
      <c r="K86" s="9">
        <f t="shared" si="6"/>
        <v>-29</v>
      </c>
      <c r="L86" s="27" t="str">
        <f ca="1">IF(TODAY()&gt;Tabela22410111213141516171819202122[[#This Row],[VENCIMENTO]],"Vencido‼","Válido✔")</f>
        <v>Vencido‼</v>
      </c>
    </row>
    <row r="87" spans="1:12" x14ac:dyDescent="0.25">
      <c r="A87" s="11" t="e">
        <f>Tabela224[[#This Row],[NOME]]</f>
        <v>#VALUE!</v>
      </c>
      <c r="B87" s="11" t="e">
        <f>Tabela224[[#This Row],[CATEGORIA]]</f>
        <v>#VALUE!</v>
      </c>
      <c r="C87" s="15"/>
      <c r="D87" s="8"/>
      <c r="E87" s="7"/>
      <c r="F87" s="25"/>
      <c r="G87" s="7"/>
      <c r="H87" s="7"/>
      <c r="I87" s="8"/>
      <c r="J87" s="7">
        <f t="shared" si="5"/>
        <v>0</v>
      </c>
      <c r="K87" s="9">
        <f t="shared" si="6"/>
        <v>-29</v>
      </c>
      <c r="L87" s="27" t="str">
        <f ca="1">IF(TODAY()&gt;Tabela22410111213141516171819202122[[#This Row],[VENCIMENTO]],"Vencido‼","Válido✔")</f>
        <v>Vencido‼</v>
      </c>
    </row>
    <row r="88" spans="1:12" x14ac:dyDescent="0.25">
      <c r="A88" s="11" t="e">
        <f>Tabela224[[#This Row],[NOME]]</f>
        <v>#VALUE!</v>
      </c>
      <c r="B88" s="11" t="e">
        <f>Tabela224[[#This Row],[CATEGORIA]]</f>
        <v>#VALUE!</v>
      </c>
      <c r="C88" s="15"/>
      <c r="D88" s="8"/>
      <c r="E88" s="7"/>
      <c r="F88" s="25"/>
      <c r="G88" s="7"/>
      <c r="H88" s="7"/>
      <c r="I88" s="8"/>
      <c r="J88" s="7">
        <f t="shared" si="5"/>
        <v>0</v>
      </c>
      <c r="K88" s="9">
        <f t="shared" si="6"/>
        <v>-29</v>
      </c>
      <c r="L88" s="27" t="str">
        <f ca="1">IF(TODAY()&gt;Tabela22410111213141516171819202122[[#This Row],[VENCIMENTO]],"Vencido‼","Válido✔")</f>
        <v>Vencido‼</v>
      </c>
    </row>
    <row r="89" spans="1:12" x14ac:dyDescent="0.25">
      <c r="A89" s="11" t="e">
        <f>Tabela224[[#This Row],[NOME]]</f>
        <v>#VALUE!</v>
      </c>
      <c r="B89" s="11" t="e">
        <f>Tabela224[[#This Row],[CATEGORIA]]</f>
        <v>#VALUE!</v>
      </c>
      <c r="C89" s="15"/>
      <c r="D89" s="8"/>
      <c r="E89" s="7"/>
      <c r="F89" s="25"/>
      <c r="G89" s="7"/>
      <c r="H89" s="7"/>
      <c r="I89" s="8"/>
      <c r="J89" s="7">
        <f t="shared" si="5"/>
        <v>0</v>
      </c>
      <c r="K89" s="9">
        <f t="shared" si="6"/>
        <v>-29</v>
      </c>
      <c r="L89" s="27" t="str">
        <f ca="1">IF(TODAY()&gt;Tabela22410111213141516171819202122[[#This Row],[VENCIMENTO]],"Vencido‼","Válido✔")</f>
        <v>Vencido‼</v>
      </c>
    </row>
    <row r="90" spans="1:12" x14ac:dyDescent="0.25">
      <c r="A90" s="11" t="e">
        <f>Tabela224[[#This Row],[NOME]]</f>
        <v>#VALUE!</v>
      </c>
      <c r="B90" s="11" t="e">
        <f>Tabela224[[#This Row],[CATEGORIA]]</f>
        <v>#VALUE!</v>
      </c>
      <c r="C90" s="15"/>
      <c r="D90" s="8"/>
      <c r="E90" s="7"/>
      <c r="F90" s="25"/>
      <c r="G90" s="7"/>
      <c r="H90" s="7"/>
      <c r="I90" s="8"/>
      <c r="J90" s="7">
        <f t="shared" si="5"/>
        <v>0</v>
      </c>
      <c r="K90" s="9">
        <f t="shared" si="6"/>
        <v>-29</v>
      </c>
      <c r="L90" s="27" t="str">
        <f ca="1">IF(TODAY()&gt;Tabela22410111213141516171819202122[[#This Row],[VENCIMENTO]],"Vencido‼","Válido✔")</f>
        <v>Vencido‼</v>
      </c>
    </row>
    <row r="91" spans="1:12" x14ac:dyDescent="0.25">
      <c r="A91" s="11" t="e">
        <f>Tabela224[[#This Row],[NOME]]</f>
        <v>#VALUE!</v>
      </c>
      <c r="B91" s="11" t="e">
        <f>Tabela224[[#This Row],[CATEGORIA]]</f>
        <v>#VALUE!</v>
      </c>
      <c r="C91" s="15"/>
      <c r="D91" s="8"/>
      <c r="E91" s="7"/>
      <c r="F91" s="25"/>
      <c r="G91" s="7"/>
      <c r="H91" s="7"/>
      <c r="I91" s="8"/>
      <c r="J91" s="7">
        <f t="shared" si="5"/>
        <v>0</v>
      </c>
      <c r="K91" s="9">
        <f t="shared" si="6"/>
        <v>-29</v>
      </c>
      <c r="L91" s="27" t="str">
        <f ca="1">IF(TODAY()&gt;Tabela22410111213141516171819202122[[#This Row],[VENCIMENTO]],"Vencido‼","Válido✔")</f>
        <v>Vencido‼</v>
      </c>
    </row>
    <row r="92" spans="1:12" x14ac:dyDescent="0.25">
      <c r="A92" s="11" t="e">
        <f>Tabela224[[#This Row],[NOME]]</f>
        <v>#VALUE!</v>
      </c>
      <c r="B92" s="11" t="e">
        <f>Tabela224[[#This Row],[CATEGORIA]]</f>
        <v>#VALUE!</v>
      </c>
      <c r="C92" s="15"/>
      <c r="D92" s="8"/>
      <c r="E92" s="7"/>
      <c r="F92" s="25"/>
      <c r="G92" s="7"/>
      <c r="H92" s="7"/>
      <c r="I92" s="8"/>
      <c r="J92" s="7">
        <f t="shared" si="5"/>
        <v>0</v>
      </c>
      <c r="K92" s="9">
        <f t="shared" si="6"/>
        <v>-29</v>
      </c>
      <c r="L92" s="27" t="str">
        <f ca="1">IF(TODAY()&gt;Tabela22410111213141516171819202122[[#This Row],[VENCIMENTO]],"Vencido‼","Válido✔")</f>
        <v>Vencido‼</v>
      </c>
    </row>
    <row r="93" spans="1:12" x14ac:dyDescent="0.25">
      <c r="A93" s="11" t="e">
        <f>Tabela224[[#This Row],[NOME]]</f>
        <v>#VALUE!</v>
      </c>
      <c r="B93" s="11" t="e">
        <f>Tabela224[[#This Row],[CATEGORIA]]</f>
        <v>#VALUE!</v>
      </c>
      <c r="C93" s="15"/>
      <c r="D93" s="8"/>
      <c r="E93" s="7"/>
      <c r="F93" s="25"/>
      <c r="G93" s="7"/>
      <c r="H93" s="7"/>
      <c r="I93" s="8"/>
      <c r="J93" s="7">
        <f t="shared" si="5"/>
        <v>0</v>
      </c>
      <c r="K93" s="9">
        <f t="shared" si="6"/>
        <v>-29</v>
      </c>
      <c r="L93" s="27" t="str">
        <f ca="1">IF(TODAY()&gt;Tabela22410111213141516171819202122[[#This Row],[VENCIMENTO]],"Vencido‼","Válido✔")</f>
        <v>Vencido‼</v>
      </c>
    </row>
    <row r="94" spans="1:12" x14ac:dyDescent="0.25">
      <c r="A94" s="11" t="e">
        <f>Tabela224[[#This Row],[NOME]]</f>
        <v>#VALUE!</v>
      </c>
      <c r="B94" s="11" t="e">
        <f>Tabela224[[#This Row],[CATEGORIA]]</f>
        <v>#VALUE!</v>
      </c>
      <c r="C94" s="15"/>
      <c r="D94" s="8"/>
      <c r="E94" s="7"/>
      <c r="F94" s="25"/>
      <c r="G94" s="7"/>
      <c r="H94" s="7"/>
      <c r="I94" s="8"/>
      <c r="J94" s="7">
        <f t="shared" si="5"/>
        <v>0</v>
      </c>
      <c r="K94" s="9">
        <f t="shared" si="6"/>
        <v>-29</v>
      </c>
      <c r="L94" s="27" t="str">
        <f ca="1">IF(TODAY()&gt;Tabela22410111213141516171819202122[[#This Row],[VENCIMENTO]],"Vencido‼","Válido✔")</f>
        <v>Vencido‼</v>
      </c>
    </row>
    <row r="95" spans="1:12" x14ac:dyDescent="0.25">
      <c r="A95" s="11" t="e">
        <f>Tabela224[[#This Row],[NOME]]</f>
        <v>#VALUE!</v>
      </c>
      <c r="B95" s="11" t="e">
        <f>Tabela224[[#This Row],[CATEGORIA]]</f>
        <v>#VALUE!</v>
      </c>
      <c r="C95" s="15"/>
      <c r="D95" s="8"/>
      <c r="E95" s="7"/>
      <c r="F95" s="25"/>
      <c r="G95" s="7"/>
      <c r="H95" s="7"/>
      <c r="I95" s="8"/>
      <c r="J95" s="7">
        <f t="shared" si="5"/>
        <v>0</v>
      </c>
      <c r="K95" s="9">
        <f t="shared" si="6"/>
        <v>-29</v>
      </c>
      <c r="L95" s="27" t="str">
        <f ca="1">IF(TODAY()&gt;Tabela22410111213141516171819202122[[#This Row],[VENCIMENTO]],"Vencido‼","Válido✔")</f>
        <v>Vencido‼</v>
      </c>
    </row>
    <row r="96" spans="1:12" x14ac:dyDescent="0.25">
      <c r="A96" s="11" t="e">
        <f>Tabela224[[#This Row],[NOME]]</f>
        <v>#VALUE!</v>
      </c>
      <c r="B96" s="11" t="e">
        <f>Tabela224[[#This Row],[CATEGORIA]]</f>
        <v>#VALUE!</v>
      </c>
      <c r="C96" s="15"/>
      <c r="D96" s="8"/>
      <c r="E96" s="7"/>
      <c r="F96" s="25"/>
      <c r="G96" s="7"/>
      <c r="H96" s="7"/>
      <c r="I96" s="8"/>
      <c r="J96" s="7">
        <f t="shared" si="5"/>
        <v>0</v>
      </c>
      <c r="K96" s="9">
        <f t="shared" si="6"/>
        <v>-29</v>
      </c>
      <c r="L96" s="27" t="str">
        <f ca="1">IF(TODAY()&gt;Tabela22410111213141516171819202122[[#This Row],[VENCIMENTO]],"Vencido‼","Válido✔")</f>
        <v>Vencido‼</v>
      </c>
    </row>
    <row r="97" spans="1:12" x14ac:dyDescent="0.25">
      <c r="A97" s="11" t="e">
        <f>Tabela224[[#This Row],[NOME]]</f>
        <v>#VALUE!</v>
      </c>
      <c r="B97" s="11" t="e">
        <f>Tabela224[[#This Row],[CATEGORIA]]</f>
        <v>#VALUE!</v>
      </c>
      <c r="C97" s="15"/>
      <c r="D97" s="8"/>
      <c r="E97" s="7"/>
      <c r="F97" s="25"/>
      <c r="G97" s="7"/>
      <c r="H97" s="7"/>
      <c r="I97" s="8"/>
      <c r="J97" s="7">
        <f t="shared" si="5"/>
        <v>0</v>
      </c>
      <c r="K97" s="9">
        <f t="shared" si="6"/>
        <v>-29</v>
      </c>
      <c r="L97" s="27" t="str">
        <f ca="1">IF(TODAY()&gt;Tabela22410111213141516171819202122[[#This Row],[VENCIMENTO]],"Vencido‼","Válido✔")</f>
        <v>Vencido‼</v>
      </c>
    </row>
    <row r="98" spans="1:12" x14ac:dyDescent="0.25">
      <c r="A98" s="11" t="e">
        <f>Tabela224[[#This Row],[NOME]]</f>
        <v>#VALUE!</v>
      </c>
      <c r="B98" s="11" t="e">
        <f>Tabela224[[#This Row],[CATEGORIA]]</f>
        <v>#VALUE!</v>
      </c>
      <c r="C98" s="15"/>
      <c r="D98" s="8"/>
      <c r="E98" s="7"/>
      <c r="F98" s="25"/>
      <c r="G98" s="7"/>
      <c r="H98" s="7"/>
      <c r="I98" s="8"/>
      <c r="J98" s="7">
        <f t="shared" si="5"/>
        <v>0</v>
      </c>
      <c r="K98" s="9">
        <f t="shared" si="6"/>
        <v>-29</v>
      </c>
      <c r="L98" s="27" t="str">
        <f ca="1">IF(TODAY()&gt;Tabela22410111213141516171819202122[[#This Row],[VENCIMENTO]],"Vencido‼","Válido✔")</f>
        <v>Vencido‼</v>
      </c>
    </row>
    <row r="99" spans="1:12" x14ac:dyDescent="0.25">
      <c r="A99" s="11" t="e">
        <f>Tabela224[[#This Row],[NOME]]</f>
        <v>#VALUE!</v>
      </c>
      <c r="B99" s="11" t="e">
        <f>Tabela224[[#This Row],[CATEGORIA]]</f>
        <v>#VALUE!</v>
      </c>
      <c r="C99" s="15"/>
      <c r="D99" s="8"/>
      <c r="E99" s="7"/>
      <c r="F99" s="25"/>
      <c r="G99" s="7"/>
      <c r="H99" s="7"/>
      <c r="I99" s="8"/>
      <c r="J99" s="7">
        <f t="shared" si="5"/>
        <v>0</v>
      </c>
      <c r="K99" s="9">
        <f t="shared" si="6"/>
        <v>-29</v>
      </c>
      <c r="L99" s="27" t="str">
        <f ca="1">IF(TODAY()&gt;Tabela22410111213141516171819202122[[#This Row],[VENCIMENTO]],"Vencido‼","Válido✔")</f>
        <v>Vencido‼</v>
      </c>
    </row>
    <row r="100" spans="1:12" x14ac:dyDescent="0.25">
      <c r="A100" s="11" t="e">
        <f>Tabela224[[#This Row],[NOME]]</f>
        <v>#VALUE!</v>
      </c>
      <c r="B100" s="11" t="e">
        <f>Tabela224[[#This Row],[CATEGORIA]]</f>
        <v>#VALUE!</v>
      </c>
      <c r="C100" s="15"/>
      <c r="D100" s="8"/>
      <c r="E100" s="7"/>
      <c r="F100" s="25"/>
      <c r="G100" s="7"/>
      <c r="H100" s="7"/>
      <c r="I100" s="8"/>
      <c r="J100" s="7">
        <f t="shared" si="5"/>
        <v>0</v>
      </c>
      <c r="K100" s="9">
        <f t="shared" si="6"/>
        <v>-29</v>
      </c>
      <c r="L100" s="27" t="str">
        <f ca="1">IF(TODAY()&gt;Tabela22410111213141516171819202122[[#This Row],[VENCIMENTO]],"Vencido‼","Válido✔")</f>
        <v>Vencido‼</v>
      </c>
    </row>
  </sheetData>
  <mergeCells count="2">
    <mergeCell ref="A2:L2"/>
    <mergeCell ref="A3:J3"/>
  </mergeCells>
  <conditionalFormatting sqref="J1">
    <cfRule type="containsText" dxfId="474" priority="2" operator="containsText" text="VENCIMENTO PRÓXIMO">
      <formula>NOT(ISERROR(SEARCH("VENCIMENTO PRÓXIMO",J1)))</formula>
    </cfRule>
  </conditionalFormatting>
  <conditionalFormatting sqref="J4">
    <cfRule type="timePeriod" dxfId="473" priority="10" timePeriod="nextMonth">
      <formula>AND(MONTH(J4)=MONTH(EDATE(TODAY(),0+1)),YEAR(J4)=YEAR(EDATE(TODAY(),0+1)))</formula>
    </cfRule>
  </conditionalFormatting>
  <conditionalFormatting sqref="J5:J100">
    <cfRule type="cellIs" dxfId="472" priority="17" operator="equal">
      <formula>44848</formula>
    </cfRule>
    <cfRule type="cellIs" dxfId="471" priority="18" operator="lessThan">
      <formula>44848</formula>
    </cfRule>
  </conditionalFormatting>
  <conditionalFormatting sqref="J5:K1048576">
    <cfRule type="timePeriod" dxfId="470" priority="14" timePeriod="nextMonth">
      <formula>AND(MONTH(J5)=MONTH(EDATE(TODAY(),0+1)),YEAR(J5)=YEAR(EDATE(TODAY(),0+1)))</formula>
    </cfRule>
  </conditionalFormatting>
  <conditionalFormatting sqref="K1">
    <cfRule type="containsText" dxfId="469" priority="1" operator="containsText" text="VENCIMENTO PRÓXIMO">
      <formula>NOT(ISERROR(SEARCH("VENCIMENTO PRÓXIMO",K1)))</formula>
    </cfRule>
    <cfRule type="containsText" dxfId="468" priority="3" operator="containsText" text="PROGRAMAR RENOVAÇÃO">
      <formula>NOT(ISERROR(SEARCH("PROGRAMAR RENOVAÇÃO",K1)))</formula>
    </cfRule>
  </conditionalFormatting>
  <conditionalFormatting sqref="K3 K5:K1048576">
    <cfRule type="timePeriod" dxfId="467" priority="12" timePeriod="thisMonth">
      <formula>AND(MONTH(K3)=MONTH(TODAY()),YEAR(K3)=YEAR(TODAY()))</formula>
    </cfRule>
  </conditionalFormatting>
  <conditionalFormatting sqref="K3">
    <cfRule type="timePeriod" dxfId="466" priority="15" timePeriod="nextMonth">
      <formula>AND(MONTH(K3)=MONTH(EDATE(TODAY(),0+1)),YEAR(K3)=YEAR(EDATE(TODAY(),0+1)))</formula>
    </cfRule>
  </conditionalFormatting>
  <conditionalFormatting sqref="K4">
    <cfRule type="timePeriod" dxfId="465" priority="8" timePeriod="thisMonth">
      <formula>AND(MONTH(K4)=MONTH(TODAY()),YEAR(K4)=YEAR(TODAY()))</formula>
    </cfRule>
    <cfRule type="timePeriod" dxfId="464" priority="11" timePeriod="nextMonth">
      <formula>AND(MONTH(K4)=MONTH(EDATE(TODAY(),0+1)),YEAR(K4)=YEAR(EDATE(TODAY(),0+1)))</formula>
    </cfRule>
  </conditionalFormatting>
  <conditionalFormatting sqref="K5:K100">
    <cfRule type="cellIs" dxfId="463" priority="16" operator="equal">
      <formula>44809</formula>
    </cfRule>
  </conditionalFormatting>
  <conditionalFormatting sqref="L5:L44 L46:L100">
    <cfRule type="containsText" dxfId="462" priority="4" operator="containsText" text="Válido">
      <formula>NOT(ISERROR(SEARCH("Válido",L5)))</formula>
    </cfRule>
    <cfRule type="containsText" dxfId="461" priority="5" operator="containsText" text="Vencido">
      <formula>NOT(ISERROR(SEARCH("Vencido",L5)))</formula>
    </cfRule>
  </conditionalFormatting>
  <hyperlinks>
    <hyperlink ref="L3" r:id="rId1" xr:uid="{33B87A11-3E68-4AC1-BE9E-FA2E5B0F1D37}"/>
  </hyperlinks>
  <pageMargins left="0.511811024" right="0.511811024" top="0.78740157499999996" bottom="0.78740157499999996" header="0.31496062000000002" footer="0.31496062000000002"/>
  <pageSetup paperSize="9" scale="48" orientation="landscape" r:id="rId2"/>
  <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63322A1-DA72-4500-89CE-F9AE5EF6B028}">
          <x14:formula1>
            <xm:f>Planilha2!$A$15:$A$16</xm:f>
          </x14:formula1>
          <xm:sqref>G5:G44 G46:G100</xm:sqref>
        </x14:dataValidation>
        <x14:dataValidation type="list" allowBlank="1" showInputMessage="1" showErrorMessage="1" xr:uid="{42FAF634-36D0-4708-9FD0-CE7CC10A7F70}">
          <x14:formula1>
            <xm:f>Planilha2!$A$1:$A$2</xm:f>
          </x14:formula1>
          <xm:sqref>H5:H100</xm:sqref>
        </x14:dataValidation>
        <x14:dataValidation type="list" allowBlank="1" showInputMessage="1" showErrorMessage="1" xr:uid="{071D85D6-F9C2-404D-BCC1-5B4AB68403E2}">
          <x14:formula1>
            <xm:f>Planilha2!$A$4:$A$13</xm:f>
          </x14:formula1>
          <xm:sqref>D5:D100</xm:sqref>
        </x14:dataValidation>
        <x14:dataValidation type="list" allowBlank="1" showInputMessage="1" showErrorMessage="1" xr:uid="{74BCDF94-2322-4780-BEB8-C11F696ED2AD}">
          <x14:formula1>
            <xm:f>Planilha2!$A$18:$A$19</xm:f>
          </x14:formula1>
          <xm:sqref>C5:C100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D9B87-7681-48EB-82BF-51C15E9C2995}">
  <sheetPr>
    <pageSetUpPr fitToPage="1"/>
  </sheetPr>
  <dimension ref="A1:L100"/>
  <sheetViews>
    <sheetView topLeftCell="A10" zoomScaleNormal="100" zoomScaleSheetLayoutView="100" workbookViewId="0">
      <pane xSplit="1" topLeftCell="B1" activePane="topRight" state="frozen"/>
      <selection activeCell="A19" sqref="A19"/>
      <selection pane="topRight" activeCell="J1" sqref="J1:K1"/>
    </sheetView>
  </sheetViews>
  <sheetFormatPr defaultRowHeight="15" x14ac:dyDescent="0.25"/>
  <cols>
    <col min="1" max="1" width="43.140625" bestFit="1" customWidth="1"/>
    <col min="2" max="2" width="26.140625" style="17" bestFit="1" customWidth="1"/>
    <col min="3" max="3" width="16.140625" style="12" customWidth="1"/>
    <col min="4" max="4" width="41.5703125" style="12" bestFit="1" customWidth="1"/>
    <col min="5" max="5" width="20.7109375" bestFit="1" customWidth="1"/>
    <col min="6" max="7" width="20.7109375" customWidth="1"/>
    <col min="8" max="8" width="24.140625" bestFit="1" customWidth="1"/>
    <col min="9" max="9" width="16.140625" customWidth="1"/>
    <col min="10" max="10" width="18.140625" customWidth="1"/>
    <col min="11" max="11" width="17.28515625" bestFit="1" customWidth="1"/>
    <col min="12" max="12" width="13" bestFit="1" customWidth="1"/>
  </cols>
  <sheetData>
    <row r="1" spans="1:12" ht="77.25" customHeight="1" x14ac:dyDescent="0.25">
      <c r="I1" s="22" t="s">
        <v>85</v>
      </c>
      <c r="J1" s="23" t="s">
        <v>86</v>
      </c>
      <c r="K1" s="24" t="s">
        <v>87</v>
      </c>
    </row>
    <row r="2" spans="1:12" ht="47.1" customHeight="1" x14ac:dyDescent="0.4">
      <c r="A2" s="51" t="s">
        <v>94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3"/>
    </row>
    <row r="3" spans="1:12" ht="45" customHeight="1" x14ac:dyDescent="0.25">
      <c r="A3" s="54" t="s">
        <v>32</v>
      </c>
      <c r="B3" s="55"/>
      <c r="C3" s="55"/>
      <c r="D3" s="55"/>
      <c r="E3" s="55"/>
      <c r="F3" s="55"/>
      <c r="G3" s="55"/>
      <c r="H3" s="55"/>
      <c r="I3" s="55"/>
      <c r="J3" s="55"/>
      <c r="K3" s="13" t="s">
        <v>0</v>
      </c>
      <c r="L3" s="14"/>
    </row>
    <row r="4" spans="1:12" ht="24" x14ac:dyDescent="0.25">
      <c r="A4" s="3" t="s">
        <v>1</v>
      </c>
      <c r="B4" s="16" t="s">
        <v>67</v>
      </c>
      <c r="C4" s="3" t="s">
        <v>77</v>
      </c>
      <c r="D4" s="3" t="s">
        <v>2</v>
      </c>
      <c r="E4" s="4" t="s">
        <v>3</v>
      </c>
      <c r="F4" s="4" t="s">
        <v>8</v>
      </c>
      <c r="G4" s="4" t="s">
        <v>7</v>
      </c>
      <c r="H4" s="5" t="s">
        <v>4</v>
      </c>
      <c r="I4" s="21" t="s">
        <v>83</v>
      </c>
      <c r="J4" s="6" t="s">
        <v>5</v>
      </c>
      <c r="K4" s="6" t="s">
        <v>6</v>
      </c>
      <c r="L4" s="6" t="s">
        <v>78</v>
      </c>
    </row>
    <row r="5" spans="1:12" x14ac:dyDescent="0.25">
      <c r="A5" s="11" t="str">
        <f>Tabela224[[#This Row],[NOME]]</f>
        <v>ADENILSON ÂNGELO MACIEIRA</v>
      </c>
      <c r="B5" s="11" t="str">
        <f>Tabela224[[#This Row],[CATEGORIA]]</f>
        <v>EMPREGADO</v>
      </c>
      <c r="C5" s="15" t="str">
        <f>Tabela224[[#This Row],[SITUAÇÃO ]]</f>
        <v>ATIVO</v>
      </c>
      <c r="D5" s="15" t="s">
        <v>80</v>
      </c>
      <c r="E5" s="7">
        <v>44813</v>
      </c>
      <c r="F5" s="10">
        <v>0.66666666666666663</v>
      </c>
      <c r="G5" s="7" t="s">
        <v>22</v>
      </c>
      <c r="H5" s="7" t="s">
        <v>63</v>
      </c>
      <c r="I5" s="8">
        <v>12</v>
      </c>
      <c r="J5" s="7">
        <f>EDATE(E5,I5)</f>
        <v>45178</v>
      </c>
      <c r="K5" s="9">
        <f>J5-29</f>
        <v>45149</v>
      </c>
      <c r="L5" s="15" t="str">
        <f ca="1">IF(TODAY()&gt;Tabela2241011121314151617181920212223[[#This Row],[VENCIMENTO]],"Vencido‼","Válido✔")</f>
        <v>Vencido‼</v>
      </c>
    </row>
    <row r="6" spans="1:12" x14ac:dyDescent="0.25">
      <c r="A6" s="11" t="str">
        <f>Tabela224[[#This Row],[NOME]]</f>
        <v>ADENILSON PEREIRA SOARES</v>
      </c>
      <c r="B6" s="11" t="str">
        <f>Tabela224[[#This Row],[CATEGORIA]]</f>
        <v>EMPREGADO</v>
      </c>
      <c r="C6" s="15" t="str">
        <f>Tabela224[[#This Row],[SITUAÇÃO ]]</f>
        <v>ATIVO</v>
      </c>
      <c r="D6" s="15"/>
      <c r="E6" s="7"/>
      <c r="F6" s="10"/>
      <c r="G6" s="7"/>
      <c r="H6" s="7"/>
      <c r="I6" s="8"/>
      <c r="J6" s="7">
        <f t="shared" ref="J6:J52" si="0">EDATE(E6,I6)</f>
        <v>0</v>
      </c>
      <c r="K6" s="9">
        <f t="shared" ref="K6:K13" si="1">J6-29</f>
        <v>-29</v>
      </c>
      <c r="L6" s="15" t="str">
        <f ca="1">IF(TODAY()&gt;Tabela2241011121314151617181920212223[[#This Row],[VENCIMENTO]],"Vencido‼","Válido✔")</f>
        <v>Vencido‼</v>
      </c>
    </row>
    <row r="7" spans="1:12" x14ac:dyDescent="0.25">
      <c r="A7" s="11" t="str">
        <f>Tabela224[[#This Row],[NOME]]</f>
        <v>AMANDA APARECIDA DOS SANTOS</v>
      </c>
      <c r="B7" s="11" t="str">
        <f>Tabela224[[#This Row],[CATEGORIA]]</f>
        <v>EMPREGADO</v>
      </c>
      <c r="C7" s="15" t="str">
        <f>Tabela224[[#This Row],[SITUAÇÃO ]]</f>
        <v>ATIVO</v>
      </c>
      <c r="D7" s="15"/>
      <c r="E7" s="7"/>
      <c r="F7" s="10"/>
      <c r="G7" s="7"/>
      <c r="H7" s="7"/>
      <c r="I7" s="8"/>
      <c r="J7" s="7">
        <f t="shared" si="0"/>
        <v>0</v>
      </c>
      <c r="K7" s="9">
        <f t="shared" si="1"/>
        <v>-29</v>
      </c>
      <c r="L7" s="15" t="str">
        <f ca="1">IF(TODAY()&gt;Tabela2241011121314151617181920212223[[#This Row],[VENCIMENTO]],"Vencido‼","Válido✔")</f>
        <v>Vencido‼</v>
      </c>
    </row>
    <row r="8" spans="1:12" x14ac:dyDescent="0.25">
      <c r="A8" s="11" t="str">
        <f>Tabela224[[#This Row],[NOME]]</f>
        <v>ANDERSON JOSÉ NUNES REIS</v>
      </c>
      <c r="B8" s="11" t="str">
        <f>Tabela224[[#This Row],[CATEGORIA]]</f>
        <v>EMPREGADO</v>
      </c>
      <c r="C8" s="15" t="str">
        <f>Tabela224[[#This Row],[SITUAÇÃO ]]</f>
        <v>INATIVO</v>
      </c>
      <c r="D8" s="15"/>
      <c r="E8" s="7"/>
      <c r="F8" s="10"/>
      <c r="G8" s="7"/>
      <c r="H8" s="7"/>
      <c r="I8" s="8"/>
      <c r="J8" s="7">
        <f t="shared" si="0"/>
        <v>0</v>
      </c>
      <c r="K8" s="9">
        <f t="shared" si="1"/>
        <v>-29</v>
      </c>
      <c r="L8" s="15" t="str">
        <f ca="1">IF(TODAY()&gt;Tabela2241011121314151617181920212223[[#This Row],[VENCIMENTO]],"Vencido‼","Válido✔")</f>
        <v>Vencido‼</v>
      </c>
    </row>
    <row r="9" spans="1:12" x14ac:dyDescent="0.25">
      <c r="A9" s="11" t="str">
        <f>Tabela224[[#This Row],[NOME]]</f>
        <v>ARNALDO RAIMUNDO FERREIRA</v>
      </c>
      <c r="B9" s="11" t="str">
        <f>Tabela224[[#This Row],[CATEGORIA]]</f>
        <v>EMPREGADO</v>
      </c>
      <c r="C9" s="15" t="str">
        <f>Tabela224[[#This Row],[SITUAÇÃO ]]</f>
        <v>ATIVO</v>
      </c>
      <c r="D9" s="15"/>
      <c r="E9" s="7"/>
      <c r="F9" s="10"/>
      <c r="G9" s="7"/>
      <c r="H9" s="7"/>
      <c r="I9" s="8"/>
      <c r="J9" s="7">
        <f t="shared" si="0"/>
        <v>0</v>
      </c>
      <c r="K9" s="9">
        <f t="shared" si="1"/>
        <v>-29</v>
      </c>
      <c r="L9" s="15" t="str">
        <f ca="1">IF(TODAY()&gt;Tabela2241011121314151617181920212223[[#This Row],[VENCIMENTO]],"Vencido‼","Válido✔")</f>
        <v>Vencido‼</v>
      </c>
    </row>
    <row r="10" spans="1:12" x14ac:dyDescent="0.25">
      <c r="A10" s="11" t="str">
        <f>Tabela224[[#This Row],[NOME]]</f>
        <v>BRUNO DE SOUSA MARTINS</v>
      </c>
      <c r="B10" s="11" t="str">
        <f>Tabela224[[#This Row],[CATEGORIA]]</f>
        <v xml:space="preserve">EMPREGADO </v>
      </c>
      <c r="C10" s="15" t="str">
        <f>Tabela224[[#This Row],[SITUAÇÃO ]]</f>
        <v>INATIVO</v>
      </c>
      <c r="D10" s="15"/>
      <c r="E10" s="7"/>
      <c r="F10" s="10"/>
      <c r="G10" s="7"/>
      <c r="H10" s="7"/>
      <c r="I10" s="8"/>
      <c r="J10" s="7">
        <f t="shared" si="0"/>
        <v>0</v>
      </c>
      <c r="K10" s="9">
        <f t="shared" si="1"/>
        <v>-29</v>
      </c>
      <c r="L10" s="15" t="str">
        <f ca="1">IF(TODAY()&gt;Tabela2241011121314151617181920212223[[#This Row],[VENCIMENTO]],"Vencido‼","Válido✔")</f>
        <v>Vencido‼</v>
      </c>
    </row>
    <row r="11" spans="1:12" x14ac:dyDescent="0.25">
      <c r="A11" s="11" t="str">
        <f>Tabela224[[#This Row],[NOME]]</f>
        <v>CARLOS ANANIAS SOARES DOS ANJOS</v>
      </c>
      <c r="B11" s="11" t="str">
        <f>Tabela224[[#This Row],[CATEGORIA]]</f>
        <v>EMPREGADO</v>
      </c>
      <c r="C11" s="15" t="str">
        <f>Tabela224[[#This Row],[SITUAÇÃO ]]</f>
        <v>ATIVO</v>
      </c>
      <c r="D11" s="15"/>
      <c r="E11" s="7"/>
      <c r="F11" s="10"/>
      <c r="G11" s="7"/>
      <c r="H11" s="7"/>
      <c r="I11" s="8"/>
      <c r="J11" s="7">
        <f t="shared" si="0"/>
        <v>0</v>
      </c>
      <c r="K11" s="9">
        <f t="shared" si="1"/>
        <v>-29</v>
      </c>
      <c r="L11" s="15" t="str">
        <f ca="1">IF(TODAY()&gt;Tabela2241011121314151617181920212223[[#This Row],[VENCIMENTO]],"Vencido‼","Válido✔")</f>
        <v>Vencido‼</v>
      </c>
    </row>
    <row r="12" spans="1:12" x14ac:dyDescent="0.25">
      <c r="A12" s="11" t="str">
        <f>Tabela224[[#This Row],[NOME]]</f>
        <v>CARLOS ANTÔNIO DE LISBOA</v>
      </c>
      <c r="B12" s="11" t="str">
        <f>Tabela224[[#This Row],[CATEGORIA]]</f>
        <v>EMPREGADO</v>
      </c>
      <c r="C12" s="15" t="str">
        <f>Tabela224[[#This Row],[SITUAÇÃO ]]</f>
        <v>INATIVO</v>
      </c>
      <c r="D12" s="15"/>
      <c r="E12" s="7"/>
      <c r="F12" s="10"/>
      <c r="G12" s="7"/>
      <c r="H12" s="7"/>
      <c r="I12" s="8"/>
      <c r="J12" s="7">
        <f t="shared" si="0"/>
        <v>0</v>
      </c>
      <c r="K12" s="9">
        <f t="shared" si="1"/>
        <v>-29</v>
      </c>
      <c r="L12" s="15" t="str">
        <f ca="1">IF(TODAY()&gt;Tabela2241011121314151617181920212223[[#This Row],[VENCIMENTO]],"Vencido‼","Válido✔")</f>
        <v>Vencido‼</v>
      </c>
    </row>
    <row r="13" spans="1:12" x14ac:dyDescent="0.25">
      <c r="A13" s="11" t="str">
        <f>Tabela224[[#This Row],[NOME]]</f>
        <v>CLESIANO ANTÔNIO DIAS PINHEIRO</v>
      </c>
      <c r="B13" s="11" t="str">
        <f>Tabela224[[#This Row],[CATEGORIA]]</f>
        <v xml:space="preserve">EMPREGADO </v>
      </c>
      <c r="C13" s="15" t="str">
        <f>Tabela224[[#This Row],[SITUAÇÃO ]]</f>
        <v>ATIVO</v>
      </c>
      <c r="D13" s="15"/>
      <c r="E13" s="7"/>
      <c r="F13" s="10"/>
      <c r="G13" s="7"/>
      <c r="H13" s="7"/>
      <c r="I13" s="8"/>
      <c r="J13" s="7">
        <f t="shared" si="0"/>
        <v>0</v>
      </c>
      <c r="K13" s="9">
        <f t="shared" si="1"/>
        <v>-29</v>
      </c>
      <c r="L13" s="15" t="str">
        <f ca="1">IF(TODAY()&gt;Tabela2241011121314151617181920212223[[#This Row],[VENCIMENTO]],"Vencido‼","Válido✔")</f>
        <v>Vencido‼</v>
      </c>
    </row>
    <row r="14" spans="1:12" x14ac:dyDescent="0.25">
      <c r="A14" s="11" t="str">
        <f>Tabela224[[#This Row],[NOME]]</f>
        <v>DAMIÃO VICENTE SARAIVA</v>
      </c>
      <c r="B14" s="11" t="str">
        <f>Tabela224[[#This Row],[CATEGORIA]]</f>
        <v>EMPREGADO</v>
      </c>
      <c r="C14" s="15" t="str">
        <f>Tabela224[[#This Row],[SITUAÇÃO ]]</f>
        <v>ATIVO</v>
      </c>
      <c r="D14" s="15"/>
      <c r="E14" s="7"/>
      <c r="F14" s="10"/>
      <c r="G14" s="7"/>
      <c r="H14" s="7"/>
      <c r="I14" s="8"/>
      <c r="J14" s="7">
        <f t="shared" si="0"/>
        <v>0</v>
      </c>
      <c r="K14" s="9">
        <f>J14-29</f>
        <v>-29</v>
      </c>
      <c r="L14" s="15" t="str">
        <f ca="1">IF(TODAY()&gt;Tabela2241011121314151617181920212223[[#This Row],[VENCIMENTO]],"Vencido‼","Válido✔")</f>
        <v>Vencido‼</v>
      </c>
    </row>
    <row r="15" spans="1:12" x14ac:dyDescent="0.25">
      <c r="A15" s="11" t="str">
        <f>Tabela224[[#This Row],[NOME]]</f>
        <v>DANIEL ALVES DA CUNHA</v>
      </c>
      <c r="B15" s="11" t="str">
        <f>Tabela224[[#This Row],[CATEGORIA]]</f>
        <v>EMPREGADO</v>
      </c>
      <c r="C15" s="15" t="str">
        <f>Tabela224[[#This Row],[SITUAÇÃO ]]</f>
        <v>ATIVO</v>
      </c>
      <c r="D15" s="15"/>
      <c r="E15" s="7"/>
      <c r="F15" s="10"/>
      <c r="G15" s="7"/>
      <c r="H15" s="7"/>
      <c r="I15" s="8"/>
      <c r="J15" s="7">
        <f t="shared" si="0"/>
        <v>0</v>
      </c>
      <c r="K15" s="9">
        <f t="shared" ref="K15:K52" si="2">J15-29</f>
        <v>-29</v>
      </c>
      <c r="L15" s="15" t="str">
        <f ca="1">IF(TODAY()&gt;Tabela2241011121314151617181920212223[[#This Row],[VENCIMENTO]],"Vencido‼","Válido✔")</f>
        <v>Vencido‼</v>
      </c>
    </row>
    <row r="16" spans="1:12" x14ac:dyDescent="0.25">
      <c r="A16" s="11" t="str">
        <f>Tabela224[[#This Row],[NOME]]</f>
        <v>DIEGO GALDINO REZENDE</v>
      </c>
      <c r="B16" s="11" t="str">
        <f>Tabela224[[#This Row],[CATEGORIA]]</f>
        <v>INTERMITENTE (GEOSCAN)</v>
      </c>
      <c r="C16" s="15" t="str">
        <f>Tabela224[[#This Row],[SITUAÇÃO ]]</f>
        <v>ATIVO</v>
      </c>
      <c r="D16" s="15"/>
      <c r="E16" s="7"/>
      <c r="F16" s="10"/>
      <c r="G16" s="7"/>
      <c r="H16" s="7"/>
      <c r="I16" s="8"/>
      <c r="J16" s="7">
        <f t="shared" si="0"/>
        <v>0</v>
      </c>
      <c r="K16" s="9">
        <f t="shared" si="2"/>
        <v>-29</v>
      </c>
      <c r="L16" s="15" t="str">
        <f ca="1">IF(TODAY()&gt;Tabela2241011121314151617181920212223[[#This Row],[VENCIMENTO]],"Vencido‼","Válido✔")</f>
        <v>Vencido‼</v>
      </c>
    </row>
    <row r="17" spans="1:12" x14ac:dyDescent="0.25">
      <c r="A17" s="11" t="str">
        <f>Tabela224[[#This Row],[NOME]]</f>
        <v>DOGIVAL GONÇALVES DOS SANTOS</v>
      </c>
      <c r="B17" s="11" t="str">
        <f>Tabela224[[#This Row],[CATEGORIA]]</f>
        <v>INTERMITENTE (ELISVÂNIO)</v>
      </c>
      <c r="C17" s="15" t="str">
        <f>Tabela224[[#This Row],[SITUAÇÃO ]]</f>
        <v>ATIVO</v>
      </c>
      <c r="D17" s="15" t="s">
        <v>81</v>
      </c>
      <c r="E17" s="7">
        <v>45195</v>
      </c>
      <c r="F17" s="26">
        <v>0.66666666666666663</v>
      </c>
      <c r="G17" s="7" t="s">
        <v>22</v>
      </c>
      <c r="H17" s="7" t="s">
        <v>63</v>
      </c>
      <c r="I17" s="8">
        <v>12</v>
      </c>
      <c r="J17" s="7">
        <f>EDATE(E17,I17)</f>
        <v>45561</v>
      </c>
      <c r="K17" s="9">
        <f t="shared" si="2"/>
        <v>45532</v>
      </c>
      <c r="L17" s="15" t="str">
        <f ca="1">IF(TODAY()&gt;Tabela2241011121314151617181920212223[[#This Row],[VENCIMENTO]],"Vencido‼","Válido✔")</f>
        <v>Válido✔</v>
      </c>
    </row>
    <row r="18" spans="1:12" x14ac:dyDescent="0.25">
      <c r="A18" s="11" t="str">
        <f>Tabela224[[#This Row],[NOME]]</f>
        <v>ELISVÂNIO DE SOUZA OLIVEIRA</v>
      </c>
      <c r="B18" s="11" t="str">
        <f>Tabela224[[#This Row],[CATEGORIA]]</f>
        <v>INTERMITENTE (ELISVÂNIO)</v>
      </c>
      <c r="C18" s="15" t="str">
        <f>Tabela224[[#This Row],[SITUAÇÃO ]]</f>
        <v>ATIVO</v>
      </c>
      <c r="D18" s="8" t="s">
        <v>81</v>
      </c>
      <c r="E18" s="7">
        <v>45195</v>
      </c>
      <c r="F18" s="26">
        <v>0.66666666666666663</v>
      </c>
      <c r="G18" s="7" t="s">
        <v>22</v>
      </c>
      <c r="H18" s="7" t="s">
        <v>63</v>
      </c>
      <c r="I18" s="8">
        <v>12</v>
      </c>
      <c r="J18" s="7">
        <f>EDATE(E18,I18)</f>
        <v>45561</v>
      </c>
      <c r="K18" s="9">
        <f>J18-29</f>
        <v>45532</v>
      </c>
      <c r="L18" s="27" t="str">
        <f ca="1">IF(TODAY()&gt;Tabela2241011121314151617181920212223[[#This Row],[VENCIMENTO]],"Vencido‼","Válido✔")</f>
        <v>Válido✔</v>
      </c>
    </row>
    <row r="19" spans="1:12" x14ac:dyDescent="0.25">
      <c r="A19" s="11" t="str">
        <f>Tabela224[[#This Row],[NOME]]</f>
        <v>EVARISTO CHAVES DA SILVA</v>
      </c>
      <c r="B19" s="11" t="str">
        <f>Tabela224[[#This Row],[CATEGORIA]]</f>
        <v>EMPREGADO</v>
      </c>
      <c r="C19" s="15" t="str">
        <f>Tabela224[[#This Row],[SITUAÇÃO ]]</f>
        <v>ATIVO</v>
      </c>
      <c r="D19" s="15" t="s">
        <v>81</v>
      </c>
      <c r="E19" s="7">
        <v>45205</v>
      </c>
      <c r="F19" s="10">
        <v>1.6666666666666667</v>
      </c>
      <c r="G19" s="7" t="s">
        <v>22</v>
      </c>
      <c r="H19" s="7" t="s">
        <v>63</v>
      </c>
      <c r="I19" s="8">
        <v>12</v>
      </c>
      <c r="J19" s="7">
        <f t="shared" si="0"/>
        <v>45571</v>
      </c>
      <c r="K19" s="9">
        <f t="shared" si="2"/>
        <v>45542</v>
      </c>
      <c r="L19" s="15" t="str">
        <f ca="1">IF(TODAY()&gt;Tabela2241011121314151617181920212223[[#This Row],[VENCIMENTO]],"Vencido‼","Válido✔")</f>
        <v>Válido✔</v>
      </c>
    </row>
    <row r="20" spans="1:12" x14ac:dyDescent="0.25">
      <c r="A20" s="11" t="str">
        <f>Tabela224[[#This Row],[NOME]]</f>
        <v>FELIPE OLIVEIRA BARBOSA</v>
      </c>
      <c r="B20" s="11" t="str">
        <f>Tabela224[[#This Row],[CATEGORIA]]</f>
        <v>EMPREGADO</v>
      </c>
      <c r="C20" s="15" t="str">
        <f>Tabela224[[#This Row],[SITUAÇÃO ]]</f>
        <v>ATIVO</v>
      </c>
      <c r="D20" s="15" t="s">
        <v>80</v>
      </c>
      <c r="E20" s="7">
        <v>44917</v>
      </c>
      <c r="F20" s="10">
        <v>0.66666666666666663</v>
      </c>
      <c r="G20" s="7" t="s">
        <v>22</v>
      </c>
      <c r="H20" s="7" t="s">
        <v>63</v>
      </c>
      <c r="I20" s="8">
        <v>12</v>
      </c>
      <c r="J20" s="7">
        <f t="shared" si="0"/>
        <v>45282</v>
      </c>
      <c r="K20" s="9">
        <f t="shared" si="2"/>
        <v>45253</v>
      </c>
      <c r="L20" s="15" t="str">
        <f ca="1">IF(TODAY()&gt;Tabela2241011121314151617181920212223[[#This Row],[VENCIMENTO]],"Vencido‼","Válido✔")</f>
        <v>Vencido‼</v>
      </c>
    </row>
    <row r="21" spans="1:12" x14ac:dyDescent="0.25">
      <c r="A21" s="11" t="str">
        <f>Tabela224[[#This Row],[NOME]]</f>
        <v>FERNANDO OLIVEIRA DOS SANTOS</v>
      </c>
      <c r="B21" s="11" t="str">
        <f>Tabela224[[#This Row],[CATEGORIA]]</f>
        <v>EMPREGADO</v>
      </c>
      <c r="C21" s="15" t="str">
        <f>Tabela224[[#This Row],[SITUAÇÃO ]]</f>
        <v>ATIVO</v>
      </c>
      <c r="D21" s="15"/>
      <c r="E21" s="7"/>
      <c r="F21" s="10"/>
      <c r="G21" s="7"/>
      <c r="H21" s="7"/>
      <c r="I21" s="8"/>
      <c r="J21" s="7">
        <f t="shared" si="0"/>
        <v>0</v>
      </c>
      <c r="K21" s="9">
        <f t="shared" si="2"/>
        <v>-29</v>
      </c>
      <c r="L21" s="15" t="str">
        <f ca="1">IF(TODAY()&gt;Tabela2241011121314151617181920212223[[#This Row],[VENCIMENTO]],"Vencido‼","Válido✔")</f>
        <v>Vencido‼</v>
      </c>
    </row>
    <row r="22" spans="1:12" x14ac:dyDescent="0.25">
      <c r="A22" s="11" t="str">
        <f>Tabela224[[#This Row],[NOME]]</f>
        <v>FILIPI GODINHO VEIGA</v>
      </c>
      <c r="B22" s="11" t="str">
        <f>Tabela224[[#This Row],[CATEGORIA]]</f>
        <v>INTERMITENTE (GEOSCAN)</v>
      </c>
      <c r="C22" s="15" t="str">
        <f>Tabela224[[#This Row],[SITUAÇÃO ]]</f>
        <v>ATIVO</v>
      </c>
      <c r="D22" s="15"/>
      <c r="E22" s="7"/>
      <c r="F22" s="10"/>
      <c r="G22" s="7"/>
      <c r="H22" s="7"/>
      <c r="I22" s="8"/>
      <c r="J22" s="7">
        <f t="shared" si="0"/>
        <v>0</v>
      </c>
      <c r="K22" s="9">
        <f t="shared" si="2"/>
        <v>-29</v>
      </c>
      <c r="L22" s="15" t="str">
        <f ca="1">IF(TODAY()&gt;Tabela2241011121314151617181920212223[[#This Row],[VENCIMENTO]],"Vencido‼","Válido✔")</f>
        <v>Vencido‼</v>
      </c>
    </row>
    <row r="23" spans="1:12" x14ac:dyDescent="0.25">
      <c r="A23" s="11" t="str">
        <f>Tabela224[[#This Row],[NOME]]</f>
        <v>GERSON DAMIÃO DA SILVA PRADO</v>
      </c>
      <c r="B23" s="11" t="str">
        <f>Tabela224[[#This Row],[CATEGORIA]]</f>
        <v>EMPREGADO</v>
      </c>
      <c r="C23" s="15" t="str">
        <f>Tabela224[[#This Row],[SITUAÇÃO ]]</f>
        <v>ATIVO</v>
      </c>
      <c r="D23" s="15"/>
      <c r="E23" s="7"/>
      <c r="F23" s="10"/>
      <c r="G23" s="7"/>
      <c r="H23" s="7"/>
      <c r="I23" s="8"/>
      <c r="J23" s="7">
        <f t="shared" si="0"/>
        <v>0</v>
      </c>
      <c r="K23" s="9">
        <f t="shared" si="2"/>
        <v>-29</v>
      </c>
      <c r="L23" s="15" t="str">
        <f ca="1">IF(TODAY()&gt;Tabela2241011121314151617181920212223[[#This Row],[VENCIMENTO]],"Vencido‼","Válido✔")</f>
        <v>Vencido‼</v>
      </c>
    </row>
    <row r="24" spans="1:12" x14ac:dyDescent="0.25">
      <c r="A24" s="11" t="str">
        <f>Tabela224[[#This Row],[NOME]]</f>
        <v>GIVALDO JOSE DOS SANTOS</v>
      </c>
      <c r="B24" s="11" t="str">
        <f>Tabela224[[#This Row],[CATEGORIA]]</f>
        <v>INTERMITENTE (ELISVÂNIO)</v>
      </c>
      <c r="C24" s="15" t="str">
        <f>Tabela224[[#This Row],[SITUAÇÃO ]]</f>
        <v>ATIVO</v>
      </c>
      <c r="D24" s="15"/>
      <c r="E24" s="7"/>
      <c r="F24" s="10"/>
      <c r="G24" s="7"/>
      <c r="H24" s="7"/>
      <c r="I24" s="8"/>
      <c r="J24" s="7">
        <f t="shared" si="0"/>
        <v>0</v>
      </c>
      <c r="K24" s="9">
        <f t="shared" si="2"/>
        <v>-29</v>
      </c>
      <c r="L24" s="15" t="str">
        <f ca="1">IF(TODAY()&gt;Tabela2241011121314151617181920212223[[#This Row],[VENCIMENTO]],"Vencido‼","Válido✔")</f>
        <v>Vencido‼</v>
      </c>
    </row>
    <row r="25" spans="1:12" x14ac:dyDescent="0.25">
      <c r="A25" s="11" t="str">
        <f>Tabela224[[#This Row],[NOME]]</f>
        <v>GUSTAVO HENRIQUE ABREU ROCHA</v>
      </c>
      <c r="B25" s="11" t="str">
        <f>Tabela224[[#This Row],[CATEGORIA]]</f>
        <v>EMPREGADO</v>
      </c>
      <c r="C25" s="15" t="str">
        <f>Tabela224[[#This Row],[SITUAÇÃO ]]</f>
        <v>ATIVO</v>
      </c>
      <c r="D25" s="15" t="s">
        <v>81</v>
      </c>
      <c r="E25" s="7">
        <v>45195</v>
      </c>
      <c r="F25" s="26">
        <v>0.66666666666666663</v>
      </c>
      <c r="G25" s="7" t="s">
        <v>22</v>
      </c>
      <c r="H25" s="7" t="s">
        <v>63</v>
      </c>
      <c r="I25" s="8">
        <v>12</v>
      </c>
      <c r="J25" s="7">
        <f t="shared" si="0"/>
        <v>45561</v>
      </c>
      <c r="K25" s="9">
        <f t="shared" si="2"/>
        <v>45532</v>
      </c>
      <c r="L25" s="15" t="str">
        <f ca="1">IF(TODAY()&gt;Tabela2241011121314151617181920212223[[#This Row],[VENCIMENTO]],"Vencido‼","Válido✔")</f>
        <v>Válido✔</v>
      </c>
    </row>
    <row r="26" spans="1:12" x14ac:dyDescent="0.25">
      <c r="A26" s="11" t="str">
        <f>Tabela224[[#This Row],[NOME]]</f>
        <v>HIGOR PAULO DIAS OLIVEIRA</v>
      </c>
      <c r="B26" s="11" t="str">
        <f>Tabela224[[#This Row],[CATEGORIA]]</f>
        <v>EMPREGADO</v>
      </c>
      <c r="C26" s="15" t="str">
        <f>Tabela224[[#This Row],[SITUAÇÃO ]]</f>
        <v>ATIVO</v>
      </c>
      <c r="D26" s="15"/>
      <c r="E26" s="7"/>
      <c r="F26" s="7"/>
      <c r="G26" s="7"/>
      <c r="H26" s="7"/>
      <c r="I26" s="8"/>
      <c r="J26" s="7">
        <f t="shared" si="0"/>
        <v>0</v>
      </c>
      <c r="K26" s="9">
        <f t="shared" si="2"/>
        <v>-29</v>
      </c>
      <c r="L26" s="15" t="str">
        <f ca="1">IF(TODAY()&gt;Tabela2241011121314151617181920212223[[#This Row],[VENCIMENTO]],"Vencido‼","Válido✔")</f>
        <v>Vencido‼</v>
      </c>
    </row>
    <row r="27" spans="1:12" x14ac:dyDescent="0.25">
      <c r="A27" s="11" t="str">
        <f>Tabela224[[#This Row],[NOME]]</f>
        <v>JANDILSON VIRGENS COSTA</v>
      </c>
      <c r="B27" s="11" t="str">
        <f>Tabela224[[#This Row],[CATEGORIA]]</f>
        <v>INTERMITENTE (ELISVÂNIO)</v>
      </c>
      <c r="C27" s="15" t="str">
        <f>Tabela224[[#This Row],[SITUAÇÃO ]]</f>
        <v>ATIVO</v>
      </c>
      <c r="D27" s="8" t="s">
        <v>80</v>
      </c>
      <c r="E27" s="7">
        <v>44958</v>
      </c>
      <c r="F27" s="26">
        <v>0.66666666666666663</v>
      </c>
      <c r="G27" s="7" t="s">
        <v>22</v>
      </c>
      <c r="H27" s="7" t="s">
        <v>63</v>
      </c>
      <c r="I27" s="8">
        <v>12</v>
      </c>
      <c r="J27" s="7">
        <f>EDATE(E27,I27)</f>
        <v>45323</v>
      </c>
      <c r="K27" s="9">
        <f>J27-29</f>
        <v>45294</v>
      </c>
      <c r="L27" s="27" t="str">
        <f ca="1">IF(TODAY()&gt;Tabela2241011121314151617181920212223[[#This Row],[VENCIMENTO]],"Vencido‼","Válido✔")</f>
        <v>Vencido‼</v>
      </c>
    </row>
    <row r="28" spans="1:12" x14ac:dyDescent="0.25">
      <c r="A28" s="11" t="str">
        <f>Tabela224[[#This Row],[NOME]]</f>
        <v>JHONATA HENRIQUE AMORIM ALVES</v>
      </c>
      <c r="B28" s="11" t="str">
        <f>Tabela224[[#This Row],[CATEGORIA]]</f>
        <v>EMPREGADO</v>
      </c>
      <c r="C28" s="15" t="str">
        <f>Tabela224[[#This Row],[SITUAÇÃO ]]</f>
        <v>ATIVO</v>
      </c>
      <c r="D28" s="15" t="s">
        <v>81</v>
      </c>
      <c r="E28" s="7">
        <v>44568</v>
      </c>
      <c r="F28" s="26">
        <v>1.6666666666666667</v>
      </c>
      <c r="G28" s="7" t="s">
        <v>22</v>
      </c>
      <c r="H28" s="7" t="s">
        <v>63</v>
      </c>
      <c r="I28" s="8">
        <v>12</v>
      </c>
      <c r="J28" s="7">
        <f t="shared" si="0"/>
        <v>44933</v>
      </c>
      <c r="K28" s="9">
        <f t="shared" si="2"/>
        <v>44904</v>
      </c>
      <c r="L28" s="15" t="str">
        <f ca="1">IF(TODAY()&gt;Tabela2241011121314151617181920212223[[#This Row],[VENCIMENTO]],"Vencido‼","Válido✔")</f>
        <v>Vencido‼</v>
      </c>
    </row>
    <row r="29" spans="1:12" x14ac:dyDescent="0.25">
      <c r="A29" s="11" t="str">
        <f>Tabela224[[#This Row],[NOME]]</f>
        <v>JOÃO PAULO GUIMARÃES</v>
      </c>
      <c r="B29" s="11" t="str">
        <f>Tabela224[[#This Row],[CATEGORIA]]</f>
        <v>EMPREGADO</v>
      </c>
      <c r="C29" s="15" t="str">
        <f>Tabela224[[#This Row],[SITUAÇÃO ]]</f>
        <v>INATIVO</v>
      </c>
      <c r="D29" s="15" t="s">
        <v>81</v>
      </c>
      <c r="E29" s="7">
        <v>45209</v>
      </c>
      <c r="F29" s="26">
        <v>0.66666666666666663</v>
      </c>
      <c r="G29" s="7" t="s">
        <v>22</v>
      </c>
      <c r="H29" s="7" t="s">
        <v>63</v>
      </c>
      <c r="I29" s="8">
        <v>12</v>
      </c>
      <c r="J29" s="7">
        <f t="shared" si="0"/>
        <v>45575</v>
      </c>
      <c r="K29" s="9">
        <f t="shared" si="2"/>
        <v>45546</v>
      </c>
      <c r="L29" s="15" t="str">
        <f ca="1">IF(TODAY()&gt;Tabela2241011121314151617181920212223[[#This Row],[VENCIMENTO]],"Vencido‼","Válido✔")</f>
        <v>Válido✔</v>
      </c>
    </row>
    <row r="30" spans="1:12" x14ac:dyDescent="0.25">
      <c r="A30" s="11" t="str">
        <f>Tabela224[[#This Row],[NOME]]</f>
        <v>JONATHAS KELLYSON MARTINS DE OLIVEIRA</v>
      </c>
      <c r="B30" s="11" t="str">
        <f>Tabela224[[#This Row],[CATEGORIA]]</f>
        <v>INTERMITENTE</v>
      </c>
      <c r="C30" s="15" t="str">
        <f>Tabela224[[#This Row],[SITUAÇÃO ]]</f>
        <v>INATIVO</v>
      </c>
      <c r="D30" s="15"/>
      <c r="E30" s="7"/>
      <c r="F30" s="26"/>
      <c r="G30" s="7"/>
      <c r="H30" s="7"/>
      <c r="I30" s="8"/>
      <c r="J30" s="7">
        <f t="shared" si="0"/>
        <v>0</v>
      </c>
      <c r="K30" s="9">
        <f t="shared" si="2"/>
        <v>-29</v>
      </c>
      <c r="L30" s="15" t="str">
        <f ca="1">IF(TODAY()&gt;Tabela2241011121314151617181920212223[[#This Row],[VENCIMENTO]],"Vencido‼","Válido✔")</f>
        <v>Vencido‼</v>
      </c>
    </row>
    <row r="31" spans="1:12" x14ac:dyDescent="0.25">
      <c r="A31" s="11" t="str">
        <f>Tabela224[[#This Row],[NOME]]</f>
        <v>JOSÉ ANTÔNIO DIAS</v>
      </c>
      <c r="B31" s="11" t="str">
        <f>Tabela224[[#This Row],[CATEGORIA]]</f>
        <v xml:space="preserve">EMPREGADO </v>
      </c>
      <c r="C31" s="15" t="str">
        <f>Tabela224[[#This Row],[SITUAÇÃO ]]</f>
        <v>ATIVO</v>
      </c>
      <c r="D31" s="15"/>
      <c r="E31" s="7"/>
      <c r="F31" s="26"/>
      <c r="G31" s="7"/>
      <c r="H31" s="7"/>
      <c r="I31" s="8"/>
      <c r="J31" s="7">
        <f t="shared" si="0"/>
        <v>0</v>
      </c>
      <c r="K31" s="9">
        <f t="shared" si="2"/>
        <v>-29</v>
      </c>
      <c r="L31" s="15" t="str">
        <f ca="1">IF(TODAY()&gt;Tabela2241011121314151617181920212223[[#This Row],[VENCIMENTO]],"Vencido‼","Válido✔")</f>
        <v>Vencido‼</v>
      </c>
    </row>
    <row r="32" spans="1:12" x14ac:dyDescent="0.25">
      <c r="A32" s="11" t="str">
        <f>Tabela224[[#This Row],[NOME]]</f>
        <v>KENNEDY ALMEIDA MOTA</v>
      </c>
      <c r="B32" s="11" t="str">
        <f>Tabela224[[#This Row],[CATEGORIA]]</f>
        <v>EMPREGADO</v>
      </c>
      <c r="C32" s="15" t="str">
        <f>Tabela224[[#This Row],[SITUAÇÃO ]]</f>
        <v>ATIVO</v>
      </c>
      <c r="D32" s="15"/>
      <c r="E32" s="7"/>
      <c r="F32" s="26"/>
      <c r="G32" s="7"/>
      <c r="H32" s="7"/>
      <c r="I32" s="8"/>
      <c r="J32" s="7">
        <f t="shared" si="0"/>
        <v>0</v>
      </c>
      <c r="K32" s="9">
        <f t="shared" si="2"/>
        <v>-29</v>
      </c>
      <c r="L32" s="15" t="str">
        <f ca="1">IF(TODAY()&gt;Tabela2241011121314151617181920212223[[#This Row],[VENCIMENTO]],"Vencido‼","Válido✔")</f>
        <v>Vencido‼</v>
      </c>
    </row>
    <row r="33" spans="1:12" x14ac:dyDescent="0.25">
      <c r="A33" s="11" t="str">
        <f>Tabela224[[#This Row],[NOME]]</f>
        <v>KEVIN AQUINO ARNEZ</v>
      </c>
      <c r="B33" s="11" t="str">
        <f>Tabela224[[#This Row],[CATEGORIA]]</f>
        <v>EMPREGADO</v>
      </c>
      <c r="C33" s="15" t="str">
        <f>Tabela224[[#This Row],[SITUAÇÃO ]]</f>
        <v>ATIVO</v>
      </c>
      <c r="D33" s="15"/>
      <c r="E33" s="7"/>
      <c r="F33" s="26"/>
      <c r="G33" s="7"/>
      <c r="H33" s="7"/>
      <c r="I33" s="8"/>
      <c r="J33" s="7">
        <f t="shared" si="0"/>
        <v>0</v>
      </c>
      <c r="K33" s="9">
        <f t="shared" si="2"/>
        <v>-29</v>
      </c>
      <c r="L33" s="15" t="str">
        <f ca="1">IF(TODAY()&gt;Tabela2241011121314151617181920212223[[#This Row],[VENCIMENTO]],"Vencido‼","Válido✔")</f>
        <v>Vencido‼</v>
      </c>
    </row>
    <row r="34" spans="1:12" x14ac:dyDescent="0.25">
      <c r="A34" s="11" t="str">
        <f>Tabela224[[#This Row],[NOME]]</f>
        <v>LEANDRO ARCANJO DOS SANTOS</v>
      </c>
      <c r="B34" s="11" t="str">
        <f>Tabela224[[#This Row],[CATEGORIA]]</f>
        <v>EMPREGADO</v>
      </c>
      <c r="C34" s="15" t="str">
        <f>Tabela224[[#This Row],[SITUAÇÃO ]]</f>
        <v>ATIVO</v>
      </c>
      <c r="D34" s="15"/>
      <c r="E34" s="7"/>
      <c r="F34" s="26"/>
      <c r="G34" s="7"/>
      <c r="H34" s="7"/>
      <c r="I34" s="8"/>
      <c r="J34" s="7">
        <f t="shared" si="0"/>
        <v>0</v>
      </c>
      <c r="K34" s="9">
        <f t="shared" si="2"/>
        <v>-29</v>
      </c>
      <c r="L34" s="15" t="str">
        <f ca="1">IF(TODAY()&gt;Tabela2241011121314151617181920212223[[#This Row],[VENCIMENTO]],"Vencido‼","Válido✔")</f>
        <v>Vencido‼</v>
      </c>
    </row>
    <row r="35" spans="1:12" x14ac:dyDescent="0.25">
      <c r="A35" s="11" t="str">
        <f>Tabela224[[#This Row],[NOME]]</f>
        <v>LUCIANO ALVES DE PAIVA</v>
      </c>
      <c r="B35" s="11" t="str">
        <f>Tabela224[[#This Row],[CATEGORIA]]</f>
        <v>EMPREGADO</v>
      </c>
      <c r="C35" s="15" t="str">
        <f>Tabela224[[#This Row],[SITUAÇÃO ]]</f>
        <v>INATIVO</v>
      </c>
      <c r="D35" s="15"/>
      <c r="E35" s="7"/>
      <c r="F35" s="26"/>
      <c r="G35" s="7"/>
      <c r="H35" s="7"/>
      <c r="I35" s="8"/>
      <c r="J35" s="7">
        <f t="shared" si="0"/>
        <v>0</v>
      </c>
      <c r="K35" s="9">
        <f t="shared" si="2"/>
        <v>-29</v>
      </c>
      <c r="L35" s="15" t="str">
        <f ca="1">IF(TODAY()&gt;Tabela2241011121314151617181920212223[[#This Row],[VENCIMENTO]],"Vencido‼","Válido✔")</f>
        <v>Vencido‼</v>
      </c>
    </row>
    <row r="36" spans="1:12" x14ac:dyDescent="0.25">
      <c r="A36" s="11" t="str">
        <f>Tabela224[[#This Row],[NOME]]</f>
        <v>LUIZ CARLOS CORRÊA</v>
      </c>
      <c r="B36" s="11" t="str">
        <f>Tabela224[[#This Row],[CATEGORIA]]</f>
        <v>EMPREGADO</v>
      </c>
      <c r="C36" s="15" t="str">
        <f>Tabela224[[#This Row],[SITUAÇÃO ]]</f>
        <v>ATIVO</v>
      </c>
      <c r="D36" s="15"/>
      <c r="E36" s="7"/>
      <c r="F36" s="26"/>
      <c r="G36" s="7"/>
      <c r="H36" s="7"/>
      <c r="I36" s="8"/>
      <c r="J36" s="7">
        <f t="shared" si="0"/>
        <v>0</v>
      </c>
      <c r="K36" s="9">
        <f t="shared" si="2"/>
        <v>-29</v>
      </c>
      <c r="L36" s="15" t="str">
        <f ca="1">IF(TODAY()&gt;Tabela2241011121314151617181920212223[[#This Row],[VENCIMENTO]],"Vencido‼","Válido✔")</f>
        <v>Vencido‼</v>
      </c>
    </row>
    <row r="37" spans="1:12" x14ac:dyDescent="0.25">
      <c r="A37" s="11" t="str">
        <f>Tabela224[[#This Row],[NOME]]</f>
        <v>MÁRCIO PEREIRA DO NASCIMENTO</v>
      </c>
      <c r="B37" s="11" t="str">
        <f>Tabela224[[#This Row],[CATEGORIA]]</f>
        <v>EMPREGADO</v>
      </c>
      <c r="C37" s="15" t="str">
        <f>Tabela224[[#This Row],[SITUAÇÃO ]]</f>
        <v>ATIVO</v>
      </c>
      <c r="D37" s="15" t="s">
        <v>80</v>
      </c>
      <c r="E37" s="7">
        <v>44958</v>
      </c>
      <c r="F37" s="26">
        <v>0.66666666666666663</v>
      </c>
      <c r="G37" s="7" t="s">
        <v>22</v>
      </c>
      <c r="H37" s="7" t="s">
        <v>63</v>
      </c>
      <c r="I37" s="8">
        <v>12</v>
      </c>
      <c r="J37" s="7">
        <f t="shared" si="0"/>
        <v>45323</v>
      </c>
      <c r="K37" s="9">
        <f t="shared" si="2"/>
        <v>45294</v>
      </c>
      <c r="L37" s="15" t="str">
        <f ca="1">IF(TODAY()&gt;Tabela2241011121314151617181920212223[[#This Row],[VENCIMENTO]],"Vencido‼","Válido✔")</f>
        <v>Vencido‼</v>
      </c>
    </row>
    <row r="38" spans="1:12" x14ac:dyDescent="0.25">
      <c r="A38" s="11" t="str">
        <f>Tabela224[[#This Row],[NOME]]</f>
        <v>MATEUS DOS SANTOS DE BRITO</v>
      </c>
      <c r="B38" s="11" t="str">
        <f>Tabela224[[#This Row],[CATEGORIA]]</f>
        <v>INTERMITENTE (ELISVÂNIO)</v>
      </c>
      <c r="C38" s="15" t="str">
        <f>Tabela224[[#This Row],[SITUAÇÃO ]]</f>
        <v>ATIVO</v>
      </c>
      <c r="D38" s="15"/>
      <c r="E38" s="7"/>
      <c r="F38" s="26"/>
      <c r="G38" s="7"/>
      <c r="H38" s="7"/>
      <c r="I38" s="8"/>
      <c r="J38" s="7">
        <f t="shared" si="0"/>
        <v>0</v>
      </c>
      <c r="K38" s="9">
        <f t="shared" si="2"/>
        <v>-29</v>
      </c>
      <c r="L38" s="15" t="str">
        <f ca="1">IF(TODAY()&gt;Tabela2241011121314151617181920212223[[#This Row],[VENCIMENTO]],"Vencido‼","Válido✔")</f>
        <v>Vencido‼</v>
      </c>
    </row>
    <row r="39" spans="1:12" x14ac:dyDescent="0.25">
      <c r="A39" s="11" t="str">
        <f>Tabela224[[#This Row],[NOME]]</f>
        <v>MOACIR ROMÁRIO SIQUEIRA DOS REIS</v>
      </c>
      <c r="B39" s="11" t="str">
        <f>Tabela224[[#This Row],[CATEGORIA]]</f>
        <v>EMPREGADO</v>
      </c>
      <c r="C39" s="15" t="str">
        <f>Tabela224[[#This Row],[SITUAÇÃO ]]</f>
        <v>ATIVO</v>
      </c>
      <c r="D39" s="15"/>
      <c r="E39" s="7"/>
      <c r="F39" s="26"/>
      <c r="G39" s="7"/>
      <c r="H39" s="7"/>
      <c r="I39" s="8"/>
      <c r="J39" s="7">
        <f t="shared" si="0"/>
        <v>0</v>
      </c>
      <c r="K39" s="9">
        <f t="shared" si="2"/>
        <v>-29</v>
      </c>
      <c r="L39" s="15" t="str">
        <f ca="1">IF(TODAY()&gt;Tabela2241011121314151617181920212223[[#This Row],[VENCIMENTO]],"Vencido‼","Válido✔")</f>
        <v>Vencido‼</v>
      </c>
    </row>
    <row r="40" spans="1:12" x14ac:dyDescent="0.25">
      <c r="A40" s="11" t="str">
        <f>Tabela224[[#This Row],[NOME]]</f>
        <v>NATHÁLIA ROSY SOUZA OLIVEIRA</v>
      </c>
      <c r="B40" s="11" t="str">
        <f>Tabela224[[#This Row],[CATEGORIA]]</f>
        <v>EMPREGADO</v>
      </c>
      <c r="C40" s="15" t="str">
        <f>Tabela224[[#This Row],[SITUAÇÃO ]]</f>
        <v>ATIVO</v>
      </c>
      <c r="D40" s="15" t="s">
        <v>81</v>
      </c>
      <c r="E40" s="7">
        <v>45209</v>
      </c>
      <c r="F40" s="26">
        <v>0.66666666666666663</v>
      </c>
      <c r="G40" s="7" t="s">
        <v>22</v>
      </c>
      <c r="H40" s="7" t="s">
        <v>63</v>
      </c>
      <c r="I40" s="8">
        <v>12</v>
      </c>
      <c r="J40" s="7">
        <f t="shared" si="0"/>
        <v>45575</v>
      </c>
      <c r="K40" s="9">
        <f t="shared" si="2"/>
        <v>45546</v>
      </c>
      <c r="L40" s="15" t="str">
        <f ca="1">IF(TODAY()&gt;Tabela2241011121314151617181920212223[[#This Row],[VENCIMENTO]],"Vencido‼","Válido✔")</f>
        <v>Válido✔</v>
      </c>
    </row>
    <row r="41" spans="1:12" x14ac:dyDescent="0.25">
      <c r="A41" s="11" t="str">
        <f>Tabela224[[#This Row],[NOME]]</f>
        <v>NAYARA THAÍS LOURENÇO OLIVEIRA</v>
      </c>
      <c r="B41" s="11" t="str">
        <f>Tabela224[[#This Row],[CATEGORIA]]</f>
        <v>EMPREGADO</v>
      </c>
      <c r="C41" s="15" t="str">
        <f>Tabela224[[#This Row],[SITUAÇÃO ]]</f>
        <v>ATIVO</v>
      </c>
      <c r="D41" s="15" t="s">
        <v>81</v>
      </c>
      <c r="E41" s="7">
        <v>44838</v>
      </c>
      <c r="F41" s="26">
        <v>0.66666666666666663</v>
      </c>
      <c r="G41" s="7" t="s">
        <v>22</v>
      </c>
      <c r="H41" s="7" t="s">
        <v>63</v>
      </c>
      <c r="I41" s="8">
        <v>12</v>
      </c>
      <c r="J41" s="7">
        <f t="shared" si="0"/>
        <v>45203</v>
      </c>
      <c r="K41" s="9">
        <f t="shared" si="2"/>
        <v>45174</v>
      </c>
      <c r="L41" s="15" t="str">
        <f ca="1">IF(TODAY()&gt;Tabela2241011121314151617181920212223[[#This Row],[VENCIMENTO]],"Vencido‼","Válido✔")</f>
        <v>Vencido‼</v>
      </c>
    </row>
    <row r="42" spans="1:12" x14ac:dyDescent="0.25">
      <c r="A42" s="11" t="str">
        <f>Tabela224[[#This Row],[NOME]]</f>
        <v>NIELTON OLIVEIRA DAMASCENO</v>
      </c>
      <c r="B42" s="11" t="str">
        <f>Tabela224[[#This Row],[CATEGORIA]]</f>
        <v>EMPREGADO</v>
      </c>
      <c r="C42" s="15" t="str">
        <f>Tabela224[[#This Row],[SITUAÇÃO ]]</f>
        <v>ATIVO</v>
      </c>
      <c r="D42" s="15"/>
      <c r="E42" s="7"/>
      <c r="F42" s="26"/>
      <c r="G42" s="7"/>
      <c r="H42" s="7"/>
      <c r="I42" s="8"/>
      <c r="J42" s="7">
        <f t="shared" si="0"/>
        <v>0</v>
      </c>
      <c r="K42" s="9">
        <f t="shared" si="2"/>
        <v>-29</v>
      </c>
      <c r="L42" s="15" t="str">
        <f ca="1">IF(TODAY()&gt;Tabela2241011121314151617181920212223[[#This Row],[VENCIMENTO]],"Vencido‼","Válido✔")</f>
        <v>Vencido‼</v>
      </c>
    </row>
    <row r="43" spans="1:12" x14ac:dyDescent="0.25">
      <c r="A43" s="11" t="str">
        <f>Tabela224[[#This Row],[NOME]]</f>
        <v>PAULO CÉLIO DA SILVA</v>
      </c>
      <c r="B43" s="11" t="str">
        <f>Tabela224[[#This Row],[CATEGORIA]]</f>
        <v>EMPREGADO</v>
      </c>
      <c r="C43" s="15" t="str">
        <f>Tabela224[[#This Row],[SITUAÇÃO ]]</f>
        <v>ATIVO</v>
      </c>
      <c r="D43" s="15"/>
      <c r="E43" s="7"/>
      <c r="F43" s="26"/>
      <c r="G43" s="7"/>
      <c r="H43" s="7"/>
      <c r="I43" s="8"/>
      <c r="J43" s="7">
        <f t="shared" si="0"/>
        <v>0</v>
      </c>
      <c r="K43" s="9">
        <f t="shared" si="2"/>
        <v>-29</v>
      </c>
      <c r="L43" s="15" t="str">
        <f ca="1">IF(TODAY()&gt;Tabela2241011121314151617181920212223[[#This Row],[VENCIMENTO]],"Vencido‼","Válido✔")</f>
        <v>Vencido‼</v>
      </c>
    </row>
    <row r="44" spans="1:12" x14ac:dyDescent="0.25">
      <c r="A44" s="11" t="str">
        <f>Tabela224[[#This Row],[NOME]]</f>
        <v>RAFAEL FAUSTINO MAPA COELHO</v>
      </c>
      <c r="B44" s="11" t="str">
        <f>Tabela224[[#This Row],[CATEGORIA]]</f>
        <v>EMPREGADO</v>
      </c>
      <c r="C44" s="15" t="str">
        <f>Tabela224[[#This Row],[SITUAÇÃO ]]</f>
        <v>INATIVO</v>
      </c>
      <c r="D44" s="15" t="s">
        <v>80</v>
      </c>
      <c r="E44" s="7">
        <v>44813</v>
      </c>
      <c r="F44" s="26">
        <v>0.66666666666666663</v>
      </c>
      <c r="G44" s="7" t="s">
        <v>22</v>
      </c>
      <c r="H44" s="7" t="s">
        <v>63</v>
      </c>
      <c r="I44" s="8">
        <v>12</v>
      </c>
      <c r="J44" s="7">
        <f t="shared" si="0"/>
        <v>45178</v>
      </c>
      <c r="K44" s="9">
        <f t="shared" si="2"/>
        <v>45149</v>
      </c>
      <c r="L44" s="15" t="str">
        <f ca="1">IF(TODAY()&gt;Tabela2241011121314151617181920212223[[#This Row],[VENCIMENTO]],"Vencido‼","Válido✔")</f>
        <v>Vencido‼</v>
      </c>
    </row>
    <row r="45" spans="1:12" x14ac:dyDescent="0.25">
      <c r="A45" s="11" t="str">
        <f>Tabela224[[#This Row],[NOME]]</f>
        <v>RAFAEL ROBERTO CAMPIDELLI</v>
      </c>
      <c r="B45" s="11" t="str">
        <f>Tabela224[[#This Row],[CATEGORIA]]</f>
        <v>EMPREGADO</v>
      </c>
      <c r="C45" s="15" t="s">
        <v>120</v>
      </c>
      <c r="D45" s="15" t="s">
        <v>80</v>
      </c>
      <c r="E45" s="7">
        <v>44813</v>
      </c>
      <c r="F45" s="26">
        <v>0.66666666666666663</v>
      </c>
      <c r="G45" s="7" t="s">
        <v>22</v>
      </c>
      <c r="H45" s="7" t="s">
        <v>63</v>
      </c>
      <c r="I45" s="8">
        <v>12</v>
      </c>
      <c r="J45" s="7">
        <f t="shared" si="0"/>
        <v>45178</v>
      </c>
      <c r="K45" s="9">
        <f t="shared" si="2"/>
        <v>45149</v>
      </c>
      <c r="L45" s="15" t="str">
        <f ca="1">IF(TODAY()&gt;Tabela2241011121314151617181920212223[[#This Row],[VENCIMENTO]],"Vencido‼","Válido✔")</f>
        <v>Vencido‼</v>
      </c>
    </row>
    <row r="46" spans="1:12" x14ac:dyDescent="0.25">
      <c r="A46" s="11" t="str">
        <f>Tabela224[[#This Row],[NOME]]</f>
        <v>ROBERT AUGUSTO SANTOS SILVA</v>
      </c>
      <c r="B46" s="11" t="str">
        <f>Tabela224[[#This Row],[CATEGORIA]]</f>
        <v>EMPREGADO</v>
      </c>
      <c r="C46" s="15" t="str">
        <f>Tabela224[[#This Row],[SITUAÇÃO ]]</f>
        <v>ATIVO</v>
      </c>
      <c r="D46" s="15"/>
      <c r="E46" s="7"/>
      <c r="F46" s="26"/>
      <c r="G46" s="7"/>
      <c r="H46" s="7"/>
      <c r="I46" s="8"/>
      <c r="J46" s="7">
        <f t="shared" si="0"/>
        <v>0</v>
      </c>
      <c r="K46" s="9">
        <f t="shared" si="2"/>
        <v>-29</v>
      </c>
      <c r="L46" s="15" t="str">
        <f ca="1">IF(TODAY()&gt;Tabela2241011121314151617181920212223[[#This Row],[VENCIMENTO]],"Vencido‼","Válido✔")</f>
        <v>Vencido‼</v>
      </c>
    </row>
    <row r="47" spans="1:12" x14ac:dyDescent="0.25">
      <c r="A47" s="11" t="str">
        <f>Tabela224[[#This Row],[NOME]]</f>
        <v>TALISON TIAGO DIAS OLIVEIRA</v>
      </c>
      <c r="B47" s="11" t="str">
        <f>Tabela224[[#This Row],[CATEGORIA]]</f>
        <v>EMPREGADO</v>
      </c>
      <c r="C47" s="15" t="str">
        <f>Tabela224[[#This Row],[SITUAÇÃO ]]</f>
        <v>ATIVO</v>
      </c>
      <c r="D47" s="15"/>
      <c r="E47" s="7"/>
      <c r="F47" s="26"/>
      <c r="G47" s="7"/>
      <c r="H47" s="7"/>
      <c r="I47" s="8"/>
      <c r="J47" s="7">
        <f>EDATE(E47,I47)</f>
        <v>0</v>
      </c>
      <c r="K47" s="9">
        <f>J47-29</f>
        <v>-29</v>
      </c>
      <c r="L47" s="15" t="str">
        <f ca="1">IF(TODAY()&gt;Tabela2241011121314151617181920212223[[#This Row],[VENCIMENTO]],"Vencido‼","Válido✔")</f>
        <v>Vencido‼</v>
      </c>
    </row>
    <row r="48" spans="1:12" x14ac:dyDescent="0.25">
      <c r="A48" s="11" t="str">
        <f>Tabela224[[#This Row],[NOME]]</f>
        <v>THAÍS LORRAINE DA SILVA SANTOS</v>
      </c>
      <c r="B48" s="11" t="str">
        <f>Tabela224[[#This Row],[CATEGORIA]]</f>
        <v>EMPREGADO</v>
      </c>
      <c r="C48" s="15" t="str">
        <f>Tabela224[[#This Row],[SITUAÇÃO ]]</f>
        <v>ATIVO</v>
      </c>
      <c r="D48" s="15"/>
      <c r="E48" s="7"/>
      <c r="F48" s="26"/>
      <c r="G48" s="7"/>
      <c r="H48" s="7"/>
      <c r="I48" s="8"/>
      <c r="J48" s="7">
        <f t="shared" si="0"/>
        <v>0</v>
      </c>
      <c r="K48" s="9">
        <f t="shared" si="2"/>
        <v>-29</v>
      </c>
      <c r="L48" s="15" t="str">
        <f ca="1">IF(TODAY()&gt;Tabela2241011121314151617181920212223[[#This Row],[VENCIMENTO]],"Vencido‼","Válido✔")</f>
        <v>Vencido‼</v>
      </c>
    </row>
    <row r="49" spans="1:12" x14ac:dyDescent="0.25">
      <c r="A49" s="11" t="str">
        <f>Tabela224[[#This Row],[NOME]]</f>
        <v>WAGNER APARECIDO DE SOUSA JÚNIOR</v>
      </c>
      <c r="B49" s="11" t="str">
        <f>Tabela224[[#This Row],[CATEGORIA]]</f>
        <v>EMPREGADO</v>
      </c>
      <c r="C49" s="15" t="str">
        <f>Tabela224[[#This Row],[SITUAÇÃO ]]</f>
        <v>INATIVO</v>
      </c>
      <c r="D49" s="15" t="s">
        <v>80</v>
      </c>
      <c r="E49" s="7">
        <v>44958</v>
      </c>
      <c r="F49" s="26">
        <v>0.66666666666666663</v>
      </c>
      <c r="G49" s="7" t="s">
        <v>22</v>
      </c>
      <c r="H49" s="7" t="s">
        <v>63</v>
      </c>
      <c r="I49" s="8">
        <v>12</v>
      </c>
      <c r="J49" s="7">
        <f t="shared" si="0"/>
        <v>45323</v>
      </c>
      <c r="K49" s="9">
        <f t="shared" si="2"/>
        <v>45294</v>
      </c>
      <c r="L49" s="15" t="str">
        <f ca="1">IF(TODAY()&gt;Tabela2241011121314151617181920212223[[#This Row],[VENCIMENTO]],"Vencido‼","Válido✔")</f>
        <v>Vencido‼</v>
      </c>
    </row>
    <row r="50" spans="1:12" x14ac:dyDescent="0.25">
      <c r="A50" s="11" t="str">
        <f>Tabela224[[#This Row],[NOME]]</f>
        <v>WESLEY DE ALMEIDA E SOUZA</v>
      </c>
      <c r="B50" s="11" t="str">
        <f>Tabela224[[#This Row],[CATEGORIA]]</f>
        <v>EMPREGADO</v>
      </c>
      <c r="C50" s="15" t="str">
        <f>Tabela224[[#This Row],[SITUAÇÃO ]]</f>
        <v>ATIVO</v>
      </c>
      <c r="D50" s="15"/>
      <c r="E50" s="7"/>
      <c r="F50" s="26"/>
      <c r="G50" s="7"/>
      <c r="H50" s="7"/>
      <c r="I50" s="8"/>
      <c r="J50" s="7">
        <f t="shared" si="0"/>
        <v>0</v>
      </c>
      <c r="K50" s="9">
        <f t="shared" si="2"/>
        <v>-29</v>
      </c>
      <c r="L50" s="15" t="str">
        <f ca="1">IF(TODAY()&gt;Tabela2241011121314151617181920212223[[#This Row],[VENCIMENTO]],"Vencido‼","Válido✔")</f>
        <v>Vencido‼</v>
      </c>
    </row>
    <row r="51" spans="1:12" x14ac:dyDescent="0.25">
      <c r="A51" s="11" t="str">
        <f>Tabela224[[#This Row],[NOME]]</f>
        <v>MARCELO CHRISTIAN LELIS DE OLIVEIRA</v>
      </c>
      <c r="B51" s="11" t="str">
        <f>Tabela224[[#This Row],[CATEGORIA]]</f>
        <v>EMPREGADO</v>
      </c>
      <c r="C51" s="15" t="str">
        <f>Tabela224[[#This Row],[SITUAÇÃO ]]</f>
        <v>ATIVO</v>
      </c>
      <c r="D51" s="15"/>
      <c r="E51" s="7"/>
      <c r="F51" s="26"/>
      <c r="G51" s="7"/>
      <c r="H51" s="7"/>
      <c r="I51" s="8"/>
      <c r="J51" s="7">
        <f t="shared" si="0"/>
        <v>0</v>
      </c>
      <c r="K51" s="9">
        <f t="shared" si="2"/>
        <v>-29</v>
      </c>
      <c r="L51" s="15" t="str">
        <f ca="1">IF(TODAY()&gt;Tabela2241011121314151617181920212223[[#This Row],[VENCIMENTO]],"Vencido‼","Válido✔")</f>
        <v>Vencido‼</v>
      </c>
    </row>
    <row r="52" spans="1:12" x14ac:dyDescent="0.25">
      <c r="A52" s="11" t="str">
        <f>Tabela224[[#This Row],[NOME]]</f>
        <v>PABLO VINICIUS SEVERINO FERNANDES</v>
      </c>
      <c r="B52" s="11" t="str">
        <f>Tabela224[[#This Row],[CATEGORIA]]</f>
        <v xml:space="preserve">EMPREGADO </v>
      </c>
      <c r="C52" s="15" t="str">
        <f>Tabela224[[#This Row],[SITUAÇÃO ]]</f>
        <v>ATIVO</v>
      </c>
      <c r="D52" s="15" t="s">
        <v>80</v>
      </c>
      <c r="E52" s="7">
        <v>44958</v>
      </c>
      <c r="F52" s="26">
        <v>0.66666666666666663</v>
      </c>
      <c r="G52" s="7" t="s">
        <v>22</v>
      </c>
      <c r="H52" s="7" t="s">
        <v>63</v>
      </c>
      <c r="I52" s="8">
        <v>12</v>
      </c>
      <c r="J52" s="19">
        <f t="shared" si="0"/>
        <v>45323</v>
      </c>
      <c r="K52" s="20">
        <f t="shared" si="2"/>
        <v>45294</v>
      </c>
      <c r="L52" s="15" t="str">
        <f ca="1">IF(TODAY()&gt;Tabela2241011121314151617181920212223[[#This Row],[VENCIMENTO]],"Vencido‼","Válido✔")</f>
        <v>Vencido‼</v>
      </c>
    </row>
    <row r="53" spans="1:12" x14ac:dyDescent="0.25">
      <c r="A53" s="11" t="str">
        <f>Tabela224[[#This Row],[NOME]]</f>
        <v>FRANCISCO PEDRO DE SOUZA SANTOS</v>
      </c>
      <c r="B53" s="11" t="str">
        <f>Tabela224[[#This Row],[CATEGORIA]]</f>
        <v>EMPREGADO</v>
      </c>
      <c r="C53" s="15" t="s">
        <v>120</v>
      </c>
      <c r="D53" s="8"/>
      <c r="E53" s="7"/>
      <c r="F53" s="7"/>
      <c r="G53" s="7"/>
      <c r="H53" s="7"/>
      <c r="I53" s="8"/>
      <c r="J53" s="7">
        <f t="shared" ref="J53:J100" si="3">EDATE(E53,I53)</f>
        <v>0</v>
      </c>
      <c r="K53" s="9">
        <f t="shared" ref="K53:K100" si="4">J53-29</f>
        <v>-29</v>
      </c>
      <c r="L53" s="27" t="str">
        <f ca="1">IF(TODAY()&gt;Tabela2241011121314151617181920212223[[#This Row],[VENCIMENTO]],"Vencido‼","Válido✔")</f>
        <v>Vencido‼</v>
      </c>
    </row>
    <row r="54" spans="1:12" x14ac:dyDescent="0.25">
      <c r="A54" s="11" t="str">
        <f>Tabela224[[#This Row],[NOME]]</f>
        <v>ÍTALO GABRIEL DA SILVA RODRIGUES SANTOS</v>
      </c>
      <c r="B54" s="11" t="str">
        <f>Tabela224[[#This Row],[CATEGORIA]]</f>
        <v>EMPREGADO</v>
      </c>
      <c r="C54" s="15" t="str">
        <f>Tabela224[[#This Row],[SITUAÇÃO ]]</f>
        <v>ATIVO</v>
      </c>
      <c r="D54" s="8"/>
      <c r="E54" s="7"/>
      <c r="F54" s="7"/>
      <c r="G54" s="7"/>
      <c r="H54" s="7"/>
      <c r="I54" s="8"/>
      <c r="J54" s="7">
        <f t="shared" si="3"/>
        <v>0</v>
      </c>
      <c r="K54" s="9">
        <f t="shared" si="4"/>
        <v>-29</v>
      </c>
      <c r="L54" s="27" t="str">
        <f ca="1">IF(TODAY()&gt;Tabela2241011121314151617181920212223[[#This Row],[VENCIMENTO]],"Vencido‼","Válido✔")</f>
        <v>Vencido‼</v>
      </c>
    </row>
    <row r="55" spans="1:12" x14ac:dyDescent="0.25">
      <c r="A55" s="11" t="str">
        <f>Tabela224[[#This Row],[NOME]]</f>
        <v>IVANILDO AMARAL SANTOS</v>
      </c>
      <c r="B55" s="11" t="str">
        <f>Tabela224[[#This Row],[CATEGORIA]]</f>
        <v>EMPREGADO</v>
      </c>
      <c r="C55" s="15" t="str">
        <f>Tabela224[[#This Row],[SITUAÇÃO ]]</f>
        <v>ATIVO</v>
      </c>
      <c r="D55" s="8"/>
      <c r="E55" s="7"/>
      <c r="F55" s="7"/>
      <c r="G55" s="7"/>
      <c r="H55" s="7"/>
      <c r="I55" s="8"/>
      <c r="J55" s="7">
        <f t="shared" si="3"/>
        <v>0</v>
      </c>
      <c r="K55" s="9">
        <f t="shared" si="4"/>
        <v>-29</v>
      </c>
      <c r="L55" s="27" t="str">
        <f ca="1">IF(TODAY()&gt;Tabela2241011121314151617181920212223[[#This Row],[VENCIMENTO]],"Vencido‼","Válido✔")</f>
        <v>Vencido‼</v>
      </c>
    </row>
    <row r="56" spans="1:12" x14ac:dyDescent="0.25">
      <c r="A56" s="11" t="str">
        <f>Tabela224[[#This Row],[NOME]]</f>
        <v>JONATHAN FERNANDES PEREIRA</v>
      </c>
      <c r="B56" s="11" t="str">
        <f>Tabela224[[#This Row],[CATEGORIA]]</f>
        <v>EMPREGADO</v>
      </c>
      <c r="C56" s="15" t="str">
        <f>Tabela224[[#This Row],[SITUAÇÃO ]]</f>
        <v>ATIVO</v>
      </c>
      <c r="D56" s="8"/>
      <c r="E56" s="7"/>
      <c r="F56" s="7"/>
      <c r="G56" s="7"/>
      <c r="H56" s="7"/>
      <c r="I56" s="8"/>
      <c r="J56" s="7">
        <f t="shared" si="3"/>
        <v>0</v>
      </c>
      <c r="K56" s="9">
        <f t="shared" si="4"/>
        <v>-29</v>
      </c>
      <c r="L56" s="27" t="str">
        <f ca="1">IF(TODAY()&gt;Tabela2241011121314151617181920212223[[#This Row],[VENCIMENTO]],"Vencido‼","Válido✔")</f>
        <v>Vencido‼</v>
      </c>
    </row>
    <row r="57" spans="1:12" x14ac:dyDescent="0.25">
      <c r="A57" s="11" t="str">
        <f>Tabela224[[#This Row],[NOME]]</f>
        <v>FERNANDO AQUINO FERNANDES</v>
      </c>
      <c r="B57" s="11" t="str">
        <f>Tabela224[[#This Row],[CATEGORIA]]</f>
        <v>INTERMITENTE (FERNANDO)</v>
      </c>
      <c r="C57" s="15" t="str">
        <f>Tabela224[[#This Row],[SITUAÇÃO ]]</f>
        <v>ATIVO</v>
      </c>
      <c r="D57" s="8"/>
      <c r="E57" s="7"/>
      <c r="F57" s="7"/>
      <c r="G57" s="7"/>
      <c r="H57" s="7"/>
      <c r="I57" s="8"/>
      <c r="J57" s="7">
        <f t="shared" si="3"/>
        <v>0</v>
      </c>
      <c r="K57" s="9">
        <f t="shared" si="4"/>
        <v>-29</v>
      </c>
      <c r="L57" s="27" t="str">
        <f ca="1">IF(TODAY()&gt;Tabela2241011121314151617181920212223[[#This Row],[VENCIMENTO]],"Vencido‼","Válido✔")</f>
        <v>Vencido‼</v>
      </c>
    </row>
    <row r="58" spans="1:12" x14ac:dyDescent="0.25">
      <c r="A58" s="11" t="str">
        <f>Tabela224[[#This Row],[NOME]]</f>
        <v>WANDESON COSTA LIMA</v>
      </c>
      <c r="B58" s="11" t="str">
        <f>Tabela224[[#This Row],[CATEGORIA]]</f>
        <v>INTERMITENTE (FERNANDO)</v>
      </c>
      <c r="C58" s="15" t="str">
        <f>Tabela224[[#This Row],[SITUAÇÃO ]]</f>
        <v>ATIVO</v>
      </c>
      <c r="D58" s="8"/>
      <c r="E58" s="7"/>
      <c r="F58" s="7"/>
      <c r="G58" s="7"/>
      <c r="H58" s="7"/>
      <c r="I58" s="8"/>
      <c r="J58" s="7">
        <f t="shared" si="3"/>
        <v>0</v>
      </c>
      <c r="K58" s="9">
        <f t="shared" si="4"/>
        <v>-29</v>
      </c>
      <c r="L58" s="27" t="str">
        <f ca="1">IF(TODAY()&gt;Tabela2241011121314151617181920212223[[#This Row],[VENCIMENTO]],"Vencido‼","Válido✔")</f>
        <v>Vencido‼</v>
      </c>
    </row>
    <row r="59" spans="1:12" x14ac:dyDescent="0.25">
      <c r="A59" s="11" t="str">
        <f>Tabela224[[#This Row],[NOME]]</f>
        <v>WILLIAN JORGE CAETANO PINTO</v>
      </c>
      <c r="B59" s="11" t="str">
        <f>Tabela224[[#This Row],[CATEGORIA]]</f>
        <v>INTERMITENTE (FERNANDO)</v>
      </c>
      <c r="C59" s="15" t="str">
        <f>Tabela224[[#This Row],[SITUAÇÃO ]]</f>
        <v>ATIVO</v>
      </c>
      <c r="D59" s="8"/>
      <c r="E59" s="7"/>
      <c r="F59" s="7"/>
      <c r="G59" s="7"/>
      <c r="H59" s="7"/>
      <c r="I59" s="8"/>
      <c r="J59" s="7">
        <f t="shared" si="3"/>
        <v>0</v>
      </c>
      <c r="K59" s="9">
        <f t="shared" si="4"/>
        <v>-29</v>
      </c>
      <c r="L59" s="27" t="str">
        <f ca="1">IF(TODAY()&gt;Tabela2241011121314151617181920212223[[#This Row],[VENCIMENTO]],"Vencido‼","Válido✔")</f>
        <v>Vencido‼</v>
      </c>
    </row>
    <row r="60" spans="1:12" x14ac:dyDescent="0.25">
      <c r="A60" s="11" t="str">
        <f>Tabela224[[#This Row],[NOME]]</f>
        <v>GRASIANE DA COSTA SOBRINHO</v>
      </c>
      <c r="B60" s="11" t="str">
        <f>Tabela224[[#This Row],[CATEGORIA]]</f>
        <v>EMPREGADO</v>
      </c>
      <c r="C60" s="15" t="str">
        <f>Tabela224[[#This Row],[SITUAÇÃO ]]</f>
        <v>ATIVO</v>
      </c>
      <c r="D60" s="8"/>
      <c r="E60" s="7"/>
      <c r="F60" s="7"/>
      <c r="G60" s="7"/>
      <c r="H60" s="7"/>
      <c r="I60" s="8"/>
      <c r="J60" s="7">
        <f t="shared" si="3"/>
        <v>0</v>
      </c>
      <c r="K60" s="9">
        <f t="shared" si="4"/>
        <v>-29</v>
      </c>
      <c r="L60" s="27" t="str">
        <f ca="1">IF(TODAY()&gt;Tabela2241011121314151617181920212223[[#This Row],[VENCIMENTO]],"Vencido‼","Válido✔")</f>
        <v>Vencido‼</v>
      </c>
    </row>
    <row r="61" spans="1:12" x14ac:dyDescent="0.25">
      <c r="A61" s="11" t="str">
        <f>Tabela224[[#This Row],[NOME]]</f>
        <v>BRUNO GUIMARÃES MARTINS</v>
      </c>
      <c r="B61" s="11" t="str">
        <f>Tabela224[[#This Row],[CATEGORIA]]</f>
        <v>EMPREGADO</v>
      </c>
      <c r="C61" s="15" t="str">
        <f>Tabela224[[#This Row],[SITUAÇÃO ]]</f>
        <v>ATIVO</v>
      </c>
      <c r="D61" s="8"/>
      <c r="E61" s="7"/>
      <c r="F61" s="7"/>
      <c r="G61" s="7"/>
      <c r="H61" s="7"/>
      <c r="I61" s="8"/>
      <c r="J61" s="7">
        <f t="shared" si="3"/>
        <v>0</v>
      </c>
      <c r="K61" s="9">
        <f t="shared" si="4"/>
        <v>-29</v>
      </c>
      <c r="L61" s="27" t="str">
        <f ca="1">IF(TODAY()&gt;Tabela2241011121314151617181920212223[[#This Row],[VENCIMENTO]],"Vencido‼","Válido✔")</f>
        <v>Vencido‼</v>
      </c>
    </row>
    <row r="62" spans="1:12" x14ac:dyDescent="0.25">
      <c r="A62" s="11" t="str">
        <f>Tabela224[[#This Row],[NOME]]</f>
        <v>LEANDRO GUIMARÃES MARTINS</v>
      </c>
      <c r="B62" s="11" t="str">
        <f>Tabela224[[#This Row],[CATEGORIA]]</f>
        <v>EMPREGADO</v>
      </c>
      <c r="C62" s="15" t="str">
        <f>Tabela224[[#This Row],[SITUAÇÃO ]]</f>
        <v>ATIVO</v>
      </c>
      <c r="D62" s="8"/>
      <c r="E62" s="7"/>
      <c r="F62" s="7"/>
      <c r="G62" s="7"/>
      <c r="H62" s="7"/>
      <c r="I62" s="8"/>
      <c r="J62" s="7">
        <f t="shared" si="3"/>
        <v>0</v>
      </c>
      <c r="K62" s="9">
        <f t="shared" si="4"/>
        <v>-29</v>
      </c>
      <c r="L62" s="27" t="str">
        <f ca="1">IF(TODAY()&gt;Tabela2241011121314151617181920212223[[#This Row],[VENCIMENTO]],"Vencido‼","Válido✔")</f>
        <v>Vencido‼</v>
      </c>
    </row>
    <row r="63" spans="1:12" x14ac:dyDescent="0.25">
      <c r="A63" s="11" t="str">
        <f>Tabela224[[#This Row],[NOME]]</f>
        <v>ALESSANDRO IORANY DOS SANTOS</v>
      </c>
      <c r="B63" s="11" t="str">
        <f>Tabela224[[#This Row],[CATEGORIA]]</f>
        <v>EMPREGADO</v>
      </c>
      <c r="C63" s="15" t="str">
        <f>Tabela224[[#This Row],[SITUAÇÃO ]]</f>
        <v>INATIVO</v>
      </c>
      <c r="D63" s="8"/>
      <c r="E63" s="7"/>
      <c r="F63" s="7"/>
      <c r="G63" s="7"/>
      <c r="H63" s="7"/>
      <c r="I63" s="8"/>
      <c r="J63" s="7">
        <f t="shared" si="3"/>
        <v>0</v>
      </c>
      <c r="K63" s="9">
        <f t="shared" si="4"/>
        <v>-29</v>
      </c>
      <c r="L63" s="27" t="str">
        <f ca="1">IF(TODAY()&gt;Tabela2241011121314151617181920212223[[#This Row],[VENCIMENTO]],"Vencido‼","Válido✔")</f>
        <v>Vencido‼</v>
      </c>
    </row>
    <row r="64" spans="1:12" x14ac:dyDescent="0.25">
      <c r="A64" s="11" t="str">
        <f>Tabela224[[#This Row],[NOME]]</f>
        <v>MATHEUS BINI SEVERINO FERNANDES</v>
      </c>
      <c r="B64" s="11" t="str">
        <f>Tabela224[[#This Row],[CATEGORIA]]</f>
        <v>EMPREGADO</v>
      </c>
      <c r="C64" s="15" t="str">
        <f>Tabela224[[#This Row],[SITUAÇÃO ]]</f>
        <v>ATIVO</v>
      </c>
      <c r="D64" s="8"/>
      <c r="E64" s="7"/>
      <c r="F64" s="7"/>
      <c r="G64" s="7"/>
      <c r="H64" s="7"/>
      <c r="I64" s="8"/>
      <c r="J64" s="7">
        <f t="shared" si="3"/>
        <v>0</v>
      </c>
      <c r="K64" s="9">
        <f t="shared" si="4"/>
        <v>-29</v>
      </c>
      <c r="L64" s="27" t="str">
        <f ca="1">IF(TODAY()&gt;Tabela2241011121314151617181920212223[[#This Row],[VENCIMENTO]],"Vencido‼","Válido✔")</f>
        <v>Vencido‼</v>
      </c>
    </row>
    <row r="65" spans="1:12" x14ac:dyDescent="0.25">
      <c r="A65" s="11" t="str">
        <f>Tabela224[[#This Row],[NOME]]</f>
        <v>NILTON ALVES DA CUNHA FILHO</v>
      </c>
      <c r="B65" s="11" t="str">
        <f>Tabela224[[#This Row],[CATEGORIA]]</f>
        <v>EMPREGADO</v>
      </c>
      <c r="C65" s="15" t="str">
        <f>Tabela224[[#This Row],[SITUAÇÃO ]]</f>
        <v>ATIVO</v>
      </c>
      <c r="D65" s="8"/>
      <c r="E65" s="7"/>
      <c r="F65" s="7"/>
      <c r="G65" s="7"/>
      <c r="H65" s="7"/>
      <c r="I65" s="8"/>
      <c r="J65" s="7">
        <f t="shared" si="3"/>
        <v>0</v>
      </c>
      <c r="K65" s="9">
        <f t="shared" si="4"/>
        <v>-29</v>
      </c>
      <c r="L65" s="27" t="str">
        <f ca="1">IF(TODAY()&gt;Tabela2241011121314151617181920212223[[#This Row],[VENCIMENTO]],"Vencido‼","Válido✔")</f>
        <v>Vencido‼</v>
      </c>
    </row>
    <row r="66" spans="1:12" x14ac:dyDescent="0.25">
      <c r="A66" s="11" t="str">
        <f>Tabela224[[#This Row],[NOME]]</f>
        <v>FRANCISCO PEDRO DE SOUZA SANTOS</v>
      </c>
      <c r="B66" s="11" t="str">
        <f>Tabela224[[#This Row],[CATEGORIA]]</f>
        <v>EMPREGADO</v>
      </c>
      <c r="C66" s="15" t="str">
        <f>Tabela224[[#This Row],[SITUAÇÃO ]]</f>
        <v>ATIVO</v>
      </c>
      <c r="D66" s="8"/>
      <c r="E66" s="7"/>
      <c r="F66" s="7"/>
      <c r="G66" s="7"/>
      <c r="H66" s="7"/>
      <c r="I66" s="8"/>
      <c r="J66" s="7">
        <f t="shared" si="3"/>
        <v>0</v>
      </c>
      <c r="K66" s="9">
        <f t="shared" si="4"/>
        <v>-29</v>
      </c>
      <c r="L66" s="27" t="str">
        <f ca="1">IF(TODAY()&gt;Tabela2241011121314151617181920212223[[#This Row],[VENCIMENTO]],"Vencido‼","Válido✔")</f>
        <v>Vencido‼</v>
      </c>
    </row>
    <row r="67" spans="1:12" x14ac:dyDescent="0.25">
      <c r="A67" s="11" t="str">
        <f>Tabela224[[#This Row],[NOME]]</f>
        <v>CARLOS EDUARDO ALVES JULIÃO</v>
      </c>
      <c r="B67" s="11" t="str">
        <f>Tabela224[[#This Row],[CATEGORIA]]</f>
        <v>EMPREGADO</v>
      </c>
      <c r="C67" s="15" t="str">
        <f>Tabela224[[#This Row],[SITUAÇÃO ]]</f>
        <v>ATIVO</v>
      </c>
      <c r="D67" s="8"/>
      <c r="E67" s="7"/>
      <c r="F67" s="7"/>
      <c r="G67" s="7"/>
      <c r="H67" s="7"/>
      <c r="I67" s="8"/>
      <c r="J67" s="7">
        <f t="shared" si="3"/>
        <v>0</v>
      </c>
      <c r="K67" s="9">
        <f t="shared" si="4"/>
        <v>-29</v>
      </c>
      <c r="L67" s="27" t="str">
        <f ca="1">IF(TODAY()&gt;Tabela2241011121314151617181920212223[[#This Row],[VENCIMENTO]],"Vencido‼","Válido✔")</f>
        <v>Vencido‼</v>
      </c>
    </row>
    <row r="68" spans="1:12" x14ac:dyDescent="0.25">
      <c r="A68" s="11" t="str">
        <f>Tabela224[[#This Row],[NOME]]</f>
        <v>JHONATAS ALVES COSTA</v>
      </c>
      <c r="B68" s="11" t="str">
        <f>Tabela224[[#This Row],[CATEGORIA]]</f>
        <v>EMPREGADO</v>
      </c>
      <c r="C68" s="15" t="str">
        <f>Tabela224[[#This Row],[SITUAÇÃO ]]</f>
        <v>ATIVO</v>
      </c>
      <c r="D68" s="8"/>
      <c r="E68" s="7"/>
      <c r="F68" s="7"/>
      <c r="G68" s="7"/>
      <c r="H68" s="7"/>
      <c r="I68" s="8"/>
      <c r="J68" s="7">
        <f t="shared" si="3"/>
        <v>0</v>
      </c>
      <c r="K68" s="9">
        <f t="shared" si="4"/>
        <v>-29</v>
      </c>
      <c r="L68" s="27" t="str">
        <f ca="1">IF(TODAY()&gt;Tabela2241011121314151617181920212223[[#This Row],[VENCIMENTO]],"Vencido‼","Válido✔")</f>
        <v>Vencido‼</v>
      </c>
    </row>
    <row r="69" spans="1:12" x14ac:dyDescent="0.25">
      <c r="A69" s="11" t="str">
        <f>Tabela224[[#This Row],[NOME]]</f>
        <v>KELLEN CARLA PEREIRA SILVA</v>
      </c>
      <c r="B69" s="11" t="str">
        <f>Tabela224[[#This Row],[CATEGORIA]]</f>
        <v>EMPREGADO</v>
      </c>
      <c r="C69" s="15" t="str">
        <f>Tabela224[[#This Row],[SITUAÇÃO ]]</f>
        <v>ATIVO</v>
      </c>
      <c r="D69" s="8"/>
      <c r="E69" s="7"/>
      <c r="F69" s="7"/>
      <c r="G69" s="7"/>
      <c r="H69" s="7"/>
      <c r="I69" s="8"/>
      <c r="J69" s="7">
        <f t="shared" si="3"/>
        <v>0</v>
      </c>
      <c r="K69" s="9">
        <f t="shared" si="4"/>
        <v>-29</v>
      </c>
      <c r="L69" s="27" t="str">
        <f ca="1">IF(TODAY()&gt;Tabela2241011121314151617181920212223[[#This Row],[VENCIMENTO]],"Vencido‼","Válido✔")</f>
        <v>Vencido‼</v>
      </c>
    </row>
    <row r="70" spans="1:12" x14ac:dyDescent="0.25">
      <c r="A70" s="11" t="str">
        <f>Tabela224[[#This Row],[NOME]]</f>
        <v>LEONARDO JOSÉ DA SILVA</v>
      </c>
      <c r="B70" s="11" t="str">
        <f>Tabela224[[#This Row],[CATEGORIA]]</f>
        <v>EMPREGADO</v>
      </c>
      <c r="C70" s="15" t="str">
        <f>Tabela224[[#This Row],[SITUAÇÃO ]]</f>
        <v>ATIVO</v>
      </c>
      <c r="D70" s="8"/>
      <c r="E70" s="7"/>
      <c r="F70" s="7"/>
      <c r="G70" s="7"/>
      <c r="H70" s="7"/>
      <c r="I70" s="8"/>
      <c r="J70" s="7">
        <f t="shared" si="3"/>
        <v>0</v>
      </c>
      <c r="K70" s="9">
        <f t="shared" si="4"/>
        <v>-29</v>
      </c>
      <c r="L70" s="27" t="str">
        <f ca="1">IF(TODAY()&gt;Tabela2241011121314151617181920212223[[#This Row],[VENCIMENTO]],"Vencido‼","Válido✔")</f>
        <v>Vencido‼</v>
      </c>
    </row>
    <row r="71" spans="1:12" x14ac:dyDescent="0.25">
      <c r="A71" s="11" t="str">
        <f>Tabela224[[#This Row],[NOME]]</f>
        <v>LUSIMAR DE SOUZA SANTOS</v>
      </c>
      <c r="B71" s="11" t="str">
        <f>Tabela224[[#This Row],[CATEGORIA]]</f>
        <v>EMPREGADO</v>
      </c>
      <c r="C71" s="15" t="str">
        <f>Tabela224[[#This Row],[SITUAÇÃO ]]</f>
        <v>ATIVO</v>
      </c>
      <c r="D71" s="8"/>
      <c r="E71" s="7"/>
      <c r="F71" s="7"/>
      <c r="G71" s="7"/>
      <c r="H71" s="7"/>
      <c r="I71" s="8"/>
      <c r="J71" s="7">
        <f t="shared" si="3"/>
        <v>0</v>
      </c>
      <c r="K71" s="9">
        <f t="shared" si="4"/>
        <v>-29</v>
      </c>
      <c r="L71" s="27" t="str">
        <f ca="1">IF(TODAY()&gt;Tabela2241011121314151617181920212223[[#This Row],[VENCIMENTO]],"Vencido‼","Válido✔")</f>
        <v>Vencido‼</v>
      </c>
    </row>
    <row r="72" spans="1:12" x14ac:dyDescent="0.25">
      <c r="A72" s="11" t="str">
        <f>Tabela224[[#This Row],[NOME]]</f>
        <v>SANDY CRISTINA VENCESLAU FERREIRA</v>
      </c>
      <c r="B72" s="11" t="str">
        <f>Tabela224[[#This Row],[CATEGORIA]]</f>
        <v>EMPREGADO</v>
      </c>
      <c r="C72" s="15" t="str">
        <f>Tabela224[[#This Row],[SITUAÇÃO ]]</f>
        <v>ATIVO</v>
      </c>
      <c r="D72" s="8"/>
      <c r="E72" s="7"/>
      <c r="F72" s="7"/>
      <c r="G72" s="7"/>
      <c r="H72" s="7"/>
      <c r="I72" s="8"/>
      <c r="J72" s="7">
        <f t="shared" si="3"/>
        <v>0</v>
      </c>
      <c r="K72" s="9">
        <f t="shared" si="4"/>
        <v>-29</v>
      </c>
      <c r="L72" s="27" t="str">
        <f ca="1">IF(TODAY()&gt;Tabela2241011121314151617181920212223[[#This Row],[VENCIMENTO]],"Vencido‼","Válido✔")</f>
        <v>Vencido‼</v>
      </c>
    </row>
    <row r="73" spans="1:12" x14ac:dyDescent="0.25">
      <c r="A73" s="11" t="e">
        <f>Tabela224[[#This Row],[NOME]]</f>
        <v>#VALUE!</v>
      </c>
      <c r="B73" s="11" t="e">
        <f>Tabela224[[#This Row],[CATEGORIA]]</f>
        <v>#VALUE!</v>
      </c>
      <c r="C73" s="15" t="e">
        <f>Tabela224[[#This Row],[SITUAÇÃO ]]</f>
        <v>#VALUE!</v>
      </c>
      <c r="D73" s="8"/>
      <c r="E73" s="7"/>
      <c r="F73" s="7"/>
      <c r="G73" s="7"/>
      <c r="H73" s="7"/>
      <c r="I73" s="8"/>
      <c r="J73" s="7">
        <f t="shared" si="3"/>
        <v>0</v>
      </c>
      <c r="K73" s="9">
        <f t="shared" si="4"/>
        <v>-29</v>
      </c>
      <c r="L73" s="27" t="str">
        <f ca="1">IF(TODAY()&gt;Tabela2241011121314151617181920212223[[#This Row],[VENCIMENTO]],"Vencido‼","Válido✔")</f>
        <v>Vencido‼</v>
      </c>
    </row>
    <row r="74" spans="1:12" x14ac:dyDescent="0.25">
      <c r="A74" s="11" t="e">
        <f>Tabela224[[#This Row],[NOME]]</f>
        <v>#VALUE!</v>
      </c>
      <c r="B74" s="11" t="e">
        <f>Tabela224[[#This Row],[CATEGORIA]]</f>
        <v>#VALUE!</v>
      </c>
      <c r="C74" s="15" t="e">
        <f>Tabela224[[#This Row],[SITUAÇÃO ]]</f>
        <v>#VALUE!</v>
      </c>
      <c r="D74" s="8"/>
      <c r="E74" s="7"/>
      <c r="F74" s="7"/>
      <c r="G74" s="7"/>
      <c r="H74" s="7"/>
      <c r="I74" s="8"/>
      <c r="J74" s="7">
        <f t="shared" si="3"/>
        <v>0</v>
      </c>
      <c r="K74" s="9">
        <f t="shared" si="4"/>
        <v>-29</v>
      </c>
      <c r="L74" s="27" t="str">
        <f ca="1">IF(TODAY()&gt;Tabela2241011121314151617181920212223[[#This Row],[VENCIMENTO]],"Vencido‼","Válido✔")</f>
        <v>Vencido‼</v>
      </c>
    </row>
    <row r="75" spans="1:12" x14ac:dyDescent="0.25">
      <c r="A75" s="11" t="e">
        <f>Tabela224[[#This Row],[NOME]]</f>
        <v>#VALUE!</v>
      </c>
      <c r="B75" s="11" t="e">
        <f>Tabela224[[#This Row],[CATEGORIA]]</f>
        <v>#VALUE!</v>
      </c>
      <c r="C75" s="15" t="e">
        <f>Tabela224[[#This Row],[SITUAÇÃO ]]</f>
        <v>#VALUE!</v>
      </c>
      <c r="D75" s="8"/>
      <c r="E75" s="7"/>
      <c r="F75" s="7"/>
      <c r="G75" s="7"/>
      <c r="H75" s="7"/>
      <c r="I75" s="8"/>
      <c r="J75" s="7">
        <f t="shared" si="3"/>
        <v>0</v>
      </c>
      <c r="K75" s="9">
        <f t="shared" si="4"/>
        <v>-29</v>
      </c>
      <c r="L75" s="27" t="str">
        <f ca="1">IF(TODAY()&gt;Tabela2241011121314151617181920212223[[#This Row],[VENCIMENTO]],"Vencido‼","Válido✔")</f>
        <v>Vencido‼</v>
      </c>
    </row>
    <row r="76" spans="1:12" x14ac:dyDescent="0.25">
      <c r="A76" s="11" t="e">
        <f>Tabela224[[#This Row],[NOME]]</f>
        <v>#VALUE!</v>
      </c>
      <c r="B76" s="11" t="e">
        <f>Tabela224[[#This Row],[CATEGORIA]]</f>
        <v>#VALUE!</v>
      </c>
      <c r="C76" s="15" t="e">
        <f>Tabela224[[#This Row],[SITUAÇÃO ]]</f>
        <v>#VALUE!</v>
      </c>
      <c r="D76" s="8"/>
      <c r="E76" s="7"/>
      <c r="F76" s="7"/>
      <c r="G76" s="7"/>
      <c r="H76" s="7"/>
      <c r="I76" s="8"/>
      <c r="J76" s="7">
        <f t="shared" si="3"/>
        <v>0</v>
      </c>
      <c r="K76" s="9">
        <f t="shared" si="4"/>
        <v>-29</v>
      </c>
      <c r="L76" s="27" t="str">
        <f ca="1">IF(TODAY()&gt;Tabela2241011121314151617181920212223[[#This Row],[VENCIMENTO]],"Vencido‼","Válido✔")</f>
        <v>Vencido‼</v>
      </c>
    </row>
    <row r="77" spans="1:12" x14ac:dyDescent="0.25">
      <c r="A77" s="11" t="e">
        <f>Tabela224[[#This Row],[NOME]]</f>
        <v>#VALUE!</v>
      </c>
      <c r="B77" s="11" t="e">
        <f>Tabela224[[#This Row],[CATEGORIA]]</f>
        <v>#VALUE!</v>
      </c>
      <c r="C77" s="15" t="e">
        <f>Tabela224[[#This Row],[SITUAÇÃO ]]</f>
        <v>#VALUE!</v>
      </c>
      <c r="D77" s="8"/>
      <c r="E77" s="7"/>
      <c r="F77" s="7"/>
      <c r="G77" s="7"/>
      <c r="H77" s="7"/>
      <c r="I77" s="8"/>
      <c r="J77" s="7">
        <f t="shared" si="3"/>
        <v>0</v>
      </c>
      <c r="K77" s="9">
        <f t="shared" si="4"/>
        <v>-29</v>
      </c>
      <c r="L77" s="27" t="str">
        <f ca="1">IF(TODAY()&gt;Tabela2241011121314151617181920212223[[#This Row],[VENCIMENTO]],"Vencido‼","Válido✔")</f>
        <v>Vencido‼</v>
      </c>
    </row>
    <row r="78" spans="1:12" x14ac:dyDescent="0.25">
      <c r="A78" s="11" t="e">
        <f>Tabela224[[#This Row],[NOME]]</f>
        <v>#VALUE!</v>
      </c>
      <c r="B78" s="11" t="e">
        <f>Tabela224[[#This Row],[CATEGORIA]]</f>
        <v>#VALUE!</v>
      </c>
      <c r="C78" s="15" t="e">
        <f>Tabela224[[#This Row],[SITUAÇÃO ]]</f>
        <v>#VALUE!</v>
      </c>
      <c r="D78" s="8"/>
      <c r="E78" s="7"/>
      <c r="F78" s="7"/>
      <c r="G78" s="7"/>
      <c r="H78" s="7"/>
      <c r="I78" s="8"/>
      <c r="J78" s="7">
        <f t="shared" si="3"/>
        <v>0</v>
      </c>
      <c r="K78" s="9">
        <f t="shared" si="4"/>
        <v>-29</v>
      </c>
      <c r="L78" s="27" t="str">
        <f ca="1">IF(TODAY()&gt;Tabela2241011121314151617181920212223[[#This Row],[VENCIMENTO]],"Vencido‼","Válido✔")</f>
        <v>Vencido‼</v>
      </c>
    </row>
    <row r="79" spans="1:12" x14ac:dyDescent="0.25">
      <c r="A79" s="11" t="e">
        <f>Tabela224[[#This Row],[NOME]]</f>
        <v>#VALUE!</v>
      </c>
      <c r="B79" s="11" t="e">
        <f>Tabela224[[#This Row],[CATEGORIA]]</f>
        <v>#VALUE!</v>
      </c>
      <c r="C79" s="15" t="e">
        <f>Tabela224[[#This Row],[SITUAÇÃO ]]</f>
        <v>#VALUE!</v>
      </c>
      <c r="D79" s="8"/>
      <c r="E79" s="7"/>
      <c r="F79" s="7"/>
      <c r="G79" s="7"/>
      <c r="H79" s="7"/>
      <c r="I79" s="8"/>
      <c r="J79" s="7">
        <f t="shared" si="3"/>
        <v>0</v>
      </c>
      <c r="K79" s="9">
        <f t="shared" si="4"/>
        <v>-29</v>
      </c>
      <c r="L79" s="27" t="str">
        <f ca="1">IF(TODAY()&gt;Tabela2241011121314151617181920212223[[#This Row],[VENCIMENTO]],"Vencido‼","Válido✔")</f>
        <v>Vencido‼</v>
      </c>
    </row>
    <row r="80" spans="1:12" x14ac:dyDescent="0.25">
      <c r="A80" s="11" t="e">
        <f>Tabela224[[#This Row],[NOME]]</f>
        <v>#VALUE!</v>
      </c>
      <c r="B80" s="11" t="e">
        <f>Tabela224[[#This Row],[CATEGORIA]]</f>
        <v>#VALUE!</v>
      </c>
      <c r="C80" s="15" t="e">
        <f>Tabela224[[#This Row],[SITUAÇÃO ]]</f>
        <v>#VALUE!</v>
      </c>
      <c r="D80" s="8"/>
      <c r="E80" s="7"/>
      <c r="F80" s="7"/>
      <c r="G80" s="7"/>
      <c r="H80" s="7"/>
      <c r="I80" s="8"/>
      <c r="J80" s="7">
        <f t="shared" si="3"/>
        <v>0</v>
      </c>
      <c r="K80" s="9">
        <f t="shared" si="4"/>
        <v>-29</v>
      </c>
      <c r="L80" s="27" t="str">
        <f ca="1">IF(TODAY()&gt;Tabela2241011121314151617181920212223[[#This Row],[VENCIMENTO]],"Vencido‼","Válido✔")</f>
        <v>Vencido‼</v>
      </c>
    </row>
    <row r="81" spans="1:12" x14ac:dyDescent="0.25">
      <c r="A81" s="11" t="e">
        <f>Tabela224[[#This Row],[NOME]]</f>
        <v>#VALUE!</v>
      </c>
      <c r="B81" s="11" t="e">
        <f>Tabela224[[#This Row],[CATEGORIA]]</f>
        <v>#VALUE!</v>
      </c>
      <c r="C81" s="15"/>
      <c r="D81" s="8"/>
      <c r="E81" s="7"/>
      <c r="F81" s="7"/>
      <c r="G81" s="7"/>
      <c r="H81" s="7"/>
      <c r="I81" s="8"/>
      <c r="J81" s="7">
        <f t="shared" si="3"/>
        <v>0</v>
      </c>
      <c r="K81" s="9">
        <f t="shared" si="4"/>
        <v>-29</v>
      </c>
      <c r="L81" s="27" t="str">
        <f ca="1">IF(TODAY()&gt;Tabela2241011121314151617181920212223[[#This Row],[VENCIMENTO]],"Vencido‼","Válido✔")</f>
        <v>Vencido‼</v>
      </c>
    </row>
    <row r="82" spans="1:12" x14ac:dyDescent="0.25">
      <c r="A82" s="11" t="e">
        <f>Tabela224[[#This Row],[NOME]]</f>
        <v>#VALUE!</v>
      </c>
      <c r="B82" s="11" t="e">
        <f>Tabela224[[#This Row],[CATEGORIA]]</f>
        <v>#VALUE!</v>
      </c>
      <c r="C82" s="15"/>
      <c r="D82" s="8"/>
      <c r="E82" s="7"/>
      <c r="F82" s="7"/>
      <c r="G82" s="7"/>
      <c r="H82" s="7"/>
      <c r="I82" s="8"/>
      <c r="J82" s="7">
        <f t="shared" si="3"/>
        <v>0</v>
      </c>
      <c r="K82" s="9">
        <f t="shared" si="4"/>
        <v>-29</v>
      </c>
      <c r="L82" s="27" t="str">
        <f ca="1">IF(TODAY()&gt;Tabela2241011121314151617181920212223[[#This Row],[VENCIMENTO]],"Vencido‼","Válido✔")</f>
        <v>Vencido‼</v>
      </c>
    </row>
    <row r="83" spans="1:12" x14ac:dyDescent="0.25">
      <c r="A83" s="11" t="e">
        <f>Tabela224[[#This Row],[NOME]]</f>
        <v>#VALUE!</v>
      </c>
      <c r="B83" s="11" t="e">
        <f>Tabela224[[#This Row],[CATEGORIA]]</f>
        <v>#VALUE!</v>
      </c>
      <c r="C83" s="15"/>
      <c r="D83" s="8"/>
      <c r="E83" s="7"/>
      <c r="F83" s="7"/>
      <c r="G83" s="7"/>
      <c r="H83" s="7"/>
      <c r="I83" s="8"/>
      <c r="J83" s="7">
        <f t="shared" si="3"/>
        <v>0</v>
      </c>
      <c r="K83" s="9">
        <f t="shared" si="4"/>
        <v>-29</v>
      </c>
      <c r="L83" s="27" t="str">
        <f ca="1">IF(TODAY()&gt;Tabela2241011121314151617181920212223[[#This Row],[VENCIMENTO]],"Vencido‼","Válido✔")</f>
        <v>Vencido‼</v>
      </c>
    </row>
    <row r="84" spans="1:12" x14ac:dyDescent="0.25">
      <c r="A84" s="11" t="e">
        <f>Tabela224[[#This Row],[NOME]]</f>
        <v>#VALUE!</v>
      </c>
      <c r="B84" s="11" t="e">
        <f>Tabela224[[#This Row],[CATEGORIA]]</f>
        <v>#VALUE!</v>
      </c>
      <c r="C84" s="15"/>
      <c r="D84" s="8"/>
      <c r="E84" s="7"/>
      <c r="F84" s="7"/>
      <c r="G84" s="7"/>
      <c r="H84" s="7"/>
      <c r="I84" s="8"/>
      <c r="J84" s="7">
        <f t="shared" si="3"/>
        <v>0</v>
      </c>
      <c r="K84" s="9">
        <f t="shared" si="4"/>
        <v>-29</v>
      </c>
      <c r="L84" s="27" t="str">
        <f ca="1">IF(TODAY()&gt;Tabela2241011121314151617181920212223[[#This Row],[VENCIMENTO]],"Vencido‼","Válido✔")</f>
        <v>Vencido‼</v>
      </c>
    </row>
    <row r="85" spans="1:12" x14ac:dyDescent="0.25">
      <c r="A85" s="11" t="e">
        <f>Tabela224[[#This Row],[NOME]]</f>
        <v>#VALUE!</v>
      </c>
      <c r="B85" s="11" t="e">
        <f>Tabela224[[#This Row],[CATEGORIA]]</f>
        <v>#VALUE!</v>
      </c>
      <c r="C85" s="15"/>
      <c r="D85" s="8"/>
      <c r="E85" s="7"/>
      <c r="F85" s="7"/>
      <c r="G85" s="7"/>
      <c r="H85" s="7"/>
      <c r="I85" s="8"/>
      <c r="J85" s="7">
        <f t="shared" si="3"/>
        <v>0</v>
      </c>
      <c r="K85" s="9">
        <f t="shared" si="4"/>
        <v>-29</v>
      </c>
      <c r="L85" s="27" t="str">
        <f ca="1">IF(TODAY()&gt;Tabela2241011121314151617181920212223[[#This Row],[VENCIMENTO]],"Vencido‼","Válido✔")</f>
        <v>Vencido‼</v>
      </c>
    </row>
    <row r="86" spans="1:12" x14ac:dyDescent="0.25">
      <c r="A86" s="11" t="e">
        <f>Tabela224[[#This Row],[NOME]]</f>
        <v>#VALUE!</v>
      </c>
      <c r="B86" s="11" t="e">
        <f>Tabela224[[#This Row],[CATEGORIA]]</f>
        <v>#VALUE!</v>
      </c>
      <c r="C86" s="15"/>
      <c r="D86" s="8"/>
      <c r="E86" s="7"/>
      <c r="F86" s="7"/>
      <c r="G86" s="7"/>
      <c r="H86" s="7"/>
      <c r="I86" s="8"/>
      <c r="J86" s="7">
        <f t="shared" si="3"/>
        <v>0</v>
      </c>
      <c r="K86" s="9">
        <f t="shared" si="4"/>
        <v>-29</v>
      </c>
      <c r="L86" s="27" t="str">
        <f ca="1">IF(TODAY()&gt;Tabela2241011121314151617181920212223[[#This Row],[VENCIMENTO]],"Vencido‼","Válido✔")</f>
        <v>Vencido‼</v>
      </c>
    </row>
    <row r="87" spans="1:12" x14ac:dyDescent="0.25">
      <c r="A87" s="11" t="e">
        <f>Tabela224[[#This Row],[NOME]]</f>
        <v>#VALUE!</v>
      </c>
      <c r="B87" s="11" t="e">
        <f>Tabela224[[#This Row],[CATEGORIA]]</f>
        <v>#VALUE!</v>
      </c>
      <c r="C87" s="15"/>
      <c r="D87" s="8"/>
      <c r="E87" s="7"/>
      <c r="F87" s="7"/>
      <c r="G87" s="7"/>
      <c r="H87" s="7"/>
      <c r="I87" s="8"/>
      <c r="J87" s="7">
        <f t="shared" si="3"/>
        <v>0</v>
      </c>
      <c r="K87" s="9">
        <f t="shared" si="4"/>
        <v>-29</v>
      </c>
      <c r="L87" s="27" t="str">
        <f ca="1">IF(TODAY()&gt;Tabela2241011121314151617181920212223[[#This Row],[VENCIMENTO]],"Vencido‼","Válido✔")</f>
        <v>Vencido‼</v>
      </c>
    </row>
    <row r="88" spans="1:12" x14ac:dyDescent="0.25">
      <c r="A88" s="11" t="e">
        <f>Tabela224[[#This Row],[NOME]]</f>
        <v>#VALUE!</v>
      </c>
      <c r="B88" s="11" t="e">
        <f>Tabela224[[#This Row],[CATEGORIA]]</f>
        <v>#VALUE!</v>
      </c>
      <c r="C88" s="15"/>
      <c r="D88" s="8"/>
      <c r="E88" s="7"/>
      <c r="F88" s="7"/>
      <c r="G88" s="7"/>
      <c r="H88" s="7"/>
      <c r="I88" s="8"/>
      <c r="J88" s="7">
        <f t="shared" si="3"/>
        <v>0</v>
      </c>
      <c r="K88" s="9">
        <f t="shared" si="4"/>
        <v>-29</v>
      </c>
      <c r="L88" s="27" t="str">
        <f ca="1">IF(TODAY()&gt;Tabela2241011121314151617181920212223[[#This Row],[VENCIMENTO]],"Vencido‼","Válido✔")</f>
        <v>Vencido‼</v>
      </c>
    </row>
    <row r="89" spans="1:12" x14ac:dyDescent="0.25">
      <c r="A89" s="11" t="e">
        <f>Tabela224[[#This Row],[NOME]]</f>
        <v>#VALUE!</v>
      </c>
      <c r="B89" s="11" t="e">
        <f>Tabela224[[#This Row],[CATEGORIA]]</f>
        <v>#VALUE!</v>
      </c>
      <c r="C89" s="15"/>
      <c r="D89" s="8"/>
      <c r="E89" s="7"/>
      <c r="F89" s="7"/>
      <c r="G89" s="7"/>
      <c r="H89" s="7"/>
      <c r="I89" s="8"/>
      <c r="J89" s="7">
        <f t="shared" si="3"/>
        <v>0</v>
      </c>
      <c r="K89" s="9">
        <f t="shared" si="4"/>
        <v>-29</v>
      </c>
      <c r="L89" s="27" t="str">
        <f ca="1">IF(TODAY()&gt;Tabela2241011121314151617181920212223[[#This Row],[VENCIMENTO]],"Vencido‼","Válido✔")</f>
        <v>Vencido‼</v>
      </c>
    </row>
    <row r="90" spans="1:12" x14ac:dyDescent="0.25">
      <c r="A90" s="11" t="e">
        <f>Tabela224[[#This Row],[NOME]]</f>
        <v>#VALUE!</v>
      </c>
      <c r="B90" s="11" t="e">
        <f>Tabela224[[#This Row],[CATEGORIA]]</f>
        <v>#VALUE!</v>
      </c>
      <c r="C90" s="15"/>
      <c r="D90" s="8"/>
      <c r="E90" s="7"/>
      <c r="F90" s="7"/>
      <c r="G90" s="7"/>
      <c r="H90" s="7"/>
      <c r="I90" s="8"/>
      <c r="J90" s="7">
        <f t="shared" si="3"/>
        <v>0</v>
      </c>
      <c r="K90" s="9">
        <f t="shared" si="4"/>
        <v>-29</v>
      </c>
      <c r="L90" s="27" t="str">
        <f ca="1">IF(TODAY()&gt;Tabela2241011121314151617181920212223[[#This Row],[VENCIMENTO]],"Vencido‼","Válido✔")</f>
        <v>Vencido‼</v>
      </c>
    </row>
    <row r="91" spans="1:12" x14ac:dyDescent="0.25">
      <c r="A91" s="11" t="e">
        <f>Tabela224[[#This Row],[NOME]]</f>
        <v>#VALUE!</v>
      </c>
      <c r="B91" s="11" t="e">
        <f>Tabela224[[#This Row],[CATEGORIA]]</f>
        <v>#VALUE!</v>
      </c>
      <c r="C91" s="15"/>
      <c r="D91" s="8"/>
      <c r="E91" s="7"/>
      <c r="F91" s="7"/>
      <c r="G91" s="7"/>
      <c r="H91" s="7"/>
      <c r="I91" s="8"/>
      <c r="J91" s="7">
        <f t="shared" si="3"/>
        <v>0</v>
      </c>
      <c r="K91" s="9">
        <f t="shared" si="4"/>
        <v>-29</v>
      </c>
      <c r="L91" s="27" t="str">
        <f ca="1">IF(TODAY()&gt;Tabela2241011121314151617181920212223[[#This Row],[VENCIMENTO]],"Vencido‼","Válido✔")</f>
        <v>Vencido‼</v>
      </c>
    </row>
    <row r="92" spans="1:12" x14ac:dyDescent="0.25">
      <c r="A92" s="11" t="e">
        <f>Tabela224[[#This Row],[NOME]]</f>
        <v>#VALUE!</v>
      </c>
      <c r="B92" s="11" t="e">
        <f>Tabela224[[#This Row],[CATEGORIA]]</f>
        <v>#VALUE!</v>
      </c>
      <c r="C92" s="15"/>
      <c r="D92" s="8"/>
      <c r="E92" s="7"/>
      <c r="F92" s="7"/>
      <c r="G92" s="7"/>
      <c r="H92" s="7"/>
      <c r="I92" s="8"/>
      <c r="J92" s="7">
        <f t="shared" si="3"/>
        <v>0</v>
      </c>
      <c r="K92" s="9">
        <f t="shared" si="4"/>
        <v>-29</v>
      </c>
      <c r="L92" s="27" t="str">
        <f ca="1">IF(TODAY()&gt;Tabela2241011121314151617181920212223[[#This Row],[VENCIMENTO]],"Vencido‼","Válido✔")</f>
        <v>Vencido‼</v>
      </c>
    </row>
    <row r="93" spans="1:12" x14ac:dyDescent="0.25">
      <c r="A93" s="11" t="e">
        <f>Tabela224[[#This Row],[NOME]]</f>
        <v>#VALUE!</v>
      </c>
      <c r="B93" s="11" t="e">
        <f>Tabela224[[#This Row],[CATEGORIA]]</f>
        <v>#VALUE!</v>
      </c>
      <c r="C93" s="15"/>
      <c r="D93" s="8"/>
      <c r="E93" s="7"/>
      <c r="F93" s="7"/>
      <c r="G93" s="7"/>
      <c r="H93" s="7"/>
      <c r="I93" s="8"/>
      <c r="J93" s="7">
        <f t="shared" si="3"/>
        <v>0</v>
      </c>
      <c r="K93" s="9">
        <f t="shared" si="4"/>
        <v>-29</v>
      </c>
      <c r="L93" s="27" t="str">
        <f ca="1">IF(TODAY()&gt;Tabela2241011121314151617181920212223[[#This Row],[VENCIMENTO]],"Vencido‼","Válido✔")</f>
        <v>Vencido‼</v>
      </c>
    </row>
    <row r="94" spans="1:12" x14ac:dyDescent="0.25">
      <c r="A94" s="11" t="e">
        <f>Tabela224[[#This Row],[NOME]]</f>
        <v>#VALUE!</v>
      </c>
      <c r="B94" s="11" t="e">
        <f>Tabela224[[#This Row],[CATEGORIA]]</f>
        <v>#VALUE!</v>
      </c>
      <c r="C94" s="15"/>
      <c r="D94" s="8"/>
      <c r="E94" s="7"/>
      <c r="F94" s="7"/>
      <c r="G94" s="7"/>
      <c r="H94" s="7"/>
      <c r="I94" s="8"/>
      <c r="J94" s="7">
        <f t="shared" si="3"/>
        <v>0</v>
      </c>
      <c r="K94" s="9">
        <f t="shared" si="4"/>
        <v>-29</v>
      </c>
      <c r="L94" s="27" t="str">
        <f ca="1">IF(TODAY()&gt;Tabela2241011121314151617181920212223[[#This Row],[VENCIMENTO]],"Vencido‼","Válido✔")</f>
        <v>Vencido‼</v>
      </c>
    </row>
    <row r="95" spans="1:12" x14ac:dyDescent="0.25">
      <c r="A95" s="11" t="e">
        <f>Tabela224[[#This Row],[NOME]]</f>
        <v>#VALUE!</v>
      </c>
      <c r="B95" s="11" t="e">
        <f>Tabela224[[#This Row],[CATEGORIA]]</f>
        <v>#VALUE!</v>
      </c>
      <c r="C95" s="15"/>
      <c r="D95" s="8"/>
      <c r="E95" s="7"/>
      <c r="F95" s="7"/>
      <c r="G95" s="7"/>
      <c r="H95" s="7"/>
      <c r="I95" s="8"/>
      <c r="J95" s="7">
        <f t="shared" si="3"/>
        <v>0</v>
      </c>
      <c r="K95" s="9">
        <f t="shared" si="4"/>
        <v>-29</v>
      </c>
      <c r="L95" s="27" t="str">
        <f ca="1">IF(TODAY()&gt;Tabela2241011121314151617181920212223[[#This Row],[VENCIMENTO]],"Vencido‼","Válido✔")</f>
        <v>Vencido‼</v>
      </c>
    </row>
    <row r="96" spans="1:12" x14ac:dyDescent="0.25">
      <c r="A96" s="11" t="e">
        <f>Tabela224[[#This Row],[NOME]]</f>
        <v>#VALUE!</v>
      </c>
      <c r="B96" s="11" t="e">
        <f>Tabela224[[#This Row],[CATEGORIA]]</f>
        <v>#VALUE!</v>
      </c>
      <c r="C96" s="15"/>
      <c r="D96" s="8"/>
      <c r="E96" s="7"/>
      <c r="F96" s="7"/>
      <c r="G96" s="7"/>
      <c r="H96" s="7"/>
      <c r="I96" s="8"/>
      <c r="J96" s="7">
        <f t="shared" si="3"/>
        <v>0</v>
      </c>
      <c r="K96" s="9">
        <f t="shared" si="4"/>
        <v>-29</v>
      </c>
      <c r="L96" s="27" t="str">
        <f ca="1">IF(TODAY()&gt;Tabela2241011121314151617181920212223[[#This Row],[VENCIMENTO]],"Vencido‼","Válido✔")</f>
        <v>Vencido‼</v>
      </c>
    </row>
    <row r="97" spans="1:12" x14ac:dyDescent="0.25">
      <c r="A97" s="11" t="e">
        <f>Tabela224[[#This Row],[NOME]]</f>
        <v>#VALUE!</v>
      </c>
      <c r="B97" s="11" t="e">
        <f>Tabela224[[#This Row],[CATEGORIA]]</f>
        <v>#VALUE!</v>
      </c>
      <c r="C97" s="15"/>
      <c r="D97" s="8"/>
      <c r="E97" s="7"/>
      <c r="F97" s="7"/>
      <c r="G97" s="7"/>
      <c r="H97" s="7"/>
      <c r="I97" s="8"/>
      <c r="J97" s="7">
        <f t="shared" si="3"/>
        <v>0</v>
      </c>
      <c r="K97" s="9">
        <f t="shared" si="4"/>
        <v>-29</v>
      </c>
      <c r="L97" s="27" t="str">
        <f ca="1">IF(TODAY()&gt;Tabela2241011121314151617181920212223[[#This Row],[VENCIMENTO]],"Vencido‼","Válido✔")</f>
        <v>Vencido‼</v>
      </c>
    </row>
    <row r="98" spans="1:12" x14ac:dyDescent="0.25">
      <c r="A98" s="11" t="e">
        <f>Tabela224[[#This Row],[NOME]]</f>
        <v>#VALUE!</v>
      </c>
      <c r="B98" s="11" t="e">
        <f>Tabela224[[#This Row],[CATEGORIA]]</f>
        <v>#VALUE!</v>
      </c>
      <c r="C98" s="15"/>
      <c r="D98" s="8"/>
      <c r="E98" s="7"/>
      <c r="F98" s="7"/>
      <c r="G98" s="7"/>
      <c r="H98" s="7"/>
      <c r="I98" s="8"/>
      <c r="J98" s="7">
        <f t="shared" si="3"/>
        <v>0</v>
      </c>
      <c r="K98" s="9">
        <f t="shared" si="4"/>
        <v>-29</v>
      </c>
      <c r="L98" s="27" t="str">
        <f ca="1">IF(TODAY()&gt;Tabela2241011121314151617181920212223[[#This Row],[VENCIMENTO]],"Vencido‼","Válido✔")</f>
        <v>Vencido‼</v>
      </c>
    </row>
    <row r="99" spans="1:12" x14ac:dyDescent="0.25">
      <c r="A99" s="11" t="e">
        <f>Tabela224[[#This Row],[NOME]]</f>
        <v>#VALUE!</v>
      </c>
      <c r="B99" s="11" t="e">
        <f>Tabela224[[#This Row],[CATEGORIA]]</f>
        <v>#VALUE!</v>
      </c>
      <c r="C99" s="15"/>
      <c r="D99" s="8"/>
      <c r="E99" s="7"/>
      <c r="F99" s="7"/>
      <c r="G99" s="7"/>
      <c r="H99" s="7"/>
      <c r="I99" s="8"/>
      <c r="J99" s="7">
        <f t="shared" si="3"/>
        <v>0</v>
      </c>
      <c r="K99" s="9">
        <f t="shared" si="4"/>
        <v>-29</v>
      </c>
      <c r="L99" s="27" t="str">
        <f ca="1">IF(TODAY()&gt;Tabela2241011121314151617181920212223[[#This Row],[VENCIMENTO]],"Vencido‼","Válido✔")</f>
        <v>Vencido‼</v>
      </c>
    </row>
    <row r="100" spans="1:12" x14ac:dyDescent="0.25">
      <c r="A100" s="11" t="e">
        <f>Tabela224[[#This Row],[NOME]]</f>
        <v>#VALUE!</v>
      </c>
      <c r="B100" s="11" t="e">
        <f>Tabela224[[#This Row],[CATEGORIA]]</f>
        <v>#VALUE!</v>
      </c>
      <c r="C100" s="15"/>
      <c r="D100" s="8"/>
      <c r="E100" s="7"/>
      <c r="F100" s="7"/>
      <c r="G100" s="7"/>
      <c r="H100" s="7"/>
      <c r="I100" s="8"/>
      <c r="J100" s="7">
        <f t="shared" si="3"/>
        <v>0</v>
      </c>
      <c r="K100" s="9">
        <f t="shared" si="4"/>
        <v>-29</v>
      </c>
      <c r="L100" s="27" t="str">
        <f ca="1">IF(TODAY()&gt;Tabela2241011121314151617181920212223[[#This Row],[VENCIMENTO]],"Vencido‼","Válido✔")</f>
        <v>Vencido‼</v>
      </c>
    </row>
  </sheetData>
  <mergeCells count="2">
    <mergeCell ref="A2:L2"/>
    <mergeCell ref="A3:J3"/>
  </mergeCells>
  <conditionalFormatting sqref="J1">
    <cfRule type="containsText" dxfId="460" priority="2" operator="containsText" text="VENCIMENTO PRÓXIMO">
      <formula>NOT(ISERROR(SEARCH("VENCIMENTO PRÓXIMO",J1)))</formula>
    </cfRule>
  </conditionalFormatting>
  <conditionalFormatting sqref="J4">
    <cfRule type="timePeriod" dxfId="459" priority="12" timePeriod="nextMonth">
      <formula>AND(MONTH(J4)=MONTH(EDATE(TODAY(),0+1)),YEAR(J4)=YEAR(EDATE(TODAY(),0+1)))</formula>
    </cfRule>
  </conditionalFormatting>
  <conditionalFormatting sqref="J5:J100">
    <cfRule type="expression" dxfId="458" priority="5">
      <formula>$L5="Vencido"</formula>
    </cfRule>
    <cfRule type="cellIs" dxfId="457" priority="19" operator="equal">
      <formula>44848</formula>
    </cfRule>
    <cfRule type="cellIs" dxfId="456" priority="20" operator="lessThan">
      <formula>44848</formula>
    </cfRule>
  </conditionalFormatting>
  <conditionalFormatting sqref="J5:K1048576">
    <cfRule type="timePeriod" dxfId="455" priority="16" timePeriod="nextMonth">
      <formula>AND(MONTH(J5)=MONTH(EDATE(TODAY(),0+1)),YEAR(J5)=YEAR(EDATE(TODAY(),0+1)))</formula>
    </cfRule>
  </conditionalFormatting>
  <conditionalFormatting sqref="J5:L100">
    <cfRule type="expression" dxfId="454" priority="4">
      <formula>$L5="Vencido"</formula>
    </cfRule>
  </conditionalFormatting>
  <conditionalFormatting sqref="K1">
    <cfRule type="containsText" dxfId="453" priority="1" operator="containsText" text="VENCIMENTO PRÓXIMO">
      <formula>NOT(ISERROR(SEARCH("VENCIMENTO PRÓXIMO",K1)))</formula>
    </cfRule>
    <cfRule type="containsText" dxfId="452" priority="3" operator="containsText" text="PROGRAMAR RENOVAÇÃO">
      <formula>NOT(ISERROR(SEARCH("PROGRAMAR RENOVAÇÃO",K1)))</formula>
    </cfRule>
  </conditionalFormatting>
  <conditionalFormatting sqref="K3">
    <cfRule type="timePeriod" dxfId="451" priority="17" timePeriod="nextMonth">
      <formula>AND(MONTH(K3)=MONTH(EDATE(TODAY(),0+1)),YEAR(K3)=YEAR(EDATE(TODAY(),0+1)))</formula>
    </cfRule>
  </conditionalFormatting>
  <conditionalFormatting sqref="K4">
    <cfRule type="timePeriod" dxfId="450" priority="10" timePeriod="thisMonth">
      <formula>AND(MONTH(K4)=MONTH(TODAY()),YEAR(K4)=YEAR(TODAY()))</formula>
    </cfRule>
    <cfRule type="timePeriod" dxfId="449" priority="13" timePeriod="nextMonth">
      <formula>AND(MONTH(K4)=MONTH(EDATE(TODAY(),0+1)),YEAR(K4)=YEAR(EDATE(TODAY(),0+1)))</formula>
    </cfRule>
  </conditionalFormatting>
  <conditionalFormatting sqref="K5:K100">
    <cfRule type="cellIs" dxfId="448" priority="18" operator="equal">
      <formula>44809</formula>
    </cfRule>
  </conditionalFormatting>
  <conditionalFormatting sqref="K5:K1048576 K3">
    <cfRule type="timePeriod" dxfId="447" priority="14" timePeriod="thisMonth">
      <formula>AND(MONTH(K3)=MONTH(TODAY()),YEAR(K3)=YEAR(TODAY()))</formula>
    </cfRule>
  </conditionalFormatting>
  <conditionalFormatting sqref="L5:L46 L48:L100">
    <cfRule type="containsText" dxfId="446" priority="6" operator="containsText" text="Válido">
      <formula>NOT(ISERROR(SEARCH("Válido",L5)))</formula>
    </cfRule>
    <cfRule type="containsText" dxfId="445" priority="7" operator="containsText" text="Vencido">
      <formula>NOT(ISERROR(SEARCH("Vencido",L5)))</formula>
    </cfRule>
  </conditionalFormatting>
  <pageMargins left="0.511811024" right="0.511811024" top="0.78740157499999996" bottom="0.78740157499999996" header="0.31496062000000002" footer="0.31496062000000002"/>
  <pageSetup paperSize="9" scale="48" orientation="landscape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115B86B-1F4D-4844-8B4C-BB03C5543199}">
          <x14:formula1>
            <xm:f>Planilha2!$A$15:$A$16</xm:f>
          </x14:formula1>
          <xm:sqref>G5:G46 G48:G100</xm:sqref>
        </x14:dataValidation>
        <x14:dataValidation type="list" allowBlank="1" showInputMessage="1" showErrorMessage="1" xr:uid="{721B89CF-60BF-44EF-AF4B-A89F7AFCBD7B}">
          <x14:formula1>
            <xm:f>Planilha2!$A$1:$A$2</xm:f>
          </x14:formula1>
          <xm:sqref>H5:H100</xm:sqref>
        </x14:dataValidation>
        <x14:dataValidation type="list" allowBlank="1" showInputMessage="1" showErrorMessage="1" xr:uid="{864CA50C-CB15-45AE-82BA-634C8F749DF1}">
          <x14:formula1>
            <xm:f>Planilha2!$A$4:$A$13</xm:f>
          </x14:formula1>
          <xm:sqref>D5:D100</xm:sqref>
        </x14:dataValidation>
        <x14:dataValidation type="list" allowBlank="1" showInputMessage="1" showErrorMessage="1" xr:uid="{0C4E1C6A-F4E4-414F-A205-3241C4BC56DB}">
          <x14:formula1>
            <xm:f>Planilha2!$A$18:$A$19</xm:f>
          </x14:formula1>
          <xm:sqref>C5:C100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814C0-AB20-4DAF-9FBB-2776FF62FD85}">
  <sheetPr>
    <pageSetUpPr fitToPage="1"/>
  </sheetPr>
  <dimension ref="A1:L100"/>
  <sheetViews>
    <sheetView zoomScaleNormal="100" zoomScaleSheetLayoutView="100" workbookViewId="0">
      <pane xSplit="1" topLeftCell="B1" activePane="topRight" state="frozen"/>
      <selection activeCell="A19" sqref="A19"/>
      <selection pane="topRight" activeCell="D61" sqref="D61"/>
    </sheetView>
  </sheetViews>
  <sheetFormatPr defaultRowHeight="15" x14ac:dyDescent="0.25"/>
  <cols>
    <col min="1" max="1" width="43.140625" bestFit="1" customWidth="1"/>
    <col min="2" max="2" width="26.140625" style="17" bestFit="1" customWidth="1"/>
    <col min="3" max="3" width="16.140625" style="12" customWidth="1"/>
    <col min="4" max="4" width="41.5703125" style="12" bestFit="1" customWidth="1"/>
    <col min="5" max="5" width="20.7109375" bestFit="1" customWidth="1"/>
    <col min="6" max="7" width="20.7109375" customWidth="1"/>
    <col min="8" max="8" width="24.140625" bestFit="1" customWidth="1"/>
    <col min="9" max="9" width="16.140625" customWidth="1"/>
    <col min="10" max="10" width="18.140625" customWidth="1"/>
    <col min="11" max="11" width="17.28515625" bestFit="1" customWidth="1"/>
    <col min="12" max="12" width="13" bestFit="1" customWidth="1"/>
  </cols>
  <sheetData>
    <row r="1" spans="1:12" ht="77.25" customHeight="1" x14ac:dyDescent="0.25">
      <c r="I1" s="22" t="s">
        <v>85</v>
      </c>
      <c r="J1" s="23" t="s">
        <v>86</v>
      </c>
      <c r="K1" s="24" t="s">
        <v>87</v>
      </c>
    </row>
    <row r="2" spans="1:12" ht="47.1" customHeight="1" x14ac:dyDescent="0.4">
      <c r="A2" s="51" t="s">
        <v>95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3"/>
    </row>
    <row r="3" spans="1:12" ht="45" customHeight="1" x14ac:dyDescent="0.25">
      <c r="A3" s="54" t="s">
        <v>33</v>
      </c>
      <c r="B3" s="55"/>
      <c r="C3" s="55"/>
      <c r="D3" s="55"/>
      <c r="E3" s="55"/>
      <c r="F3" s="55"/>
      <c r="G3" s="55"/>
      <c r="H3" s="55"/>
      <c r="I3" s="55"/>
      <c r="J3" s="55"/>
      <c r="K3" s="13" t="s">
        <v>0</v>
      </c>
      <c r="L3" s="14" t="s">
        <v>131</v>
      </c>
    </row>
    <row r="4" spans="1:12" ht="24" x14ac:dyDescent="0.25">
      <c r="A4" s="3" t="s">
        <v>1</v>
      </c>
      <c r="B4" s="16" t="s">
        <v>67</v>
      </c>
      <c r="C4" s="3" t="s">
        <v>77</v>
      </c>
      <c r="D4" s="3" t="s">
        <v>2</v>
      </c>
      <c r="E4" s="4" t="s">
        <v>3</v>
      </c>
      <c r="F4" s="4" t="s">
        <v>8</v>
      </c>
      <c r="G4" s="4" t="s">
        <v>7</v>
      </c>
      <c r="H4" s="5" t="s">
        <v>4</v>
      </c>
      <c r="I4" s="21" t="s">
        <v>83</v>
      </c>
      <c r="J4" s="6" t="s">
        <v>5</v>
      </c>
      <c r="K4" s="6" t="s">
        <v>6</v>
      </c>
      <c r="L4" s="6" t="s">
        <v>78</v>
      </c>
    </row>
    <row r="5" spans="1:12" x14ac:dyDescent="0.25">
      <c r="A5" s="11" t="str">
        <f>Tabela224[[#This Row],[NOME]]</f>
        <v>ADENILSON ÂNGELO MACIEIRA</v>
      </c>
      <c r="B5" s="11" t="str">
        <f>Tabela224[[#This Row],[CATEGORIA]]</f>
        <v>EMPREGADO</v>
      </c>
      <c r="C5" s="15" t="str">
        <f>Tabela224[[#This Row],[SITUAÇÃO ]]</f>
        <v>ATIVO</v>
      </c>
      <c r="D5" s="15" t="s">
        <v>80</v>
      </c>
      <c r="E5" s="7">
        <v>45110</v>
      </c>
      <c r="F5" s="10">
        <v>0.33333333333333331</v>
      </c>
      <c r="G5" s="7" t="s">
        <v>22</v>
      </c>
      <c r="H5" s="7" t="s">
        <v>63</v>
      </c>
      <c r="I5" s="8">
        <v>24</v>
      </c>
      <c r="J5" s="7">
        <f t="shared" ref="J5:J52" si="0">EDATE(E5,I5)</f>
        <v>45841</v>
      </c>
      <c r="K5" s="9">
        <f t="shared" ref="K5:K14" si="1">J5-29</f>
        <v>45812</v>
      </c>
      <c r="L5" s="15" t="str">
        <f ca="1">IF(TODAY()&gt;Tabela224101112131415161718192021222324[[#This Row],[VENCIMENTO]],"Vencido‼","Válido✔")</f>
        <v>Válido✔</v>
      </c>
    </row>
    <row r="6" spans="1:12" x14ac:dyDescent="0.25">
      <c r="A6" s="11" t="str">
        <f>Tabela224[[#This Row],[NOME]]</f>
        <v>ADENILSON PEREIRA SOARES</v>
      </c>
      <c r="B6" s="11" t="str">
        <f>Tabela224[[#This Row],[CATEGORIA]]</f>
        <v>EMPREGADO</v>
      </c>
      <c r="C6" s="15" t="str">
        <f>Tabela224[[#This Row],[SITUAÇÃO ]]</f>
        <v>ATIVO</v>
      </c>
      <c r="D6" s="15" t="s">
        <v>80</v>
      </c>
      <c r="E6" s="7">
        <v>45167</v>
      </c>
      <c r="F6" s="10">
        <v>0.33333333333333331</v>
      </c>
      <c r="G6" s="7" t="s">
        <v>22</v>
      </c>
      <c r="H6" s="7" t="s">
        <v>63</v>
      </c>
      <c r="I6" s="8">
        <v>24</v>
      </c>
      <c r="J6" s="7">
        <f t="shared" si="0"/>
        <v>45898</v>
      </c>
      <c r="K6" s="9">
        <f t="shared" si="1"/>
        <v>45869</v>
      </c>
      <c r="L6" s="15" t="str">
        <f ca="1">IF(TODAY()&gt;Tabela224101112131415161718192021222324[[#This Row],[VENCIMENTO]],"Vencido‼","Válido✔")</f>
        <v>Válido✔</v>
      </c>
    </row>
    <row r="7" spans="1:12" x14ac:dyDescent="0.25">
      <c r="A7" s="11" t="str">
        <f>Tabela224[[#This Row],[NOME]]</f>
        <v>AMANDA APARECIDA DOS SANTOS</v>
      </c>
      <c r="B7" s="11" t="str">
        <f>Tabela224[[#This Row],[CATEGORIA]]</f>
        <v>EMPREGADO</v>
      </c>
      <c r="C7" s="15" t="str">
        <f>Tabela224[[#This Row],[SITUAÇÃO ]]</f>
        <v>ATIVO</v>
      </c>
      <c r="D7" s="15" t="s">
        <v>143</v>
      </c>
      <c r="E7" s="7" t="s">
        <v>156</v>
      </c>
      <c r="F7" s="10">
        <v>0.33333333333333331</v>
      </c>
      <c r="G7" s="7" t="s">
        <v>22</v>
      </c>
      <c r="H7" s="7" t="s">
        <v>79</v>
      </c>
      <c r="I7" s="8">
        <v>24</v>
      </c>
      <c r="J7" s="7" t="e">
        <f t="shared" si="0"/>
        <v>#VALUE!</v>
      </c>
      <c r="K7" s="9" t="e">
        <f t="shared" si="1"/>
        <v>#VALUE!</v>
      </c>
      <c r="L7" s="15" t="e">
        <f ca="1">IF(TODAY()&gt;Tabela224101112131415161718192021222324[[#This Row],[VENCIMENTO]],"Vencido‼","Válido✔")</f>
        <v>#VALUE!</v>
      </c>
    </row>
    <row r="8" spans="1:12" x14ac:dyDescent="0.25">
      <c r="A8" s="11" t="str">
        <f>Tabela224[[#This Row],[NOME]]</f>
        <v>ANDERSON JOSÉ NUNES REIS</v>
      </c>
      <c r="B8" s="11" t="str">
        <f>Tabela224[[#This Row],[CATEGORIA]]</f>
        <v>EMPREGADO</v>
      </c>
      <c r="C8" s="15" t="str">
        <f>Tabela224[[#This Row],[SITUAÇÃO ]]</f>
        <v>INATIVO</v>
      </c>
      <c r="D8" s="15" t="s">
        <v>80</v>
      </c>
      <c r="E8" s="7">
        <v>45041</v>
      </c>
      <c r="F8" s="10">
        <v>0.33333333333333331</v>
      </c>
      <c r="G8" s="7" t="s">
        <v>22</v>
      </c>
      <c r="H8" s="7" t="s">
        <v>63</v>
      </c>
      <c r="I8" s="8">
        <v>24</v>
      </c>
      <c r="J8" s="7">
        <f t="shared" si="0"/>
        <v>45772</v>
      </c>
      <c r="K8" s="9">
        <f t="shared" si="1"/>
        <v>45743</v>
      </c>
      <c r="L8" s="15" t="str">
        <f ca="1">IF(TODAY()&gt;Tabela224101112131415161718192021222324[[#This Row],[VENCIMENTO]],"Vencido‼","Válido✔")</f>
        <v>Válido✔</v>
      </c>
    </row>
    <row r="9" spans="1:12" x14ac:dyDescent="0.25">
      <c r="A9" s="11" t="str">
        <f>Tabela224[[#This Row],[NOME]]</f>
        <v>ARNALDO RAIMUNDO FERREIRA</v>
      </c>
      <c r="B9" s="11" t="str">
        <f>Tabela224[[#This Row],[CATEGORIA]]</f>
        <v>EMPREGADO</v>
      </c>
      <c r="C9" s="15" t="str">
        <f>Tabela224[[#This Row],[SITUAÇÃO ]]</f>
        <v>ATIVO</v>
      </c>
      <c r="D9" s="15" t="s">
        <v>81</v>
      </c>
      <c r="E9" s="7">
        <v>45015</v>
      </c>
      <c r="F9" s="10">
        <v>0.33333333333333331</v>
      </c>
      <c r="G9" s="7" t="s">
        <v>22</v>
      </c>
      <c r="H9" s="7" t="s">
        <v>63</v>
      </c>
      <c r="I9" s="8">
        <v>24</v>
      </c>
      <c r="J9" s="7">
        <f t="shared" si="0"/>
        <v>45746</v>
      </c>
      <c r="K9" s="9">
        <f t="shared" si="1"/>
        <v>45717</v>
      </c>
      <c r="L9" s="15" t="str">
        <f ca="1">IF(TODAY()&gt;Tabela224101112131415161718192021222324[[#This Row],[VENCIMENTO]],"Vencido‼","Válido✔")</f>
        <v>Válido✔</v>
      </c>
    </row>
    <row r="10" spans="1:12" x14ac:dyDescent="0.25">
      <c r="A10" s="11" t="str">
        <f>Tabela224[[#This Row],[NOME]]</f>
        <v>BRUNO DE SOUSA MARTINS</v>
      </c>
      <c r="B10" s="11" t="str">
        <f>Tabela224[[#This Row],[CATEGORIA]]</f>
        <v xml:space="preserve">EMPREGADO </v>
      </c>
      <c r="C10" s="15" t="str">
        <f>Tabela224[[#This Row],[SITUAÇÃO ]]</f>
        <v>INATIVO</v>
      </c>
      <c r="D10" s="15" t="s">
        <v>80</v>
      </c>
      <c r="E10" s="7">
        <v>44974</v>
      </c>
      <c r="F10" s="10">
        <v>0.33333333333333331</v>
      </c>
      <c r="G10" s="7" t="s">
        <v>22</v>
      </c>
      <c r="H10" s="7" t="s">
        <v>63</v>
      </c>
      <c r="I10" s="8">
        <v>24</v>
      </c>
      <c r="J10" s="7">
        <f t="shared" si="0"/>
        <v>45705</v>
      </c>
      <c r="K10" s="9">
        <f t="shared" si="1"/>
        <v>45676</v>
      </c>
      <c r="L10" s="15" t="str">
        <f ca="1">IF(TODAY()&gt;Tabela224101112131415161718192021222324[[#This Row],[VENCIMENTO]],"Vencido‼","Válido✔")</f>
        <v>Válido✔</v>
      </c>
    </row>
    <row r="11" spans="1:12" x14ac:dyDescent="0.25">
      <c r="A11" s="11" t="str">
        <f>Tabela224[[#This Row],[NOME]]</f>
        <v>CARLOS ANANIAS SOARES DOS ANJOS</v>
      </c>
      <c r="B11" s="11" t="str">
        <f>Tabela224[[#This Row],[CATEGORIA]]</f>
        <v>EMPREGADO</v>
      </c>
      <c r="C11" s="15" t="str">
        <f>Tabela224[[#This Row],[SITUAÇÃO ]]</f>
        <v>ATIVO</v>
      </c>
      <c r="D11" s="8" t="s">
        <v>115</v>
      </c>
      <c r="E11" s="7">
        <v>45039</v>
      </c>
      <c r="F11" s="10">
        <v>0.33333333333333331</v>
      </c>
      <c r="G11" s="7" t="s">
        <v>25</v>
      </c>
      <c r="H11" s="7" t="s">
        <v>63</v>
      </c>
      <c r="I11" s="8">
        <v>24</v>
      </c>
      <c r="J11" s="7">
        <f>EDATE(E11,I11)</f>
        <v>45770</v>
      </c>
      <c r="K11" s="9">
        <f>J11-29</f>
        <v>45741</v>
      </c>
      <c r="L11" s="27" t="str">
        <f ca="1">IF(TODAY()&gt;Tabela224101112131415161718192021222324[[#This Row],[VENCIMENTO]],"Vencido‼","Válido✔")</f>
        <v>Válido✔</v>
      </c>
    </row>
    <row r="12" spans="1:12" x14ac:dyDescent="0.25">
      <c r="A12" s="11" t="str">
        <f>Tabela224[[#This Row],[NOME]]</f>
        <v>CARLOS ANTÔNIO DE LISBOA</v>
      </c>
      <c r="B12" s="11" t="str">
        <f>Tabela224[[#This Row],[CATEGORIA]]</f>
        <v>EMPREGADO</v>
      </c>
      <c r="C12" s="15" t="str">
        <f>Tabela224[[#This Row],[SITUAÇÃO ]]</f>
        <v>INATIVO</v>
      </c>
      <c r="D12" s="15" t="s">
        <v>82</v>
      </c>
      <c r="E12" s="7">
        <v>44642</v>
      </c>
      <c r="F12" s="10">
        <v>0.33333333333333331</v>
      </c>
      <c r="G12" s="7" t="s">
        <v>22</v>
      </c>
      <c r="H12" s="7" t="s">
        <v>63</v>
      </c>
      <c r="I12" s="8">
        <v>24</v>
      </c>
      <c r="J12" s="7">
        <f t="shared" si="0"/>
        <v>45373</v>
      </c>
      <c r="K12" s="9">
        <f t="shared" si="1"/>
        <v>45344</v>
      </c>
      <c r="L12" s="15" t="str">
        <f ca="1">IF(TODAY()&gt;Tabela224101112131415161718192021222324[[#This Row],[VENCIMENTO]],"Vencido‼","Válido✔")</f>
        <v>Vencido‼</v>
      </c>
    </row>
    <row r="13" spans="1:12" x14ac:dyDescent="0.25">
      <c r="A13" s="11" t="str">
        <f>Tabela224[[#This Row],[NOME]]</f>
        <v>CLESIANO ANTÔNIO DIAS PINHEIRO</v>
      </c>
      <c r="B13" s="11" t="str">
        <f>Tabela224[[#This Row],[CATEGORIA]]</f>
        <v xml:space="preserve">EMPREGADO </v>
      </c>
      <c r="C13" s="15" t="str">
        <f>Tabela224[[#This Row],[SITUAÇÃO ]]</f>
        <v>ATIVO</v>
      </c>
      <c r="D13" s="15" t="s">
        <v>80</v>
      </c>
      <c r="E13" s="7">
        <v>45016</v>
      </c>
      <c r="F13" s="10">
        <v>0.33333333333333331</v>
      </c>
      <c r="G13" s="7" t="s">
        <v>22</v>
      </c>
      <c r="H13" s="7" t="s">
        <v>63</v>
      </c>
      <c r="I13" s="8">
        <v>24</v>
      </c>
      <c r="J13" s="7">
        <f t="shared" si="0"/>
        <v>45747</v>
      </c>
      <c r="K13" s="9">
        <f t="shared" si="1"/>
        <v>45718</v>
      </c>
      <c r="L13" s="15" t="str">
        <f ca="1">IF(TODAY()&gt;Tabela224101112131415161718192021222324[[#This Row],[VENCIMENTO]],"Vencido‼","Válido✔")</f>
        <v>Válido✔</v>
      </c>
    </row>
    <row r="14" spans="1:12" x14ac:dyDescent="0.25">
      <c r="A14" s="11" t="str">
        <f>Tabela224[[#This Row],[NOME]]</f>
        <v>DAMIÃO VICENTE SARAIVA</v>
      </c>
      <c r="B14" s="11" t="str">
        <f>Tabela224[[#This Row],[CATEGORIA]]</f>
        <v>EMPREGADO</v>
      </c>
      <c r="C14" s="15" t="str">
        <f>Tabela224[[#This Row],[SITUAÇÃO ]]</f>
        <v>ATIVO</v>
      </c>
      <c r="D14" s="15" t="s">
        <v>143</v>
      </c>
      <c r="E14" s="7" t="s">
        <v>156</v>
      </c>
      <c r="F14" s="10">
        <v>0.33333333333333331</v>
      </c>
      <c r="G14" s="7" t="s">
        <v>22</v>
      </c>
      <c r="H14" s="7" t="s">
        <v>79</v>
      </c>
      <c r="I14" s="8">
        <v>24</v>
      </c>
      <c r="J14" s="7" t="e">
        <f t="shared" si="0"/>
        <v>#VALUE!</v>
      </c>
      <c r="K14" s="9" t="e">
        <f t="shared" si="1"/>
        <v>#VALUE!</v>
      </c>
      <c r="L14" s="15" t="e">
        <f ca="1">IF(TODAY()&gt;Tabela224101112131415161718192021222324[[#This Row],[VENCIMENTO]],"Vencido‼","Válido✔")</f>
        <v>#VALUE!</v>
      </c>
    </row>
    <row r="15" spans="1:12" x14ac:dyDescent="0.25">
      <c r="A15" s="11" t="str">
        <f>Tabela224[[#This Row],[NOME]]</f>
        <v>DANIEL ALVES DA CUNHA</v>
      </c>
      <c r="B15" s="11" t="str">
        <f>Tabela224[[#This Row],[CATEGORIA]]</f>
        <v>EMPREGADO</v>
      </c>
      <c r="C15" s="15" t="str">
        <f>Tabela224[[#This Row],[SITUAÇÃO ]]</f>
        <v>ATIVO</v>
      </c>
      <c r="D15" s="15" t="s">
        <v>80</v>
      </c>
      <c r="E15" s="7">
        <v>45180</v>
      </c>
      <c r="F15" s="10">
        <v>0.33333333333333331</v>
      </c>
      <c r="G15" s="7" t="s">
        <v>22</v>
      </c>
      <c r="H15" s="7" t="s">
        <v>79</v>
      </c>
      <c r="I15" s="8">
        <v>24</v>
      </c>
      <c r="J15" s="7">
        <f t="shared" si="0"/>
        <v>45911</v>
      </c>
      <c r="K15" s="9">
        <f>J15-29</f>
        <v>45882</v>
      </c>
      <c r="L15" s="15" t="str">
        <f ca="1">IF(TODAY()&gt;Tabela224101112131415161718192021222324[[#This Row],[VENCIMENTO]],"Vencido‼","Válido✔")</f>
        <v>Válido✔</v>
      </c>
    </row>
    <row r="16" spans="1:12" x14ac:dyDescent="0.25">
      <c r="A16" s="11" t="str">
        <f>Tabela224[[#This Row],[NOME]]</f>
        <v>DIEGO GALDINO REZENDE</v>
      </c>
      <c r="B16" s="11" t="str">
        <f>Tabela224[[#This Row],[CATEGORIA]]</f>
        <v>INTERMITENTE (GEOSCAN)</v>
      </c>
      <c r="C16" s="15" t="str">
        <f>Tabela224[[#This Row],[SITUAÇÃO ]]</f>
        <v>ATIVO</v>
      </c>
      <c r="D16" s="15" t="s">
        <v>143</v>
      </c>
      <c r="E16" s="7" t="s">
        <v>156</v>
      </c>
      <c r="F16" s="10">
        <v>0.33333333333333331</v>
      </c>
      <c r="G16" s="7" t="s">
        <v>22</v>
      </c>
      <c r="H16" s="7" t="s">
        <v>79</v>
      </c>
      <c r="I16" s="8">
        <v>24</v>
      </c>
      <c r="J16" s="7" t="e">
        <f t="shared" si="0"/>
        <v>#VALUE!</v>
      </c>
      <c r="K16" s="9" t="e">
        <f t="shared" ref="K16:K52" si="2">J16-29</f>
        <v>#VALUE!</v>
      </c>
      <c r="L16" s="15" t="e">
        <f ca="1">IF(TODAY()&gt;Tabela224101112131415161718192021222324[[#This Row],[VENCIMENTO]],"Vencido‼","Válido✔")</f>
        <v>#VALUE!</v>
      </c>
    </row>
    <row r="17" spans="1:12" x14ac:dyDescent="0.25">
      <c r="A17" s="11" t="str">
        <f>Tabela224[[#This Row],[NOME]]</f>
        <v>DOGIVAL GONÇALVES DOS SANTOS</v>
      </c>
      <c r="B17" s="11" t="str">
        <f>Tabela224[[#This Row],[CATEGORIA]]</f>
        <v>INTERMITENTE (ELISVÂNIO)</v>
      </c>
      <c r="C17" s="15" t="str">
        <f>Tabela224[[#This Row],[SITUAÇÃO ]]</f>
        <v>ATIVO</v>
      </c>
      <c r="D17" s="15" t="s">
        <v>80</v>
      </c>
      <c r="E17" s="7">
        <v>45196</v>
      </c>
      <c r="F17" s="10">
        <v>0.33333333333333331</v>
      </c>
      <c r="G17" s="7" t="s">
        <v>22</v>
      </c>
      <c r="H17" s="7" t="s">
        <v>63</v>
      </c>
      <c r="I17" s="8">
        <v>24</v>
      </c>
      <c r="J17" s="7">
        <f t="shared" si="0"/>
        <v>45927</v>
      </c>
      <c r="K17" s="9">
        <f t="shared" si="2"/>
        <v>45898</v>
      </c>
      <c r="L17" s="15" t="str">
        <f ca="1">IF(TODAY()&gt;Tabela224101112131415161718192021222324[[#This Row],[VENCIMENTO]],"Vencido‼","Válido✔")</f>
        <v>Válido✔</v>
      </c>
    </row>
    <row r="18" spans="1:12" x14ac:dyDescent="0.25">
      <c r="A18" s="11" t="str">
        <f>Tabela224[[#This Row],[NOME]]</f>
        <v>ELISVÂNIO DE SOUZA OLIVEIRA</v>
      </c>
      <c r="B18" s="11" t="str">
        <f>Tabela224[[#This Row],[CATEGORIA]]</f>
        <v>INTERMITENTE (ELISVÂNIO)</v>
      </c>
      <c r="C18" s="15" t="str">
        <f>Tabela224[[#This Row],[SITUAÇÃO ]]</f>
        <v>ATIVO</v>
      </c>
      <c r="D18" s="15" t="s">
        <v>80</v>
      </c>
      <c r="E18" s="7">
        <v>45196</v>
      </c>
      <c r="F18" s="10">
        <v>0.33333333333333331</v>
      </c>
      <c r="G18" s="7" t="s">
        <v>22</v>
      </c>
      <c r="H18" s="7" t="s">
        <v>63</v>
      </c>
      <c r="I18" s="8">
        <v>24</v>
      </c>
      <c r="J18" s="7">
        <f t="shared" si="0"/>
        <v>45927</v>
      </c>
      <c r="K18" s="9">
        <f t="shared" si="2"/>
        <v>45898</v>
      </c>
      <c r="L18" s="15" t="str">
        <f ca="1">IF(TODAY()&gt;Tabela224101112131415161718192021222324[[#This Row],[VENCIMENTO]],"Vencido‼","Válido✔")</f>
        <v>Válido✔</v>
      </c>
    </row>
    <row r="19" spans="1:12" x14ac:dyDescent="0.25">
      <c r="A19" s="11" t="str">
        <f>Tabela224[[#This Row],[NOME]]</f>
        <v>EVARISTO CHAVES DA SILVA</v>
      </c>
      <c r="B19" s="11" t="str">
        <f>Tabela224[[#This Row],[CATEGORIA]]</f>
        <v>EMPREGADO</v>
      </c>
      <c r="C19" s="15" t="str">
        <f>Tabela224[[#This Row],[SITUAÇÃO ]]</f>
        <v>ATIVO</v>
      </c>
      <c r="D19" s="15" t="s">
        <v>80</v>
      </c>
      <c r="E19" s="7">
        <v>45196</v>
      </c>
      <c r="F19" s="10">
        <v>0.33333333333333331</v>
      </c>
      <c r="G19" s="7" t="s">
        <v>22</v>
      </c>
      <c r="H19" s="7" t="s">
        <v>63</v>
      </c>
      <c r="I19" s="8">
        <v>24</v>
      </c>
      <c r="J19" s="7">
        <f t="shared" si="0"/>
        <v>45927</v>
      </c>
      <c r="K19" s="9">
        <f t="shared" si="2"/>
        <v>45898</v>
      </c>
      <c r="L19" s="15" t="str">
        <f ca="1">IF(TODAY()&gt;Tabela224101112131415161718192021222324[[#This Row],[VENCIMENTO]],"Vencido‼","Válido✔")</f>
        <v>Válido✔</v>
      </c>
    </row>
    <row r="20" spans="1:12" x14ac:dyDescent="0.25">
      <c r="A20" s="11" t="str">
        <f>Tabela224[[#This Row],[NOME]]</f>
        <v>FELIPE OLIVEIRA BARBOSA</v>
      </c>
      <c r="B20" s="11" t="str">
        <f>Tabela224[[#This Row],[CATEGORIA]]</f>
        <v>EMPREGADO</v>
      </c>
      <c r="C20" s="15" t="str">
        <f>Tabela224[[#This Row],[SITUAÇÃO ]]</f>
        <v>ATIVO</v>
      </c>
      <c r="D20" s="15" t="s">
        <v>80</v>
      </c>
      <c r="E20" s="7">
        <v>45041</v>
      </c>
      <c r="F20" s="10">
        <v>0.33333333333333331</v>
      </c>
      <c r="G20" s="7" t="s">
        <v>22</v>
      </c>
      <c r="H20" s="7" t="s">
        <v>63</v>
      </c>
      <c r="I20" s="8">
        <v>24</v>
      </c>
      <c r="J20" s="7">
        <f t="shared" si="0"/>
        <v>45772</v>
      </c>
      <c r="K20" s="9">
        <f t="shared" si="2"/>
        <v>45743</v>
      </c>
      <c r="L20" s="15" t="str">
        <f ca="1">IF(TODAY()&gt;Tabela224101112131415161718192021222324[[#This Row],[VENCIMENTO]],"Vencido‼","Válido✔")</f>
        <v>Válido✔</v>
      </c>
    </row>
    <row r="21" spans="1:12" x14ac:dyDescent="0.25">
      <c r="A21" s="11" t="str">
        <f>Tabela224[[#This Row],[NOME]]</f>
        <v>FERNANDO OLIVEIRA DOS SANTOS</v>
      </c>
      <c r="B21" s="11" t="str">
        <f>Tabela224[[#This Row],[CATEGORIA]]</f>
        <v>EMPREGADO</v>
      </c>
      <c r="C21" s="15" t="str">
        <f>Tabela224[[#This Row],[SITUAÇÃO ]]</f>
        <v>ATIVO</v>
      </c>
      <c r="D21" s="15" t="s">
        <v>80</v>
      </c>
      <c r="E21" s="7">
        <v>45016</v>
      </c>
      <c r="F21" s="10">
        <v>0.33333333333333331</v>
      </c>
      <c r="G21" s="7" t="s">
        <v>22</v>
      </c>
      <c r="H21" s="7" t="s">
        <v>63</v>
      </c>
      <c r="I21" s="8">
        <v>24</v>
      </c>
      <c r="J21" s="7">
        <f t="shared" si="0"/>
        <v>45747</v>
      </c>
      <c r="K21" s="9">
        <f t="shared" si="2"/>
        <v>45718</v>
      </c>
      <c r="L21" s="15" t="str">
        <f ca="1">IF(TODAY()&gt;Tabela224101112131415161718192021222324[[#This Row],[VENCIMENTO]],"Vencido‼","Válido✔")</f>
        <v>Válido✔</v>
      </c>
    </row>
    <row r="22" spans="1:12" x14ac:dyDescent="0.25">
      <c r="A22" s="11" t="str">
        <f>Tabela224[[#This Row],[NOME]]</f>
        <v>FILIPI GODINHO VEIGA</v>
      </c>
      <c r="B22" s="11" t="str">
        <f>Tabela224[[#This Row],[CATEGORIA]]</f>
        <v>INTERMITENTE (GEOSCAN)</v>
      </c>
      <c r="C22" s="15" t="str">
        <f>Tabela224[[#This Row],[SITUAÇÃO ]]</f>
        <v>ATIVO</v>
      </c>
      <c r="D22" s="15" t="s">
        <v>80</v>
      </c>
      <c r="E22" s="7">
        <v>45016</v>
      </c>
      <c r="F22" s="10">
        <v>0.33333333333333331</v>
      </c>
      <c r="G22" s="7" t="s">
        <v>22</v>
      </c>
      <c r="H22" s="7" t="s">
        <v>63</v>
      </c>
      <c r="I22" s="8">
        <v>24</v>
      </c>
      <c r="J22" s="7">
        <f t="shared" si="0"/>
        <v>45747</v>
      </c>
      <c r="K22" s="9">
        <f t="shared" si="2"/>
        <v>45718</v>
      </c>
      <c r="L22" s="15" t="str">
        <f ca="1">IF(TODAY()&gt;Tabela224101112131415161718192021222324[[#This Row],[VENCIMENTO]],"Vencido‼","Válido✔")</f>
        <v>Válido✔</v>
      </c>
    </row>
    <row r="23" spans="1:12" x14ac:dyDescent="0.25">
      <c r="A23" s="11" t="str">
        <f>Tabela224[[#This Row],[NOME]]</f>
        <v>GERSON DAMIÃO DA SILVA PRADO</v>
      </c>
      <c r="B23" s="11" t="str">
        <f>Tabela224[[#This Row],[CATEGORIA]]</f>
        <v>EMPREGADO</v>
      </c>
      <c r="C23" s="15" t="str">
        <f>Tabela224[[#This Row],[SITUAÇÃO ]]</f>
        <v>ATIVO</v>
      </c>
      <c r="D23" s="15" t="s">
        <v>143</v>
      </c>
      <c r="E23" s="7" t="s">
        <v>156</v>
      </c>
      <c r="F23" s="10">
        <v>0.33333333333333331</v>
      </c>
      <c r="G23" s="7" t="s">
        <v>22</v>
      </c>
      <c r="H23" s="7" t="s">
        <v>79</v>
      </c>
      <c r="I23" s="8">
        <v>24</v>
      </c>
      <c r="J23" s="7" t="e">
        <f t="shared" si="0"/>
        <v>#VALUE!</v>
      </c>
      <c r="K23" s="9" t="e">
        <f t="shared" si="2"/>
        <v>#VALUE!</v>
      </c>
      <c r="L23" s="15" t="e">
        <f ca="1">IF(TODAY()&gt;Tabela224101112131415161718192021222324[[#This Row],[VENCIMENTO]],"Vencido‼","Válido✔")</f>
        <v>#VALUE!</v>
      </c>
    </row>
    <row r="24" spans="1:12" x14ac:dyDescent="0.25">
      <c r="A24" s="11" t="str">
        <f>Tabela224[[#This Row],[NOME]]</f>
        <v>GIVALDO JOSE DOS SANTOS</v>
      </c>
      <c r="B24" s="11" t="str">
        <f>Tabela224[[#This Row],[CATEGORIA]]</f>
        <v>INTERMITENTE (ELISVÂNIO)</v>
      </c>
      <c r="C24" s="15" t="str">
        <f>Tabela224[[#This Row],[SITUAÇÃO ]]</f>
        <v>ATIVO</v>
      </c>
      <c r="D24" s="15" t="s">
        <v>80</v>
      </c>
      <c r="E24" s="7">
        <v>45196</v>
      </c>
      <c r="F24" s="10">
        <v>0.33333333333333331</v>
      </c>
      <c r="G24" s="7" t="s">
        <v>22</v>
      </c>
      <c r="H24" s="7" t="s">
        <v>63</v>
      </c>
      <c r="I24" s="8">
        <v>24</v>
      </c>
      <c r="J24" s="7">
        <f t="shared" si="0"/>
        <v>45927</v>
      </c>
      <c r="K24" s="9">
        <f t="shared" si="2"/>
        <v>45898</v>
      </c>
      <c r="L24" s="15" t="str">
        <f ca="1">IF(TODAY()&gt;Tabela224101112131415161718192021222324[[#This Row],[VENCIMENTO]],"Vencido‼","Válido✔")</f>
        <v>Válido✔</v>
      </c>
    </row>
    <row r="25" spans="1:12" x14ac:dyDescent="0.25">
      <c r="A25" s="11" t="str">
        <f>Tabela224[[#This Row],[NOME]]</f>
        <v>GUSTAVO HENRIQUE ABREU ROCHA</v>
      </c>
      <c r="B25" s="11" t="str">
        <f>Tabela224[[#This Row],[CATEGORIA]]</f>
        <v>EMPREGADO</v>
      </c>
      <c r="C25" s="15" t="str">
        <f>Tabela224[[#This Row],[SITUAÇÃO ]]</f>
        <v>ATIVO</v>
      </c>
      <c r="D25" s="15" t="s">
        <v>80</v>
      </c>
      <c r="E25" s="7">
        <v>45196</v>
      </c>
      <c r="F25" s="10">
        <v>0.33333333333333331</v>
      </c>
      <c r="G25" s="7" t="s">
        <v>22</v>
      </c>
      <c r="H25" s="7" t="s">
        <v>63</v>
      </c>
      <c r="I25" s="8">
        <v>24</v>
      </c>
      <c r="J25" s="7">
        <f t="shared" si="0"/>
        <v>45927</v>
      </c>
      <c r="K25" s="9">
        <f t="shared" si="2"/>
        <v>45898</v>
      </c>
      <c r="L25" s="15" t="str">
        <f ca="1">IF(TODAY()&gt;Tabela224101112131415161718192021222324[[#This Row],[VENCIMENTO]],"Vencido‼","Válido✔")</f>
        <v>Válido✔</v>
      </c>
    </row>
    <row r="26" spans="1:12" x14ac:dyDescent="0.25">
      <c r="A26" s="11" t="str">
        <f>Tabela224[[#This Row],[NOME]]</f>
        <v>HIGOR PAULO DIAS OLIVEIRA</v>
      </c>
      <c r="B26" s="11" t="str">
        <f>Tabela224[[#This Row],[CATEGORIA]]</f>
        <v>EMPREGADO</v>
      </c>
      <c r="C26" s="15" t="str">
        <f>Tabela224[[#This Row],[SITUAÇÃO ]]</f>
        <v>ATIVO</v>
      </c>
      <c r="D26" s="8" t="s">
        <v>114</v>
      </c>
      <c r="E26" s="7">
        <v>45313</v>
      </c>
      <c r="F26" s="10">
        <v>0.33333333333333331</v>
      </c>
      <c r="G26" s="7" t="s">
        <v>22</v>
      </c>
      <c r="H26" s="7" t="s">
        <v>63</v>
      </c>
      <c r="I26" s="8">
        <v>24</v>
      </c>
      <c r="J26" s="7">
        <f>EDATE(E26,I26)</f>
        <v>46044</v>
      </c>
      <c r="K26" s="9">
        <f>J26-29</f>
        <v>46015</v>
      </c>
      <c r="L26" s="27" t="str">
        <f ca="1">IF(TODAY()&gt;Tabela224101112131415161718192021222324[[#This Row],[VENCIMENTO]],"Vencido‼","Válido✔")</f>
        <v>Válido✔</v>
      </c>
    </row>
    <row r="27" spans="1:12" x14ac:dyDescent="0.25">
      <c r="A27" s="11" t="str">
        <f>Tabela224[[#This Row],[NOME]]</f>
        <v>JANDILSON VIRGENS COSTA</v>
      </c>
      <c r="B27" s="11" t="str">
        <f>Tabela224[[#This Row],[CATEGORIA]]</f>
        <v>INTERMITENTE (ELISVÂNIO)</v>
      </c>
      <c r="C27" s="15" t="str">
        <f>Tabela224[[#This Row],[SITUAÇÃO ]]</f>
        <v>ATIVO</v>
      </c>
      <c r="D27" s="15" t="s">
        <v>80</v>
      </c>
      <c r="E27" s="7">
        <v>45145</v>
      </c>
      <c r="F27" s="10">
        <v>0.33333333333333331</v>
      </c>
      <c r="G27" s="7" t="s">
        <v>22</v>
      </c>
      <c r="H27" s="7" t="s">
        <v>63</v>
      </c>
      <c r="I27" s="8">
        <v>24</v>
      </c>
      <c r="J27" s="7">
        <f t="shared" si="0"/>
        <v>45876</v>
      </c>
      <c r="K27" s="9">
        <f t="shared" si="2"/>
        <v>45847</v>
      </c>
      <c r="L27" s="15" t="str">
        <f ca="1">IF(TODAY()&gt;Tabela224101112131415161718192021222324[[#This Row],[VENCIMENTO]],"Vencido‼","Válido✔")</f>
        <v>Válido✔</v>
      </c>
    </row>
    <row r="28" spans="1:12" x14ac:dyDescent="0.25">
      <c r="A28" s="11" t="str">
        <f>Tabela224[[#This Row],[NOME]]</f>
        <v>JHONATA HENRIQUE AMORIM ALVES</v>
      </c>
      <c r="B28" s="11" t="str">
        <f>Tabela224[[#This Row],[CATEGORIA]]</f>
        <v>EMPREGADO</v>
      </c>
      <c r="C28" s="15" t="str">
        <f>Tabela224[[#This Row],[SITUAÇÃO ]]</f>
        <v>ATIVO</v>
      </c>
      <c r="D28" s="15" t="s">
        <v>82</v>
      </c>
      <c r="E28" s="7">
        <v>44963</v>
      </c>
      <c r="F28" s="10">
        <v>0.33333333333333331</v>
      </c>
      <c r="G28" s="7" t="s">
        <v>22</v>
      </c>
      <c r="H28" s="7" t="s">
        <v>63</v>
      </c>
      <c r="I28" s="8">
        <v>24</v>
      </c>
      <c r="J28" s="7">
        <f t="shared" si="0"/>
        <v>45694</v>
      </c>
      <c r="K28" s="9">
        <f t="shared" si="2"/>
        <v>45665</v>
      </c>
      <c r="L28" s="15" t="str">
        <f ca="1">IF(TODAY()&gt;Tabela224101112131415161718192021222324[[#This Row],[VENCIMENTO]],"Vencido‼","Válido✔")</f>
        <v>Válido✔</v>
      </c>
    </row>
    <row r="29" spans="1:12" x14ac:dyDescent="0.25">
      <c r="A29" s="11" t="str">
        <f>Tabela224[[#This Row],[NOME]]</f>
        <v>JOÃO PAULO GUIMARÃES</v>
      </c>
      <c r="B29" s="11" t="str">
        <f>Tabela224[[#This Row],[CATEGORIA]]</f>
        <v>EMPREGADO</v>
      </c>
      <c r="C29" s="15" t="str">
        <f>Tabela224[[#This Row],[SITUAÇÃO ]]</f>
        <v>INATIVO</v>
      </c>
      <c r="D29" s="15" t="s">
        <v>80</v>
      </c>
      <c r="E29" s="7">
        <v>45027</v>
      </c>
      <c r="F29" s="10">
        <v>0.33333333333333331</v>
      </c>
      <c r="G29" s="7" t="s">
        <v>22</v>
      </c>
      <c r="H29" s="7" t="s">
        <v>63</v>
      </c>
      <c r="I29" s="8">
        <v>24</v>
      </c>
      <c r="J29" s="7">
        <f t="shared" si="0"/>
        <v>45758</v>
      </c>
      <c r="K29" s="9">
        <f t="shared" si="2"/>
        <v>45729</v>
      </c>
      <c r="L29" s="15" t="str">
        <f ca="1">IF(TODAY()&gt;Tabela224101112131415161718192021222324[[#This Row],[VENCIMENTO]],"Vencido‼","Válido✔")</f>
        <v>Válido✔</v>
      </c>
    </row>
    <row r="30" spans="1:12" x14ac:dyDescent="0.25">
      <c r="A30" s="11" t="str">
        <f>Tabela224[[#This Row],[NOME]]</f>
        <v>JONATHAS KELLYSON MARTINS DE OLIVEIRA</v>
      </c>
      <c r="B30" s="11" t="str">
        <f>Tabela224[[#This Row],[CATEGORIA]]</f>
        <v>INTERMITENTE</v>
      </c>
      <c r="C30" s="15" t="str">
        <f>Tabela224[[#This Row],[SITUAÇÃO ]]</f>
        <v>INATIVO</v>
      </c>
      <c r="D30" s="15" t="s">
        <v>80</v>
      </c>
      <c r="E30" s="7"/>
      <c r="F30" s="10">
        <v>0.33333333333333331</v>
      </c>
      <c r="G30" s="7" t="s">
        <v>22</v>
      </c>
      <c r="H30" s="7" t="s">
        <v>63</v>
      </c>
      <c r="I30" s="8">
        <v>24</v>
      </c>
      <c r="J30" s="7">
        <f t="shared" si="0"/>
        <v>731</v>
      </c>
      <c r="K30" s="9">
        <f t="shared" si="2"/>
        <v>702</v>
      </c>
      <c r="L30" s="15" t="str">
        <f ca="1">IF(TODAY()&gt;Tabela224101112131415161718192021222324[[#This Row],[VENCIMENTO]],"Vencido‼","Válido✔")</f>
        <v>Vencido‼</v>
      </c>
    </row>
    <row r="31" spans="1:12" x14ac:dyDescent="0.25">
      <c r="A31" s="11" t="str">
        <f>Tabela224[[#This Row],[NOME]]</f>
        <v>JOSÉ ANTÔNIO DIAS</v>
      </c>
      <c r="B31" s="11" t="str">
        <f>Tabela224[[#This Row],[CATEGORIA]]</f>
        <v xml:space="preserve">EMPREGADO </v>
      </c>
      <c r="C31" s="15" t="str">
        <f>Tabela224[[#This Row],[SITUAÇÃO ]]</f>
        <v>ATIVO</v>
      </c>
      <c r="D31" s="15" t="s">
        <v>80</v>
      </c>
      <c r="E31" s="7">
        <v>45041</v>
      </c>
      <c r="F31" s="10">
        <v>0.33333333333333331</v>
      </c>
      <c r="G31" s="7" t="s">
        <v>22</v>
      </c>
      <c r="H31" s="7" t="s">
        <v>63</v>
      </c>
      <c r="I31" s="8">
        <v>24</v>
      </c>
      <c r="J31" s="7">
        <f t="shared" si="0"/>
        <v>45772</v>
      </c>
      <c r="K31" s="9">
        <f t="shared" si="2"/>
        <v>45743</v>
      </c>
      <c r="L31" s="15" t="str">
        <f ca="1">IF(TODAY()&gt;Tabela224101112131415161718192021222324[[#This Row],[VENCIMENTO]],"Vencido‼","Válido✔")</f>
        <v>Válido✔</v>
      </c>
    </row>
    <row r="32" spans="1:12" x14ac:dyDescent="0.25">
      <c r="A32" s="11" t="str">
        <f>Tabela224[[#This Row],[NOME]]</f>
        <v>KENNEDY ALMEIDA MOTA</v>
      </c>
      <c r="B32" s="11" t="str">
        <f>Tabela224[[#This Row],[CATEGORIA]]</f>
        <v>EMPREGADO</v>
      </c>
      <c r="C32" s="15" t="str">
        <f>Tabela224[[#This Row],[SITUAÇÃO ]]</f>
        <v>ATIVO</v>
      </c>
      <c r="D32" s="15" t="s">
        <v>80</v>
      </c>
      <c r="E32" s="7">
        <v>45107</v>
      </c>
      <c r="F32" s="10">
        <v>0.33333333333333331</v>
      </c>
      <c r="G32" s="7" t="s">
        <v>22</v>
      </c>
      <c r="H32" s="7" t="s">
        <v>63</v>
      </c>
      <c r="I32" s="8">
        <v>24</v>
      </c>
      <c r="J32" s="7">
        <f t="shared" si="0"/>
        <v>45838</v>
      </c>
      <c r="K32" s="9">
        <f t="shared" si="2"/>
        <v>45809</v>
      </c>
      <c r="L32" s="15" t="str">
        <f ca="1">IF(TODAY()&gt;Tabela224101112131415161718192021222324[[#This Row],[VENCIMENTO]],"Vencido‼","Válido✔")</f>
        <v>Válido✔</v>
      </c>
    </row>
    <row r="33" spans="1:12" x14ac:dyDescent="0.25">
      <c r="A33" s="11" t="str">
        <f>Tabela224[[#This Row],[NOME]]</f>
        <v>KEVIN AQUINO ARNEZ</v>
      </c>
      <c r="B33" s="11" t="str">
        <f>Tabela224[[#This Row],[CATEGORIA]]</f>
        <v>EMPREGADO</v>
      </c>
      <c r="C33" s="15" t="str">
        <f>Tabela224[[#This Row],[SITUAÇÃO ]]</f>
        <v>ATIVO</v>
      </c>
      <c r="D33" s="15" t="s">
        <v>80</v>
      </c>
      <c r="E33" s="7">
        <v>44974</v>
      </c>
      <c r="F33" s="10">
        <v>0.33333333333333331</v>
      </c>
      <c r="G33" s="7" t="s">
        <v>22</v>
      </c>
      <c r="H33" s="7" t="s">
        <v>63</v>
      </c>
      <c r="I33" s="8">
        <v>24</v>
      </c>
      <c r="J33" s="7">
        <f t="shared" si="0"/>
        <v>45705</v>
      </c>
      <c r="K33" s="9">
        <f t="shared" si="2"/>
        <v>45676</v>
      </c>
      <c r="L33" s="15" t="str">
        <f ca="1">IF(TODAY()&gt;Tabela224101112131415161718192021222324[[#This Row],[VENCIMENTO]],"Vencido‼","Válido✔")</f>
        <v>Válido✔</v>
      </c>
    </row>
    <row r="34" spans="1:12" x14ac:dyDescent="0.25">
      <c r="A34" s="11" t="str">
        <f>Tabela224[[#This Row],[NOME]]</f>
        <v>LEANDRO ARCANJO DOS SANTOS</v>
      </c>
      <c r="B34" s="11" t="str">
        <f>Tabela224[[#This Row],[CATEGORIA]]</f>
        <v>EMPREGADO</v>
      </c>
      <c r="C34" s="15" t="str">
        <f>Tabela224[[#This Row],[SITUAÇÃO ]]</f>
        <v>ATIVO</v>
      </c>
      <c r="D34" s="15" t="s">
        <v>80</v>
      </c>
      <c r="E34" s="7">
        <v>45107</v>
      </c>
      <c r="F34" s="10">
        <v>0.33333333333333331</v>
      </c>
      <c r="G34" s="7" t="s">
        <v>22</v>
      </c>
      <c r="H34" s="7" t="s">
        <v>63</v>
      </c>
      <c r="I34" s="8">
        <v>24</v>
      </c>
      <c r="J34" s="7">
        <f t="shared" si="0"/>
        <v>45838</v>
      </c>
      <c r="K34" s="9">
        <f t="shared" si="2"/>
        <v>45809</v>
      </c>
      <c r="L34" s="15" t="str">
        <f ca="1">IF(TODAY()&gt;Tabela224101112131415161718192021222324[[#This Row],[VENCIMENTO]],"Vencido‼","Válido✔")</f>
        <v>Válido✔</v>
      </c>
    </row>
    <row r="35" spans="1:12" x14ac:dyDescent="0.25">
      <c r="A35" s="11" t="str">
        <f>Tabela224[[#This Row],[NOME]]</f>
        <v>LUCIANO ALVES DE PAIVA</v>
      </c>
      <c r="B35" s="11" t="str">
        <f>Tabela224[[#This Row],[CATEGORIA]]</f>
        <v>EMPREGADO</v>
      </c>
      <c r="C35" s="15" t="str">
        <f>Tabela224[[#This Row],[SITUAÇÃO ]]</f>
        <v>INATIVO</v>
      </c>
      <c r="D35" s="15" t="s">
        <v>80</v>
      </c>
      <c r="E35" s="7">
        <v>44967</v>
      </c>
      <c r="F35" s="10">
        <v>0.33333333333333331</v>
      </c>
      <c r="G35" s="7" t="s">
        <v>22</v>
      </c>
      <c r="H35" s="7" t="s">
        <v>63</v>
      </c>
      <c r="I35" s="8">
        <v>24</v>
      </c>
      <c r="J35" s="7">
        <f t="shared" si="0"/>
        <v>45698</v>
      </c>
      <c r="K35" s="9">
        <f t="shared" si="2"/>
        <v>45669</v>
      </c>
      <c r="L35" s="15" t="str">
        <f ca="1">IF(TODAY()&gt;Tabela224101112131415161718192021222324[[#This Row],[VENCIMENTO]],"Vencido‼","Válido✔")</f>
        <v>Válido✔</v>
      </c>
    </row>
    <row r="36" spans="1:12" x14ac:dyDescent="0.25">
      <c r="A36" s="11" t="str">
        <f>Tabela224[[#This Row],[NOME]]</f>
        <v>LUIZ CARLOS CORRÊA</v>
      </c>
      <c r="B36" s="11" t="str">
        <f>Tabela224[[#This Row],[CATEGORIA]]</f>
        <v>EMPREGADO</v>
      </c>
      <c r="C36" s="15" t="str">
        <f>Tabela224[[#This Row],[SITUAÇÃO ]]</f>
        <v>ATIVO</v>
      </c>
      <c r="D36" s="15" t="s">
        <v>80</v>
      </c>
      <c r="E36" s="7">
        <v>44991</v>
      </c>
      <c r="F36" s="10">
        <v>0.33333333333333331</v>
      </c>
      <c r="G36" s="7" t="s">
        <v>22</v>
      </c>
      <c r="H36" s="7" t="s">
        <v>63</v>
      </c>
      <c r="I36" s="8">
        <v>24</v>
      </c>
      <c r="J36" s="7">
        <f t="shared" si="0"/>
        <v>45722</v>
      </c>
      <c r="K36" s="9">
        <f t="shared" si="2"/>
        <v>45693</v>
      </c>
      <c r="L36" s="15" t="str">
        <f ca="1">IF(TODAY()&gt;Tabela224101112131415161718192021222324[[#This Row],[VENCIMENTO]],"Vencido‼","Válido✔")</f>
        <v>Válido✔</v>
      </c>
    </row>
    <row r="37" spans="1:12" x14ac:dyDescent="0.25">
      <c r="A37" s="11" t="str">
        <f>Tabela224[[#This Row],[NOME]]</f>
        <v>MÁRCIO PEREIRA DO NASCIMENTO</v>
      </c>
      <c r="B37" s="11" t="str">
        <f>Tabela224[[#This Row],[CATEGORIA]]</f>
        <v>EMPREGADO</v>
      </c>
      <c r="C37" s="15" t="str">
        <f>Tabela224[[#This Row],[SITUAÇÃO ]]</f>
        <v>ATIVO</v>
      </c>
      <c r="D37" s="15" t="s">
        <v>82</v>
      </c>
      <c r="E37" s="7">
        <v>45069</v>
      </c>
      <c r="F37" s="10">
        <v>0.33333333333333331</v>
      </c>
      <c r="G37" s="7" t="s">
        <v>22</v>
      </c>
      <c r="H37" s="7" t="s">
        <v>63</v>
      </c>
      <c r="I37" s="8">
        <v>24</v>
      </c>
      <c r="J37" s="7">
        <f t="shared" si="0"/>
        <v>45800</v>
      </c>
      <c r="K37" s="9">
        <f t="shared" si="2"/>
        <v>45771</v>
      </c>
      <c r="L37" s="15" t="str">
        <f ca="1">IF(TODAY()&gt;Tabela224101112131415161718192021222324[[#This Row],[VENCIMENTO]],"Vencido‼","Válido✔")</f>
        <v>Válido✔</v>
      </c>
    </row>
    <row r="38" spans="1:12" x14ac:dyDescent="0.25">
      <c r="A38" s="11" t="str">
        <f>Tabela224[[#This Row],[NOME]]</f>
        <v>MATEUS DOS SANTOS DE BRITO</v>
      </c>
      <c r="B38" s="11" t="str">
        <f>Tabela224[[#This Row],[CATEGORIA]]</f>
        <v>INTERMITENTE (ELISVÂNIO)</v>
      </c>
      <c r="C38" s="15" t="str">
        <f>Tabela224[[#This Row],[SITUAÇÃO ]]</f>
        <v>ATIVO</v>
      </c>
      <c r="D38" s="15" t="s">
        <v>80</v>
      </c>
      <c r="E38" s="7">
        <v>45205</v>
      </c>
      <c r="F38" s="10">
        <v>0.33333333333333331</v>
      </c>
      <c r="G38" s="7" t="s">
        <v>22</v>
      </c>
      <c r="H38" s="7" t="s">
        <v>63</v>
      </c>
      <c r="I38" s="8">
        <v>24</v>
      </c>
      <c r="J38" s="7">
        <f t="shared" si="0"/>
        <v>45936</v>
      </c>
      <c r="K38" s="9">
        <f t="shared" si="2"/>
        <v>45907</v>
      </c>
      <c r="L38" s="15" t="str">
        <f ca="1">IF(TODAY()&gt;Tabela224101112131415161718192021222324[[#This Row],[VENCIMENTO]],"Vencido‼","Válido✔")</f>
        <v>Válido✔</v>
      </c>
    </row>
    <row r="39" spans="1:12" x14ac:dyDescent="0.25">
      <c r="A39" s="11" t="str">
        <f>Tabela224[[#This Row],[NOME]]</f>
        <v>MOACIR ROMÁRIO SIQUEIRA DOS REIS</v>
      </c>
      <c r="B39" s="11" t="str">
        <f>Tabela224[[#This Row],[CATEGORIA]]</f>
        <v>EMPREGADO</v>
      </c>
      <c r="C39" s="15" t="str">
        <f>Tabela224[[#This Row],[SITUAÇÃO ]]</f>
        <v>ATIVO</v>
      </c>
      <c r="D39" s="15" t="s">
        <v>80</v>
      </c>
      <c r="E39" s="7">
        <v>44974</v>
      </c>
      <c r="F39" s="10">
        <v>0.33333333333333331</v>
      </c>
      <c r="G39" s="7" t="s">
        <v>22</v>
      </c>
      <c r="H39" s="7" t="s">
        <v>63</v>
      </c>
      <c r="I39" s="8">
        <v>24</v>
      </c>
      <c r="J39" s="7">
        <f t="shared" si="0"/>
        <v>45705</v>
      </c>
      <c r="K39" s="9">
        <f t="shared" si="2"/>
        <v>45676</v>
      </c>
      <c r="L39" s="15" t="str">
        <f ca="1">IF(TODAY()&gt;Tabela224101112131415161718192021222324[[#This Row],[VENCIMENTO]],"Vencido‼","Válido✔")</f>
        <v>Válido✔</v>
      </c>
    </row>
    <row r="40" spans="1:12" x14ac:dyDescent="0.25">
      <c r="A40" s="11" t="str">
        <f>Tabela224[[#This Row],[NOME]]</f>
        <v>NATHÁLIA ROSY SOUZA OLIVEIRA</v>
      </c>
      <c r="B40" s="11" t="str">
        <f>Tabela224[[#This Row],[CATEGORIA]]</f>
        <v>EMPREGADO</v>
      </c>
      <c r="C40" s="15" t="str">
        <f>Tabela224[[#This Row],[SITUAÇÃO ]]</f>
        <v>ATIVO</v>
      </c>
      <c r="D40" s="15" t="s">
        <v>80</v>
      </c>
      <c r="E40" s="7">
        <v>45205</v>
      </c>
      <c r="F40" s="10">
        <v>0.33333333333333331</v>
      </c>
      <c r="G40" s="7" t="s">
        <v>22</v>
      </c>
      <c r="H40" s="7" t="s">
        <v>63</v>
      </c>
      <c r="I40" s="8">
        <v>24</v>
      </c>
      <c r="J40" s="7">
        <f t="shared" si="0"/>
        <v>45936</v>
      </c>
      <c r="K40" s="9">
        <f t="shared" si="2"/>
        <v>45907</v>
      </c>
      <c r="L40" s="15" t="str">
        <f ca="1">IF(TODAY()&gt;Tabela224101112131415161718192021222324[[#This Row],[VENCIMENTO]],"Vencido‼","Válido✔")</f>
        <v>Válido✔</v>
      </c>
    </row>
    <row r="41" spans="1:12" x14ac:dyDescent="0.25">
      <c r="A41" s="11" t="str">
        <f>Tabela224[[#This Row],[NOME]]</f>
        <v>NAYARA THAÍS LOURENÇO OLIVEIRA</v>
      </c>
      <c r="B41" s="11" t="str">
        <f>Tabela224[[#This Row],[CATEGORIA]]</f>
        <v>EMPREGADO</v>
      </c>
      <c r="C41" s="15" t="str">
        <f>Tabela224[[#This Row],[SITUAÇÃO ]]</f>
        <v>ATIVO</v>
      </c>
      <c r="D41" s="15" t="s">
        <v>80</v>
      </c>
      <c r="E41" s="7">
        <v>45055</v>
      </c>
      <c r="F41" s="10">
        <v>0.33333333333333331</v>
      </c>
      <c r="G41" s="7" t="s">
        <v>22</v>
      </c>
      <c r="H41" s="7" t="s">
        <v>63</v>
      </c>
      <c r="I41" s="8">
        <v>24</v>
      </c>
      <c r="J41" s="7">
        <f t="shared" si="0"/>
        <v>45786</v>
      </c>
      <c r="K41" s="9">
        <f t="shared" si="2"/>
        <v>45757</v>
      </c>
      <c r="L41" s="15" t="str">
        <f ca="1">IF(TODAY()&gt;Tabela224101112131415161718192021222324[[#This Row],[VENCIMENTO]],"Vencido‼","Válido✔")</f>
        <v>Válido✔</v>
      </c>
    </row>
    <row r="42" spans="1:12" x14ac:dyDescent="0.25">
      <c r="A42" s="11" t="str">
        <f>Tabela224[[#This Row],[NOME]]</f>
        <v>NIELTON OLIVEIRA DAMASCENO</v>
      </c>
      <c r="B42" s="11" t="str">
        <f>Tabela224[[#This Row],[CATEGORIA]]</f>
        <v>EMPREGADO</v>
      </c>
      <c r="C42" s="15" t="str">
        <f>Tabela224[[#This Row],[SITUAÇÃO ]]</f>
        <v>ATIVO</v>
      </c>
      <c r="D42" s="15" t="s">
        <v>82</v>
      </c>
      <c r="E42" s="7">
        <v>44883</v>
      </c>
      <c r="F42" s="10">
        <v>0.33333333333333331</v>
      </c>
      <c r="G42" s="7" t="s">
        <v>25</v>
      </c>
      <c r="H42" s="7" t="s">
        <v>63</v>
      </c>
      <c r="I42" s="8">
        <v>24</v>
      </c>
      <c r="J42" s="7">
        <f t="shared" si="0"/>
        <v>45614</v>
      </c>
      <c r="K42" s="9">
        <f t="shared" si="2"/>
        <v>45585</v>
      </c>
      <c r="L42" s="15" t="str">
        <f ca="1">IF(TODAY()&gt;Tabela224101112131415161718192021222324[[#This Row],[VENCIMENTO]],"Vencido‼","Válido✔")</f>
        <v>Válido✔</v>
      </c>
    </row>
    <row r="43" spans="1:12" x14ac:dyDescent="0.25">
      <c r="A43" s="11" t="str">
        <f>Tabela224[[#This Row],[NOME]]</f>
        <v>PAULO CÉLIO DA SILVA</v>
      </c>
      <c r="B43" s="11" t="str">
        <f>Tabela224[[#This Row],[CATEGORIA]]</f>
        <v>EMPREGADO</v>
      </c>
      <c r="C43" s="15" t="str">
        <f>Tabela224[[#This Row],[SITUAÇÃO ]]</f>
        <v>ATIVO</v>
      </c>
      <c r="D43" s="15" t="s">
        <v>80</v>
      </c>
      <c r="E43" s="7">
        <v>45107</v>
      </c>
      <c r="F43" s="10">
        <v>0.33333333333333331</v>
      </c>
      <c r="G43" s="7" t="s">
        <v>22</v>
      </c>
      <c r="H43" s="7" t="s">
        <v>63</v>
      </c>
      <c r="I43" s="8">
        <v>24</v>
      </c>
      <c r="J43" s="7">
        <f t="shared" si="0"/>
        <v>45838</v>
      </c>
      <c r="K43" s="9">
        <f t="shared" si="2"/>
        <v>45809</v>
      </c>
      <c r="L43" s="15" t="str">
        <f ca="1">IF(TODAY()&gt;Tabela224101112131415161718192021222324[[#This Row],[VENCIMENTO]],"Vencido‼","Válido✔")</f>
        <v>Válido✔</v>
      </c>
    </row>
    <row r="44" spans="1:12" x14ac:dyDescent="0.25">
      <c r="A44" s="11" t="str">
        <f>Tabela224[[#This Row],[NOME]]</f>
        <v>RAFAEL FAUSTINO MAPA COELHO</v>
      </c>
      <c r="B44" s="11" t="str">
        <f>Tabela224[[#This Row],[CATEGORIA]]</f>
        <v>EMPREGADO</v>
      </c>
      <c r="C44" s="15" t="str">
        <f>Tabela224[[#This Row],[SITUAÇÃO ]]</f>
        <v>INATIVO</v>
      </c>
      <c r="D44" s="15" t="s">
        <v>82</v>
      </c>
      <c r="E44" s="7">
        <v>44883</v>
      </c>
      <c r="F44" s="10">
        <v>0.33333333333333331</v>
      </c>
      <c r="G44" s="7" t="s">
        <v>22</v>
      </c>
      <c r="H44" s="7" t="s">
        <v>63</v>
      </c>
      <c r="I44" s="8">
        <v>24</v>
      </c>
      <c r="J44" s="7">
        <f t="shared" si="0"/>
        <v>45614</v>
      </c>
      <c r="K44" s="9">
        <f t="shared" si="2"/>
        <v>45585</v>
      </c>
      <c r="L44" s="15" t="str">
        <f ca="1">IF(TODAY()&gt;Tabela224101112131415161718192021222324[[#This Row],[VENCIMENTO]],"Vencido‼","Válido✔")</f>
        <v>Válido✔</v>
      </c>
    </row>
    <row r="45" spans="1:12" x14ac:dyDescent="0.25">
      <c r="A45" s="11" t="str">
        <f>Tabela224[[#This Row],[NOME]]</f>
        <v>RAFAEL ROBERTO CAMPIDELLI</v>
      </c>
      <c r="B45" s="11" t="str">
        <f>Tabela224[[#This Row],[CATEGORIA]]</f>
        <v>EMPREGADO</v>
      </c>
      <c r="C45" s="15" t="s">
        <v>120</v>
      </c>
      <c r="D45" s="15" t="s">
        <v>80</v>
      </c>
      <c r="E45" s="7">
        <v>45107</v>
      </c>
      <c r="F45" s="10">
        <v>0.33333333333333331</v>
      </c>
      <c r="G45" s="7" t="s">
        <v>22</v>
      </c>
      <c r="H45" s="7" t="s">
        <v>63</v>
      </c>
      <c r="I45" s="8">
        <v>24</v>
      </c>
      <c r="J45" s="7">
        <f t="shared" si="0"/>
        <v>45838</v>
      </c>
      <c r="K45" s="9">
        <f t="shared" si="2"/>
        <v>45809</v>
      </c>
      <c r="L45" s="15" t="str">
        <f ca="1">IF(TODAY()&gt;Tabela224101112131415161718192021222324[[#This Row],[VENCIMENTO]],"Vencido‼","Válido✔")</f>
        <v>Válido✔</v>
      </c>
    </row>
    <row r="46" spans="1:12" x14ac:dyDescent="0.25">
      <c r="A46" s="11" t="str">
        <f>Tabela224[[#This Row],[NOME]]</f>
        <v>ROBERT AUGUSTO SANTOS SILVA</v>
      </c>
      <c r="B46" s="11" t="str">
        <f>Tabela224[[#This Row],[CATEGORIA]]</f>
        <v>EMPREGADO</v>
      </c>
      <c r="C46" s="15" t="str">
        <f>Tabela224[[#This Row],[SITUAÇÃO ]]</f>
        <v>ATIVO</v>
      </c>
      <c r="D46" s="15" t="s">
        <v>82</v>
      </c>
      <c r="E46" s="7">
        <v>45016</v>
      </c>
      <c r="F46" s="10">
        <v>0.33333333333333331</v>
      </c>
      <c r="G46" s="7" t="s">
        <v>22</v>
      </c>
      <c r="H46" s="7" t="s">
        <v>63</v>
      </c>
      <c r="I46" s="8">
        <v>24</v>
      </c>
      <c r="J46" s="7">
        <f t="shared" si="0"/>
        <v>45747</v>
      </c>
      <c r="K46" s="9">
        <f t="shared" si="2"/>
        <v>45718</v>
      </c>
      <c r="L46" s="15" t="str">
        <f ca="1">IF(TODAY()&gt;Tabela224101112131415161718192021222324[[#This Row],[VENCIMENTO]],"Vencido‼","Válido✔")</f>
        <v>Válido✔</v>
      </c>
    </row>
    <row r="47" spans="1:12" x14ac:dyDescent="0.25">
      <c r="A47" s="11" t="str">
        <f>Tabela224[[#This Row],[NOME]]</f>
        <v>TALISON TIAGO DIAS OLIVEIRA</v>
      </c>
      <c r="B47" s="11" t="str">
        <f>Tabela224[[#This Row],[CATEGORIA]]</f>
        <v>EMPREGADO</v>
      </c>
      <c r="C47" s="15" t="str">
        <f>Tabela224[[#This Row],[SITUAÇÃO ]]</f>
        <v>ATIVO</v>
      </c>
      <c r="D47" s="15" t="s">
        <v>82</v>
      </c>
      <c r="E47" s="7">
        <v>44706</v>
      </c>
      <c r="F47" s="10">
        <v>0.33333333333333331</v>
      </c>
      <c r="G47" s="7" t="s">
        <v>25</v>
      </c>
      <c r="H47" s="7" t="s">
        <v>63</v>
      </c>
      <c r="I47" s="8">
        <v>24</v>
      </c>
      <c r="J47" s="7">
        <f>EDATE(E47,I47)</f>
        <v>45437</v>
      </c>
      <c r="K47" s="9">
        <f>J47-29</f>
        <v>45408</v>
      </c>
      <c r="L47" s="15" t="str">
        <f ca="1">IF(TODAY()&gt;Tabela224101112131415161718192021222324[[#This Row],[VENCIMENTO]],"Vencido‼","Válido✔")</f>
        <v>Válido✔</v>
      </c>
    </row>
    <row r="48" spans="1:12" x14ac:dyDescent="0.25">
      <c r="A48" s="11" t="str">
        <f>Tabela224[[#This Row],[NOME]]</f>
        <v>THAÍS LORRAINE DA SILVA SANTOS</v>
      </c>
      <c r="B48" s="11" t="str">
        <f>Tabela224[[#This Row],[CATEGORIA]]</f>
        <v>EMPREGADO</v>
      </c>
      <c r="C48" s="15" t="str">
        <f>Tabela224[[#This Row],[SITUAÇÃO ]]</f>
        <v>ATIVO</v>
      </c>
      <c r="D48" s="15" t="s">
        <v>80</v>
      </c>
      <c r="E48" s="7">
        <v>45016</v>
      </c>
      <c r="F48" s="10">
        <v>0.33333333333333331</v>
      </c>
      <c r="G48" s="7" t="s">
        <v>22</v>
      </c>
      <c r="H48" s="7" t="s">
        <v>63</v>
      </c>
      <c r="I48" s="8">
        <v>24</v>
      </c>
      <c r="J48" s="7">
        <f t="shared" si="0"/>
        <v>45747</v>
      </c>
      <c r="K48" s="9">
        <f t="shared" si="2"/>
        <v>45718</v>
      </c>
      <c r="L48" s="15" t="str">
        <f ca="1">IF(TODAY()&gt;Tabela224101112131415161718192021222324[[#This Row],[VENCIMENTO]],"Vencido‼","Válido✔")</f>
        <v>Válido✔</v>
      </c>
    </row>
    <row r="49" spans="1:12" x14ac:dyDescent="0.25">
      <c r="A49" s="11" t="str">
        <f>Tabela224[[#This Row],[NOME]]</f>
        <v>WAGNER APARECIDO DE SOUSA JÚNIOR</v>
      </c>
      <c r="B49" s="11" t="str">
        <f>Tabela224[[#This Row],[CATEGORIA]]</f>
        <v>EMPREGADO</v>
      </c>
      <c r="C49" s="15" t="str">
        <f>Tabela224[[#This Row],[SITUAÇÃO ]]</f>
        <v>INATIVO</v>
      </c>
      <c r="D49" s="15" t="s">
        <v>82</v>
      </c>
      <c r="E49" s="7">
        <v>45069</v>
      </c>
      <c r="F49" s="10">
        <v>0.33333333333333331</v>
      </c>
      <c r="G49" s="7" t="s">
        <v>22</v>
      </c>
      <c r="H49" s="7" t="s">
        <v>63</v>
      </c>
      <c r="I49" s="8">
        <v>24</v>
      </c>
      <c r="J49" s="7">
        <f t="shared" si="0"/>
        <v>45800</v>
      </c>
      <c r="K49" s="9">
        <f t="shared" si="2"/>
        <v>45771</v>
      </c>
      <c r="L49" s="15" t="str">
        <f ca="1">IF(TODAY()&gt;Tabela224101112131415161718192021222324[[#This Row],[VENCIMENTO]],"Vencido‼","Válido✔")</f>
        <v>Válido✔</v>
      </c>
    </row>
    <row r="50" spans="1:12" x14ac:dyDescent="0.25">
      <c r="A50" s="11" t="str">
        <f>Tabela224[[#This Row],[NOME]]</f>
        <v>WESLEY DE ALMEIDA E SOUZA</v>
      </c>
      <c r="B50" s="11" t="str">
        <f>Tabela224[[#This Row],[CATEGORIA]]</f>
        <v>EMPREGADO</v>
      </c>
      <c r="C50" s="15" t="str">
        <f>Tabela224[[#This Row],[SITUAÇÃO ]]</f>
        <v>ATIVO</v>
      </c>
      <c r="D50" s="15" t="s">
        <v>82</v>
      </c>
      <c r="E50" s="7">
        <v>44704</v>
      </c>
      <c r="F50" s="10">
        <v>0.33333333333333331</v>
      </c>
      <c r="G50" s="7" t="s">
        <v>25</v>
      </c>
      <c r="H50" s="7" t="s">
        <v>63</v>
      </c>
      <c r="I50" s="8">
        <v>24</v>
      </c>
      <c r="J50" s="7">
        <f t="shared" si="0"/>
        <v>45435</v>
      </c>
      <c r="K50" s="9">
        <f t="shared" si="2"/>
        <v>45406</v>
      </c>
      <c r="L50" s="15" t="str">
        <f ca="1">IF(TODAY()&gt;Tabela224101112131415161718192021222324[[#This Row],[VENCIMENTO]],"Vencido‼","Válido✔")</f>
        <v>Válido✔</v>
      </c>
    </row>
    <row r="51" spans="1:12" x14ac:dyDescent="0.25">
      <c r="A51" s="11" t="str">
        <f>Tabela224[[#This Row],[NOME]]</f>
        <v>MARCELO CHRISTIAN LELIS DE OLIVEIRA</v>
      </c>
      <c r="B51" s="11" t="str">
        <f>Tabela224[[#This Row],[CATEGORIA]]</f>
        <v>EMPREGADO</v>
      </c>
      <c r="C51" s="15" t="str">
        <f>Tabela224[[#This Row],[SITUAÇÃO ]]</f>
        <v>ATIVO</v>
      </c>
      <c r="D51" s="15" t="s">
        <v>80</v>
      </c>
      <c r="E51" s="7">
        <v>45167</v>
      </c>
      <c r="F51" s="10">
        <v>0.33333333333333331</v>
      </c>
      <c r="G51" s="7" t="s">
        <v>22</v>
      </c>
      <c r="H51" s="7" t="s">
        <v>63</v>
      </c>
      <c r="I51" s="8">
        <v>24</v>
      </c>
      <c r="J51" s="7">
        <f t="shared" si="0"/>
        <v>45898</v>
      </c>
      <c r="K51" s="9">
        <f t="shared" si="2"/>
        <v>45869</v>
      </c>
      <c r="L51" s="15" t="str">
        <f ca="1">IF(TODAY()&gt;Tabela224101112131415161718192021222324[[#This Row],[VENCIMENTO]],"Vencido‼","Válido✔")</f>
        <v>Válido✔</v>
      </c>
    </row>
    <row r="52" spans="1:12" x14ac:dyDescent="0.25">
      <c r="A52" s="11" t="str">
        <f>Tabela224[[#This Row],[NOME]]</f>
        <v>PABLO VINICIUS SEVERINO FERNANDES</v>
      </c>
      <c r="B52" s="11" t="str">
        <f>Tabela224[[#This Row],[CATEGORIA]]</f>
        <v xml:space="preserve">EMPREGADO </v>
      </c>
      <c r="C52" s="15" t="str">
        <f>Tabela224[[#This Row],[SITUAÇÃO ]]</f>
        <v>ATIVO</v>
      </c>
      <c r="D52" s="15" t="s">
        <v>82</v>
      </c>
      <c r="E52" s="7">
        <v>45069</v>
      </c>
      <c r="F52" s="10">
        <v>0.33333333333333331</v>
      </c>
      <c r="G52" s="7" t="s">
        <v>22</v>
      </c>
      <c r="H52" s="7" t="s">
        <v>63</v>
      </c>
      <c r="I52" s="8">
        <v>24</v>
      </c>
      <c r="J52" s="19">
        <f t="shared" si="0"/>
        <v>45800</v>
      </c>
      <c r="K52" s="20">
        <f t="shared" si="2"/>
        <v>45771</v>
      </c>
      <c r="L52" s="15" t="str">
        <f ca="1">IF(TODAY()&gt;Tabela224101112131415161718192021222324[[#This Row],[VENCIMENTO]],"Vencido‼","Válido✔")</f>
        <v>Válido✔</v>
      </c>
    </row>
    <row r="53" spans="1:12" x14ac:dyDescent="0.25">
      <c r="A53" s="11" t="str">
        <f>Tabela224[[#This Row],[NOME]]</f>
        <v>FRANCISCO PEDRO DE SOUZA SANTOS</v>
      </c>
      <c r="B53" s="11" t="str">
        <f>Tabela224[[#This Row],[CATEGORIA]]</f>
        <v>EMPREGADO</v>
      </c>
      <c r="C53" s="15" t="s">
        <v>120</v>
      </c>
      <c r="D53" s="8" t="s">
        <v>143</v>
      </c>
      <c r="E53" s="7" t="s">
        <v>156</v>
      </c>
      <c r="F53" s="10">
        <v>0.33333333333333331</v>
      </c>
      <c r="G53" s="7"/>
      <c r="H53" s="7" t="s">
        <v>79</v>
      </c>
      <c r="I53" s="8"/>
      <c r="J53" s="7" t="e">
        <f t="shared" ref="J53:J100" si="3">EDATE(E53,I53)</f>
        <v>#VALUE!</v>
      </c>
      <c r="K53" s="9" t="e">
        <f t="shared" ref="K53:K100" si="4">J53-29</f>
        <v>#VALUE!</v>
      </c>
      <c r="L53" s="27" t="e">
        <f ca="1">IF(TODAY()&gt;Tabela224101112131415161718192021222324[[#This Row],[VENCIMENTO]],"Vencido‼","Válido✔")</f>
        <v>#VALUE!</v>
      </c>
    </row>
    <row r="54" spans="1:12" x14ac:dyDescent="0.25">
      <c r="A54" s="11" t="str">
        <f>Tabela224[[#This Row],[NOME]]</f>
        <v>ÍTALO GABRIEL DA SILVA RODRIGUES SANTOS</v>
      </c>
      <c r="B54" s="11" t="str">
        <f>Tabela224[[#This Row],[CATEGORIA]]</f>
        <v>EMPREGADO</v>
      </c>
      <c r="C54" s="15" t="str">
        <f>Tabela224[[#This Row],[SITUAÇÃO ]]</f>
        <v>ATIVO</v>
      </c>
      <c r="D54" s="8" t="s">
        <v>80</v>
      </c>
      <c r="E54" s="7">
        <v>45324</v>
      </c>
      <c r="F54" s="10">
        <v>0.33333333333333331</v>
      </c>
      <c r="G54" s="7" t="s">
        <v>22</v>
      </c>
      <c r="H54" s="7" t="s">
        <v>63</v>
      </c>
      <c r="I54" s="8">
        <v>24</v>
      </c>
      <c r="J54" s="7">
        <f t="shared" si="3"/>
        <v>46055</v>
      </c>
      <c r="K54" s="9">
        <f t="shared" si="4"/>
        <v>46026</v>
      </c>
      <c r="L54" s="15" t="str">
        <f ca="1">IF(TODAY()&gt;Tabela224101112131415161718192021222324[[#This Row],[VENCIMENTO]],"Vencido‼","Válido✔")</f>
        <v>Válido✔</v>
      </c>
    </row>
    <row r="55" spans="1:12" x14ac:dyDescent="0.25">
      <c r="A55" s="11" t="str">
        <f>Tabela224[[#This Row],[NOME]]</f>
        <v>IVANILDO AMARAL SANTOS</v>
      </c>
      <c r="B55" s="11" t="str">
        <f>Tabela224[[#This Row],[CATEGORIA]]</f>
        <v>EMPREGADO</v>
      </c>
      <c r="C55" s="15" t="str">
        <f>Tabela224[[#This Row],[SITUAÇÃO ]]</f>
        <v>ATIVO</v>
      </c>
      <c r="D55" s="8" t="s">
        <v>80</v>
      </c>
      <c r="E55" s="7">
        <v>45324</v>
      </c>
      <c r="F55" s="10">
        <v>0.33333333333333331</v>
      </c>
      <c r="G55" s="7" t="s">
        <v>22</v>
      </c>
      <c r="H55" s="7" t="s">
        <v>63</v>
      </c>
      <c r="I55" s="8">
        <v>24</v>
      </c>
      <c r="J55" s="7">
        <f t="shared" si="3"/>
        <v>46055</v>
      </c>
      <c r="K55" s="9">
        <f t="shared" si="4"/>
        <v>46026</v>
      </c>
      <c r="L55" s="15" t="str">
        <f ca="1">IF(TODAY()&gt;Tabela224101112131415161718192021222324[[#This Row],[VENCIMENTO]],"Vencido‼","Válido✔")</f>
        <v>Válido✔</v>
      </c>
    </row>
    <row r="56" spans="1:12" x14ac:dyDescent="0.25">
      <c r="A56" s="11" t="str">
        <f>Tabela224[[#This Row],[NOME]]</f>
        <v>JONATHAN FERNANDES PEREIRA</v>
      </c>
      <c r="B56" s="11" t="str">
        <f>Tabela224[[#This Row],[CATEGORIA]]</f>
        <v>EMPREGADO</v>
      </c>
      <c r="C56" s="15" t="str">
        <f>Tabela224[[#This Row],[SITUAÇÃO ]]</f>
        <v>ATIVO</v>
      </c>
      <c r="D56" s="8" t="s">
        <v>80</v>
      </c>
      <c r="E56" s="7">
        <v>45324</v>
      </c>
      <c r="F56" s="10">
        <v>0.33333333333333331</v>
      </c>
      <c r="G56" s="7" t="s">
        <v>22</v>
      </c>
      <c r="H56" s="7" t="s">
        <v>63</v>
      </c>
      <c r="I56" s="8">
        <v>24</v>
      </c>
      <c r="J56" s="7">
        <f t="shared" si="3"/>
        <v>46055</v>
      </c>
      <c r="K56" s="9">
        <f t="shared" si="4"/>
        <v>46026</v>
      </c>
      <c r="L56" s="15" t="str">
        <f ca="1">IF(TODAY()&gt;Tabela224101112131415161718192021222324[[#This Row],[VENCIMENTO]],"Vencido‼","Válido✔")</f>
        <v>Válido✔</v>
      </c>
    </row>
    <row r="57" spans="1:12" x14ac:dyDescent="0.25">
      <c r="A57" s="11" t="str">
        <f>Tabela224[[#This Row],[NOME]]</f>
        <v>FERNANDO AQUINO FERNANDES</v>
      </c>
      <c r="B57" s="11" t="str">
        <f>Tabela224[[#This Row],[CATEGORIA]]</f>
        <v>INTERMITENTE (FERNANDO)</v>
      </c>
      <c r="C57" s="15" t="str">
        <f>Tabela224[[#This Row],[SITUAÇÃO ]]</f>
        <v>ATIVO</v>
      </c>
      <c r="D57" s="8" t="s">
        <v>80</v>
      </c>
      <c r="E57" s="7">
        <v>45314</v>
      </c>
      <c r="F57" s="10">
        <v>0.33333333333333331</v>
      </c>
      <c r="G57" s="7" t="s">
        <v>22</v>
      </c>
      <c r="H57" s="7" t="s">
        <v>63</v>
      </c>
      <c r="I57" s="8">
        <v>24</v>
      </c>
      <c r="J57" s="7">
        <f t="shared" si="3"/>
        <v>46045</v>
      </c>
      <c r="K57" s="9">
        <f t="shared" si="4"/>
        <v>46016</v>
      </c>
      <c r="L57" s="15" t="str">
        <f ca="1">IF(TODAY()&gt;Tabela224101112131415161718192021222324[[#This Row],[VENCIMENTO]],"Vencido‼","Válido✔")</f>
        <v>Válido✔</v>
      </c>
    </row>
    <row r="58" spans="1:12" x14ac:dyDescent="0.25">
      <c r="A58" s="11" t="str">
        <f>Tabela224[[#This Row],[NOME]]</f>
        <v>WANDESON COSTA LIMA</v>
      </c>
      <c r="B58" s="11" t="str">
        <f>Tabela224[[#This Row],[CATEGORIA]]</f>
        <v>INTERMITENTE (FERNANDO)</v>
      </c>
      <c r="C58" s="15" t="str">
        <f>Tabela224[[#This Row],[SITUAÇÃO ]]</f>
        <v>ATIVO</v>
      </c>
      <c r="D58" s="8" t="s">
        <v>80</v>
      </c>
      <c r="E58" s="7">
        <v>45314</v>
      </c>
      <c r="F58" s="10">
        <v>0.33333333333333331</v>
      </c>
      <c r="G58" s="7" t="s">
        <v>22</v>
      </c>
      <c r="H58" s="7" t="s">
        <v>63</v>
      </c>
      <c r="I58" s="8">
        <v>24</v>
      </c>
      <c r="J58" s="7">
        <f t="shared" si="3"/>
        <v>46045</v>
      </c>
      <c r="K58" s="9">
        <f t="shared" si="4"/>
        <v>46016</v>
      </c>
      <c r="L58" s="15" t="str">
        <f ca="1">IF(TODAY()&gt;Tabela224101112131415161718192021222324[[#This Row],[VENCIMENTO]],"Vencido‼","Válido✔")</f>
        <v>Válido✔</v>
      </c>
    </row>
    <row r="59" spans="1:12" x14ac:dyDescent="0.25">
      <c r="A59" s="11" t="str">
        <f>Tabela224[[#This Row],[NOME]]</f>
        <v>WILLIAN JORGE CAETANO PINTO</v>
      </c>
      <c r="B59" s="11" t="str">
        <f>Tabela224[[#This Row],[CATEGORIA]]</f>
        <v>INTERMITENTE (FERNANDO)</v>
      </c>
      <c r="C59" s="15" t="str">
        <f>Tabela224[[#This Row],[SITUAÇÃO ]]</f>
        <v>ATIVO</v>
      </c>
      <c r="D59" s="8" t="s">
        <v>80</v>
      </c>
      <c r="E59" s="7">
        <v>45314</v>
      </c>
      <c r="F59" s="10">
        <v>0.33333333333333331</v>
      </c>
      <c r="G59" s="7" t="s">
        <v>22</v>
      </c>
      <c r="H59" s="7" t="s">
        <v>63</v>
      </c>
      <c r="I59" s="8">
        <v>24</v>
      </c>
      <c r="J59" s="7">
        <f t="shared" si="3"/>
        <v>46045</v>
      </c>
      <c r="K59" s="9">
        <f t="shared" si="4"/>
        <v>46016</v>
      </c>
      <c r="L59" s="15" t="str">
        <f ca="1">IF(TODAY()&gt;Tabela224101112131415161718192021222324[[#This Row],[VENCIMENTO]],"Vencido‼","Válido✔")</f>
        <v>Válido✔</v>
      </c>
    </row>
    <row r="60" spans="1:12" x14ac:dyDescent="0.25">
      <c r="A60" s="11" t="str">
        <f>Tabela224[[#This Row],[NOME]]</f>
        <v>GRASIANE DA COSTA SOBRINHO</v>
      </c>
      <c r="B60" s="11" t="str">
        <f>Tabela224[[#This Row],[CATEGORIA]]</f>
        <v>EMPREGADO</v>
      </c>
      <c r="C60" s="15" t="str">
        <f>Tabela224[[#This Row],[SITUAÇÃO ]]</f>
        <v>ATIVO</v>
      </c>
      <c r="D60" s="8" t="s">
        <v>80</v>
      </c>
      <c r="E60" s="7">
        <v>45343</v>
      </c>
      <c r="F60" s="10">
        <v>0.33333333333333331</v>
      </c>
      <c r="G60" s="7" t="s">
        <v>22</v>
      </c>
      <c r="H60" s="7" t="s">
        <v>63</v>
      </c>
      <c r="I60" s="8">
        <v>24</v>
      </c>
      <c r="J60" s="7">
        <f t="shared" si="3"/>
        <v>46074</v>
      </c>
      <c r="K60" s="9">
        <f t="shared" si="4"/>
        <v>46045</v>
      </c>
      <c r="L60" s="15" t="str">
        <f ca="1">IF(TODAY()&gt;Tabela224101112131415161718192021222324[[#This Row],[VENCIMENTO]],"Vencido‼","Válido✔")</f>
        <v>Válido✔</v>
      </c>
    </row>
    <row r="61" spans="1:12" x14ac:dyDescent="0.25">
      <c r="A61" s="11" t="str">
        <f>Tabela224[[#This Row],[NOME]]</f>
        <v>BRUNO GUIMARÃES MARTINS</v>
      </c>
      <c r="B61" s="11" t="str">
        <f>Tabela224[[#This Row],[CATEGORIA]]</f>
        <v>EMPREGADO</v>
      </c>
      <c r="C61" s="15" t="str">
        <f>Tabela224[[#This Row],[SITUAÇÃO ]]</f>
        <v>ATIVO</v>
      </c>
      <c r="D61" s="8" t="s">
        <v>143</v>
      </c>
      <c r="E61" s="7" t="s">
        <v>156</v>
      </c>
      <c r="F61" s="10">
        <v>0.33333333333333331</v>
      </c>
      <c r="G61" s="7" t="s">
        <v>22</v>
      </c>
      <c r="H61" s="7" t="s">
        <v>63</v>
      </c>
      <c r="I61" s="8">
        <v>24</v>
      </c>
      <c r="J61" s="7" t="e">
        <f t="shared" si="3"/>
        <v>#VALUE!</v>
      </c>
      <c r="K61" s="9" t="e">
        <f t="shared" si="4"/>
        <v>#VALUE!</v>
      </c>
      <c r="L61" s="15" t="e">
        <f ca="1">IF(TODAY()&gt;Tabela224101112131415161718192021222324[[#This Row],[VENCIMENTO]],"Vencido‼","Válido✔")</f>
        <v>#VALUE!</v>
      </c>
    </row>
    <row r="62" spans="1:12" x14ac:dyDescent="0.25">
      <c r="A62" s="11" t="str">
        <f>Tabela224[[#This Row],[NOME]]</f>
        <v>LEANDRO GUIMARÃES MARTINS</v>
      </c>
      <c r="B62" s="11" t="str">
        <f>Tabela224[[#This Row],[CATEGORIA]]</f>
        <v>EMPREGADO</v>
      </c>
      <c r="C62" s="15" t="str">
        <f>Tabela224[[#This Row],[SITUAÇÃO ]]</f>
        <v>ATIVO</v>
      </c>
      <c r="D62" s="8" t="s">
        <v>143</v>
      </c>
      <c r="E62" s="7" t="s">
        <v>156</v>
      </c>
      <c r="F62" s="10">
        <v>0.33333333333333331</v>
      </c>
      <c r="G62" s="7" t="s">
        <v>22</v>
      </c>
      <c r="H62" s="7" t="s">
        <v>63</v>
      </c>
      <c r="I62" s="8">
        <v>24</v>
      </c>
      <c r="J62" s="7" t="e">
        <f t="shared" si="3"/>
        <v>#VALUE!</v>
      </c>
      <c r="K62" s="9" t="e">
        <f t="shared" si="4"/>
        <v>#VALUE!</v>
      </c>
      <c r="L62" s="15" t="e">
        <f ca="1">IF(TODAY()&gt;Tabela224101112131415161718192021222324[[#This Row],[VENCIMENTO]],"Vencido‼","Válido✔")</f>
        <v>#VALUE!</v>
      </c>
    </row>
    <row r="63" spans="1:12" x14ac:dyDescent="0.25">
      <c r="A63" s="11" t="str">
        <f>Tabela224[[#This Row],[NOME]]</f>
        <v>ALESSANDRO IORANY DOS SANTOS</v>
      </c>
      <c r="B63" s="11" t="str">
        <f>Tabela224[[#This Row],[CATEGORIA]]</f>
        <v>EMPREGADO</v>
      </c>
      <c r="C63" s="15" t="str">
        <f>Tabela224[[#This Row],[SITUAÇÃO ]]</f>
        <v>INATIVO</v>
      </c>
      <c r="D63" s="8" t="s">
        <v>80</v>
      </c>
      <c r="E63" s="7">
        <v>45370</v>
      </c>
      <c r="F63" s="10">
        <v>0.33333333333333331</v>
      </c>
      <c r="G63" s="7" t="s">
        <v>22</v>
      </c>
      <c r="H63" s="7" t="s">
        <v>63</v>
      </c>
      <c r="I63" s="8">
        <v>24</v>
      </c>
      <c r="J63" s="7">
        <f t="shared" si="3"/>
        <v>46100</v>
      </c>
      <c r="K63" s="9">
        <f t="shared" si="4"/>
        <v>46071</v>
      </c>
      <c r="L63" s="27" t="str">
        <f ca="1">IF(TODAY()&gt;Tabela224101112131415161718192021222324[[#This Row],[VENCIMENTO]],"Vencido‼","Válido✔")</f>
        <v>Válido✔</v>
      </c>
    </row>
    <row r="64" spans="1:12" x14ac:dyDescent="0.25">
      <c r="A64" s="11" t="str">
        <f>Tabela224[[#This Row],[NOME]]</f>
        <v>MATHEUS BINI SEVERINO FERNANDES</v>
      </c>
      <c r="B64" s="11" t="str">
        <f>Tabela224[[#This Row],[CATEGORIA]]</f>
        <v>EMPREGADO</v>
      </c>
      <c r="C64" s="15" t="str">
        <f>Tabela224[[#This Row],[SITUAÇÃO ]]</f>
        <v>ATIVO</v>
      </c>
      <c r="D64" s="8" t="s">
        <v>80</v>
      </c>
      <c r="E64" s="7">
        <v>45370</v>
      </c>
      <c r="F64" s="10">
        <v>0.33333333333333331</v>
      </c>
      <c r="G64" s="7" t="s">
        <v>22</v>
      </c>
      <c r="H64" s="7" t="s">
        <v>63</v>
      </c>
      <c r="I64" s="8">
        <v>24</v>
      </c>
      <c r="J64" s="7">
        <f t="shared" si="3"/>
        <v>46100</v>
      </c>
      <c r="K64" s="9">
        <f t="shared" si="4"/>
        <v>46071</v>
      </c>
      <c r="L64" s="27" t="str">
        <f ca="1">IF(TODAY()&gt;Tabela224101112131415161718192021222324[[#This Row],[VENCIMENTO]],"Vencido‼","Válido✔")</f>
        <v>Válido✔</v>
      </c>
    </row>
    <row r="65" spans="1:12" x14ac:dyDescent="0.25">
      <c r="A65" s="11" t="str">
        <f>Tabela224[[#This Row],[NOME]]</f>
        <v>NILTON ALVES DA CUNHA FILHO</v>
      </c>
      <c r="B65" s="11" t="str">
        <f>Tabela224[[#This Row],[CATEGORIA]]</f>
        <v>EMPREGADO</v>
      </c>
      <c r="C65" s="15" t="str">
        <f>Tabela224[[#This Row],[SITUAÇÃO ]]</f>
        <v>ATIVO</v>
      </c>
      <c r="D65" s="8" t="s">
        <v>80</v>
      </c>
      <c r="E65" s="7">
        <v>45370</v>
      </c>
      <c r="F65" s="10">
        <v>0.33333333333333331</v>
      </c>
      <c r="G65" s="7" t="s">
        <v>22</v>
      </c>
      <c r="H65" s="7" t="s">
        <v>63</v>
      </c>
      <c r="I65" s="8">
        <v>24</v>
      </c>
      <c r="J65" s="7">
        <f t="shared" si="3"/>
        <v>46100</v>
      </c>
      <c r="K65" s="9">
        <f t="shared" si="4"/>
        <v>46071</v>
      </c>
      <c r="L65" s="27" t="str">
        <f ca="1">IF(TODAY()&gt;Tabela224101112131415161718192021222324[[#This Row],[VENCIMENTO]],"Vencido‼","Válido✔")</f>
        <v>Válido✔</v>
      </c>
    </row>
    <row r="66" spans="1:12" x14ac:dyDescent="0.25">
      <c r="A66" s="11" t="str">
        <f>Tabela224[[#This Row],[NOME]]</f>
        <v>FRANCISCO PEDRO DE SOUZA SANTOS</v>
      </c>
      <c r="B66" s="11" t="str">
        <f>Tabela224[[#This Row],[CATEGORIA]]</f>
        <v>EMPREGADO</v>
      </c>
      <c r="C66" s="15" t="str">
        <f>Tabela224[[#This Row],[SITUAÇÃO ]]</f>
        <v>ATIVO</v>
      </c>
      <c r="D66" s="8"/>
      <c r="E66" s="7"/>
      <c r="F66" s="10">
        <v>0.33333333333333331</v>
      </c>
      <c r="G66" s="7"/>
      <c r="H66" s="7"/>
      <c r="I66" s="8"/>
      <c r="J66" s="7">
        <f t="shared" si="3"/>
        <v>0</v>
      </c>
      <c r="K66" s="9">
        <f t="shared" si="4"/>
        <v>-29</v>
      </c>
      <c r="L66" s="27" t="str">
        <f ca="1">IF(TODAY()&gt;Tabela224101112131415161718192021222324[[#This Row],[VENCIMENTO]],"Vencido‼","Válido✔")</f>
        <v>Vencido‼</v>
      </c>
    </row>
    <row r="67" spans="1:12" x14ac:dyDescent="0.25">
      <c r="A67" s="11" t="str">
        <f>Tabela224[[#This Row],[NOME]]</f>
        <v>CARLOS EDUARDO ALVES JULIÃO</v>
      </c>
      <c r="B67" s="11" t="str">
        <f>Tabela224[[#This Row],[CATEGORIA]]</f>
        <v>EMPREGADO</v>
      </c>
      <c r="C67" s="15" t="str">
        <f>Tabela224[[#This Row],[SITUAÇÃO ]]</f>
        <v>ATIVO</v>
      </c>
      <c r="D67" s="8"/>
      <c r="E67" s="7"/>
      <c r="F67" s="10">
        <v>0.33333333333333331</v>
      </c>
      <c r="G67" s="7"/>
      <c r="H67" s="7"/>
      <c r="I67" s="8"/>
      <c r="J67" s="7">
        <f t="shared" si="3"/>
        <v>0</v>
      </c>
      <c r="K67" s="9">
        <f t="shared" si="4"/>
        <v>-29</v>
      </c>
      <c r="L67" s="27" t="str">
        <f ca="1">IF(TODAY()&gt;Tabela224101112131415161718192021222324[[#This Row],[VENCIMENTO]],"Vencido‼","Válido✔")</f>
        <v>Vencido‼</v>
      </c>
    </row>
    <row r="68" spans="1:12" x14ac:dyDescent="0.25">
      <c r="A68" s="11" t="str">
        <f>Tabela224[[#This Row],[NOME]]</f>
        <v>JHONATAS ALVES COSTA</v>
      </c>
      <c r="B68" s="11" t="str">
        <f>Tabela224[[#This Row],[CATEGORIA]]</f>
        <v>EMPREGADO</v>
      </c>
      <c r="C68" s="15" t="str">
        <f>Tabela224[[#This Row],[SITUAÇÃO ]]</f>
        <v>ATIVO</v>
      </c>
      <c r="D68" s="8"/>
      <c r="E68" s="7"/>
      <c r="F68" s="10">
        <v>0.33333333333333331</v>
      </c>
      <c r="G68" s="7"/>
      <c r="H68" s="7"/>
      <c r="I68" s="8"/>
      <c r="J68" s="7">
        <f t="shared" si="3"/>
        <v>0</v>
      </c>
      <c r="K68" s="9">
        <f t="shared" si="4"/>
        <v>-29</v>
      </c>
      <c r="L68" s="27" t="str">
        <f ca="1">IF(TODAY()&gt;Tabela224101112131415161718192021222324[[#This Row],[VENCIMENTO]],"Vencido‼","Válido✔")</f>
        <v>Vencido‼</v>
      </c>
    </row>
    <row r="69" spans="1:12" x14ac:dyDescent="0.25">
      <c r="A69" s="11" t="str">
        <f>Tabela224[[#This Row],[NOME]]</f>
        <v>KELLEN CARLA PEREIRA SILVA</v>
      </c>
      <c r="B69" s="11" t="str">
        <f>Tabela224[[#This Row],[CATEGORIA]]</f>
        <v>EMPREGADO</v>
      </c>
      <c r="C69" s="15" t="str">
        <f>Tabela224[[#This Row],[SITUAÇÃO ]]</f>
        <v>ATIVO</v>
      </c>
      <c r="D69" s="8"/>
      <c r="E69" s="7"/>
      <c r="F69" s="10">
        <v>0.33333333333333331</v>
      </c>
      <c r="G69" s="7"/>
      <c r="H69" s="7"/>
      <c r="I69" s="8"/>
      <c r="J69" s="7">
        <f t="shared" si="3"/>
        <v>0</v>
      </c>
      <c r="K69" s="9">
        <f t="shared" si="4"/>
        <v>-29</v>
      </c>
      <c r="L69" s="27" t="str">
        <f ca="1">IF(TODAY()&gt;Tabela224101112131415161718192021222324[[#This Row],[VENCIMENTO]],"Vencido‼","Válido✔")</f>
        <v>Vencido‼</v>
      </c>
    </row>
    <row r="70" spans="1:12" x14ac:dyDescent="0.25">
      <c r="A70" s="11" t="str">
        <f>Tabela224[[#This Row],[NOME]]</f>
        <v>LEONARDO JOSÉ DA SILVA</v>
      </c>
      <c r="B70" s="11" t="str">
        <f>Tabela224[[#This Row],[CATEGORIA]]</f>
        <v>EMPREGADO</v>
      </c>
      <c r="C70" s="15" t="str">
        <f>Tabela224[[#This Row],[SITUAÇÃO ]]</f>
        <v>ATIVO</v>
      </c>
      <c r="D70" s="8"/>
      <c r="E70" s="7"/>
      <c r="F70" s="10">
        <v>0.33333333333333331</v>
      </c>
      <c r="G70" s="7"/>
      <c r="H70" s="7"/>
      <c r="I70" s="8"/>
      <c r="J70" s="7">
        <f t="shared" si="3"/>
        <v>0</v>
      </c>
      <c r="K70" s="9">
        <f t="shared" si="4"/>
        <v>-29</v>
      </c>
      <c r="L70" s="27" t="str">
        <f ca="1">IF(TODAY()&gt;Tabela224101112131415161718192021222324[[#This Row],[VENCIMENTO]],"Vencido‼","Válido✔")</f>
        <v>Vencido‼</v>
      </c>
    </row>
    <row r="71" spans="1:12" x14ac:dyDescent="0.25">
      <c r="A71" s="11" t="str">
        <f>Tabela224[[#This Row],[NOME]]</f>
        <v>LUSIMAR DE SOUZA SANTOS</v>
      </c>
      <c r="B71" s="11" t="str">
        <f>Tabela224[[#This Row],[CATEGORIA]]</f>
        <v>EMPREGADO</v>
      </c>
      <c r="C71" s="15" t="str">
        <f>Tabela224[[#This Row],[SITUAÇÃO ]]</f>
        <v>ATIVO</v>
      </c>
      <c r="D71" s="8"/>
      <c r="E71" s="7"/>
      <c r="F71" s="10">
        <v>0.33333333333333331</v>
      </c>
      <c r="G71" s="7"/>
      <c r="H71" s="7"/>
      <c r="I71" s="8"/>
      <c r="J71" s="7">
        <f t="shared" si="3"/>
        <v>0</v>
      </c>
      <c r="K71" s="9">
        <f t="shared" si="4"/>
        <v>-29</v>
      </c>
      <c r="L71" s="27" t="str">
        <f ca="1">IF(TODAY()&gt;Tabela224101112131415161718192021222324[[#This Row],[VENCIMENTO]],"Vencido‼","Válido✔")</f>
        <v>Vencido‼</v>
      </c>
    </row>
    <row r="72" spans="1:12" x14ac:dyDescent="0.25">
      <c r="A72" s="11" t="str">
        <f>Tabela224[[#This Row],[NOME]]</f>
        <v>SANDY CRISTINA VENCESLAU FERREIRA</v>
      </c>
      <c r="B72" s="11" t="str">
        <f>Tabela224[[#This Row],[CATEGORIA]]</f>
        <v>EMPREGADO</v>
      </c>
      <c r="C72" s="15" t="str">
        <f>Tabela224[[#This Row],[SITUAÇÃO ]]</f>
        <v>ATIVO</v>
      </c>
      <c r="D72" s="8"/>
      <c r="E72" s="7"/>
      <c r="F72" s="10">
        <v>0.33333333333333331</v>
      </c>
      <c r="G72" s="7"/>
      <c r="H72" s="7"/>
      <c r="I72" s="8"/>
      <c r="J72" s="7">
        <f t="shared" si="3"/>
        <v>0</v>
      </c>
      <c r="K72" s="9">
        <f t="shared" si="4"/>
        <v>-29</v>
      </c>
      <c r="L72" s="27" t="str">
        <f ca="1">IF(TODAY()&gt;Tabela224101112131415161718192021222324[[#This Row],[VENCIMENTO]],"Vencido‼","Válido✔")</f>
        <v>Vencido‼</v>
      </c>
    </row>
    <row r="73" spans="1:12" x14ac:dyDescent="0.25">
      <c r="A73" s="11" t="e">
        <f>Tabela224[[#This Row],[NOME]]</f>
        <v>#VALUE!</v>
      </c>
      <c r="B73" s="11" t="e">
        <f>Tabela224[[#This Row],[CATEGORIA]]</f>
        <v>#VALUE!</v>
      </c>
      <c r="C73" s="15" t="e">
        <f>Tabela224[[#This Row],[SITUAÇÃO ]]</f>
        <v>#VALUE!</v>
      </c>
      <c r="D73" s="8"/>
      <c r="E73" s="7"/>
      <c r="F73" s="10">
        <v>0.33333333333333331</v>
      </c>
      <c r="G73" s="7"/>
      <c r="H73" s="7"/>
      <c r="I73" s="8"/>
      <c r="J73" s="7">
        <f t="shared" si="3"/>
        <v>0</v>
      </c>
      <c r="K73" s="9">
        <f t="shared" si="4"/>
        <v>-29</v>
      </c>
      <c r="L73" s="27" t="str">
        <f ca="1">IF(TODAY()&gt;Tabela224101112131415161718192021222324[[#This Row],[VENCIMENTO]],"Vencido‼","Válido✔")</f>
        <v>Vencido‼</v>
      </c>
    </row>
    <row r="74" spans="1:12" x14ac:dyDescent="0.25">
      <c r="A74" s="11" t="e">
        <f>Tabela224[[#This Row],[NOME]]</f>
        <v>#VALUE!</v>
      </c>
      <c r="B74" s="11" t="e">
        <f>Tabela224[[#This Row],[CATEGORIA]]</f>
        <v>#VALUE!</v>
      </c>
      <c r="C74" s="15" t="e">
        <f>Tabela224[[#This Row],[SITUAÇÃO ]]</f>
        <v>#VALUE!</v>
      </c>
      <c r="D74" s="8"/>
      <c r="E74" s="7"/>
      <c r="F74" s="10">
        <v>0.33333333333333331</v>
      </c>
      <c r="G74" s="7"/>
      <c r="H74" s="7"/>
      <c r="I74" s="8"/>
      <c r="J74" s="7">
        <f t="shared" si="3"/>
        <v>0</v>
      </c>
      <c r="K74" s="9">
        <f t="shared" si="4"/>
        <v>-29</v>
      </c>
      <c r="L74" s="27" t="str">
        <f ca="1">IF(TODAY()&gt;Tabela224101112131415161718192021222324[[#This Row],[VENCIMENTO]],"Vencido‼","Válido✔")</f>
        <v>Vencido‼</v>
      </c>
    </row>
    <row r="75" spans="1:12" x14ac:dyDescent="0.25">
      <c r="A75" s="11" t="e">
        <f>Tabela224[[#This Row],[NOME]]</f>
        <v>#VALUE!</v>
      </c>
      <c r="B75" s="11" t="e">
        <f>Tabela224[[#This Row],[CATEGORIA]]</f>
        <v>#VALUE!</v>
      </c>
      <c r="C75" s="15" t="e">
        <f>Tabela224[[#This Row],[SITUAÇÃO ]]</f>
        <v>#VALUE!</v>
      </c>
      <c r="D75" s="8"/>
      <c r="E75" s="7"/>
      <c r="F75" s="10">
        <v>0.33333333333333331</v>
      </c>
      <c r="G75" s="7"/>
      <c r="H75" s="7"/>
      <c r="I75" s="8"/>
      <c r="J75" s="7">
        <f t="shared" si="3"/>
        <v>0</v>
      </c>
      <c r="K75" s="9">
        <f t="shared" si="4"/>
        <v>-29</v>
      </c>
      <c r="L75" s="27" t="str">
        <f ca="1">IF(TODAY()&gt;Tabela224101112131415161718192021222324[[#This Row],[VENCIMENTO]],"Vencido‼","Válido✔")</f>
        <v>Vencido‼</v>
      </c>
    </row>
    <row r="76" spans="1:12" x14ac:dyDescent="0.25">
      <c r="A76" s="11" t="e">
        <f>Tabela224[[#This Row],[NOME]]</f>
        <v>#VALUE!</v>
      </c>
      <c r="B76" s="11" t="e">
        <f>Tabela224[[#This Row],[CATEGORIA]]</f>
        <v>#VALUE!</v>
      </c>
      <c r="C76" s="15" t="e">
        <f>Tabela224[[#This Row],[SITUAÇÃO ]]</f>
        <v>#VALUE!</v>
      </c>
      <c r="D76" s="8"/>
      <c r="E76" s="7"/>
      <c r="F76" s="10">
        <v>0.33333333333333331</v>
      </c>
      <c r="G76" s="7"/>
      <c r="H76" s="7"/>
      <c r="I76" s="8"/>
      <c r="J76" s="7">
        <f t="shared" si="3"/>
        <v>0</v>
      </c>
      <c r="K76" s="9">
        <f t="shared" si="4"/>
        <v>-29</v>
      </c>
      <c r="L76" s="27" t="str">
        <f ca="1">IF(TODAY()&gt;Tabela224101112131415161718192021222324[[#This Row],[VENCIMENTO]],"Vencido‼","Válido✔")</f>
        <v>Vencido‼</v>
      </c>
    </row>
    <row r="77" spans="1:12" x14ac:dyDescent="0.25">
      <c r="A77" s="11" t="e">
        <f>Tabela224[[#This Row],[NOME]]</f>
        <v>#VALUE!</v>
      </c>
      <c r="B77" s="11" t="e">
        <f>Tabela224[[#This Row],[CATEGORIA]]</f>
        <v>#VALUE!</v>
      </c>
      <c r="C77" s="15" t="e">
        <f>Tabela224[[#This Row],[SITUAÇÃO ]]</f>
        <v>#VALUE!</v>
      </c>
      <c r="D77" s="8"/>
      <c r="E77" s="7"/>
      <c r="F77" s="10">
        <v>0.33333333333333331</v>
      </c>
      <c r="G77" s="7"/>
      <c r="H77" s="7"/>
      <c r="I77" s="8"/>
      <c r="J77" s="7">
        <f t="shared" si="3"/>
        <v>0</v>
      </c>
      <c r="K77" s="9">
        <f t="shared" si="4"/>
        <v>-29</v>
      </c>
      <c r="L77" s="27" t="str">
        <f ca="1">IF(TODAY()&gt;Tabela224101112131415161718192021222324[[#This Row],[VENCIMENTO]],"Vencido‼","Válido✔")</f>
        <v>Vencido‼</v>
      </c>
    </row>
    <row r="78" spans="1:12" x14ac:dyDescent="0.25">
      <c r="A78" s="11" t="e">
        <f>Tabela224[[#This Row],[NOME]]</f>
        <v>#VALUE!</v>
      </c>
      <c r="B78" s="11" t="e">
        <f>Tabela224[[#This Row],[CATEGORIA]]</f>
        <v>#VALUE!</v>
      </c>
      <c r="C78" s="15" t="e">
        <f>Tabela224[[#This Row],[SITUAÇÃO ]]</f>
        <v>#VALUE!</v>
      </c>
      <c r="D78" s="8"/>
      <c r="E78" s="7"/>
      <c r="F78" s="10">
        <v>0.33333333333333331</v>
      </c>
      <c r="G78" s="7"/>
      <c r="H78" s="7"/>
      <c r="I78" s="8"/>
      <c r="J78" s="7">
        <f t="shared" si="3"/>
        <v>0</v>
      </c>
      <c r="K78" s="9">
        <f t="shared" si="4"/>
        <v>-29</v>
      </c>
      <c r="L78" s="27" t="str">
        <f ca="1">IF(TODAY()&gt;Tabela224101112131415161718192021222324[[#This Row],[VENCIMENTO]],"Vencido‼","Válido✔")</f>
        <v>Vencido‼</v>
      </c>
    </row>
    <row r="79" spans="1:12" x14ac:dyDescent="0.25">
      <c r="A79" s="11" t="e">
        <f>Tabela224[[#This Row],[NOME]]</f>
        <v>#VALUE!</v>
      </c>
      <c r="B79" s="11" t="e">
        <f>Tabela224[[#This Row],[CATEGORIA]]</f>
        <v>#VALUE!</v>
      </c>
      <c r="C79" s="15" t="e">
        <f>Tabela224[[#This Row],[SITUAÇÃO ]]</f>
        <v>#VALUE!</v>
      </c>
      <c r="D79" s="8"/>
      <c r="E79" s="7"/>
      <c r="F79" s="10">
        <v>0.33333333333333331</v>
      </c>
      <c r="G79" s="7"/>
      <c r="H79" s="7"/>
      <c r="I79" s="8"/>
      <c r="J79" s="7">
        <f t="shared" si="3"/>
        <v>0</v>
      </c>
      <c r="K79" s="9">
        <f t="shared" si="4"/>
        <v>-29</v>
      </c>
      <c r="L79" s="27" t="str">
        <f ca="1">IF(TODAY()&gt;Tabela224101112131415161718192021222324[[#This Row],[VENCIMENTO]],"Vencido‼","Válido✔")</f>
        <v>Vencido‼</v>
      </c>
    </row>
    <row r="80" spans="1:12" x14ac:dyDescent="0.25">
      <c r="A80" s="11" t="e">
        <f>Tabela224[[#This Row],[NOME]]</f>
        <v>#VALUE!</v>
      </c>
      <c r="B80" s="11" t="e">
        <f>Tabela224[[#This Row],[CATEGORIA]]</f>
        <v>#VALUE!</v>
      </c>
      <c r="C80" s="15" t="e">
        <f>Tabela224[[#This Row],[SITUAÇÃO ]]</f>
        <v>#VALUE!</v>
      </c>
      <c r="D80" s="8"/>
      <c r="E80" s="7"/>
      <c r="F80" s="10">
        <v>0.33333333333333331</v>
      </c>
      <c r="G80" s="7"/>
      <c r="H80" s="7"/>
      <c r="I80" s="8"/>
      <c r="J80" s="7">
        <f t="shared" si="3"/>
        <v>0</v>
      </c>
      <c r="K80" s="9">
        <f t="shared" si="4"/>
        <v>-29</v>
      </c>
      <c r="L80" s="27" t="str">
        <f ca="1">IF(TODAY()&gt;Tabela224101112131415161718192021222324[[#This Row],[VENCIMENTO]],"Vencido‼","Válido✔")</f>
        <v>Vencido‼</v>
      </c>
    </row>
    <row r="81" spans="1:12" x14ac:dyDescent="0.25">
      <c r="A81" s="11" t="e">
        <f>Tabela224[[#This Row],[NOME]]</f>
        <v>#VALUE!</v>
      </c>
      <c r="B81" s="11" t="e">
        <f>Tabela224[[#This Row],[CATEGORIA]]</f>
        <v>#VALUE!</v>
      </c>
      <c r="C81" s="15"/>
      <c r="D81" s="8"/>
      <c r="E81" s="7"/>
      <c r="F81" s="10">
        <v>0.33333333333333331</v>
      </c>
      <c r="G81" s="7"/>
      <c r="H81" s="7"/>
      <c r="I81" s="8"/>
      <c r="J81" s="7">
        <f t="shared" si="3"/>
        <v>0</v>
      </c>
      <c r="K81" s="9">
        <f t="shared" si="4"/>
        <v>-29</v>
      </c>
      <c r="L81" s="27" t="str">
        <f ca="1">IF(TODAY()&gt;Tabela224101112131415161718192021222324[[#This Row],[VENCIMENTO]],"Vencido‼","Válido✔")</f>
        <v>Vencido‼</v>
      </c>
    </row>
    <row r="82" spans="1:12" x14ac:dyDescent="0.25">
      <c r="A82" s="11" t="e">
        <f>Tabela224[[#This Row],[NOME]]</f>
        <v>#VALUE!</v>
      </c>
      <c r="B82" s="11" t="e">
        <f>Tabela224[[#This Row],[CATEGORIA]]</f>
        <v>#VALUE!</v>
      </c>
      <c r="C82" s="15"/>
      <c r="D82" s="8"/>
      <c r="E82" s="7"/>
      <c r="F82" s="10">
        <v>0.33333333333333331</v>
      </c>
      <c r="G82" s="7"/>
      <c r="H82" s="7"/>
      <c r="I82" s="8"/>
      <c r="J82" s="7">
        <f t="shared" si="3"/>
        <v>0</v>
      </c>
      <c r="K82" s="9">
        <f t="shared" si="4"/>
        <v>-29</v>
      </c>
      <c r="L82" s="27" t="str">
        <f ca="1">IF(TODAY()&gt;Tabela224101112131415161718192021222324[[#This Row],[VENCIMENTO]],"Vencido‼","Válido✔")</f>
        <v>Vencido‼</v>
      </c>
    </row>
    <row r="83" spans="1:12" x14ac:dyDescent="0.25">
      <c r="A83" s="11" t="e">
        <f>Tabela224[[#This Row],[NOME]]</f>
        <v>#VALUE!</v>
      </c>
      <c r="B83" s="11" t="e">
        <f>Tabela224[[#This Row],[CATEGORIA]]</f>
        <v>#VALUE!</v>
      </c>
      <c r="C83" s="15"/>
      <c r="D83" s="8"/>
      <c r="E83" s="7"/>
      <c r="F83" s="10">
        <v>0.33333333333333331</v>
      </c>
      <c r="G83" s="7"/>
      <c r="H83" s="7"/>
      <c r="I83" s="8"/>
      <c r="J83" s="7">
        <f t="shared" si="3"/>
        <v>0</v>
      </c>
      <c r="K83" s="9">
        <f t="shared" si="4"/>
        <v>-29</v>
      </c>
      <c r="L83" s="27" t="str">
        <f ca="1">IF(TODAY()&gt;Tabela224101112131415161718192021222324[[#This Row],[VENCIMENTO]],"Vencido‼","Válido✔")</f>
        <v>Vencido‼</v>
      </c>
    </row>
    <row r="84" spans="1:12" x14ac:dyDescent="0.25">
      <c r="A84" s="11" t="e">
        <f>Tabela224[[#This Row],[NOME]]</f>
        <v>#VALUE!</v>
      </c>
      <c r="B84" s="11" t="e">
        <f>Tabela224[[#This Row],[CATEGORIA]]</f>
        <v>#VALUE!</v>
      </c>
      <c r="C84" s="15"/>
      <c r="D84" s="8"/>
      <c r="E84" s="7"/>
      <c r="F84" s="10">
        <v>0.33333333333333331</v>
      </c>
      <c r="G84" s="7"/>
      <c r="H84" s="7"/>
      <c r="I84" s="8"/>
      <c r="J84" s="7">
        <f t="shared" si="3"/>
        <v>0</v>
      </c>
      <c r="K84" s="9">
        <f t="shared" si="4"/>
        <v>-29</v>
      </c>
      <c r="L84" s="27" t="str">
        <f ca="1">IF(TODAY()&gt;Tabela224101112131415161718192021222324[[#This Row],[VENCIMENTO]],"Vencido‼","Válido✔")</f>
        <v>Vencido‼</v>
      </c>
    </row>
    <row r="85" spans="1:12" x14ac:dyDescent="0.25">
      <c r="A85" s="11" t="e">
        <f>Tabela224[[#This Row],[NOME]]</f>
        <v>#VALUE!</v>
      </c>
      <c r="B85" s="11" t="e">
        <f>Tabela224[[#This Row],[CATEGORIA]]</f>
        <v>#VALUE!</v>
      </c>
      <c r="C85" s="15"/>
      <c r="D85" s="8"/>
      <c r="E85" s="7"/>
      <c r="F85" s="10">
        <v>0.33333333333333331</v>
      </c>
      <c r="G85" s="7"/>
      <c r="H85" s="7"/>
      <c r="I85" s="8"/>
      <c r="J85" s="7">
        <f t="shared" si="3"/>
        <v>0</v>
      </c>
      <c r="K85" s="9">
        <f t="shared" si="4"/>
        <v>-29</v>
      </c>
      <c r="L85" s="27" t="str">
        <f ca="1">IF(TODAY()&gt;Tabela224101112131415161718192021222324[[#This Row],[VENCIMENTO]],"Vencido‼","Válido✔")</f>
        <v>Vencido‼</v>
      </c>
    </row>
    <row r="86" spans="1:12" x14ac:dyDescent="0.25">
      <c r="A86" s="11" t="e">
        <f>Tabela224[[#This Row],[NOME]]</f>
        <v>#VALUE!</v>
      </c>
      <c r="B86" s="11" t="e">
        <f>Tabela224[[#This Row],[CATEGORIA]]</f>
        <v>#VALUE!</v>
      </c>
      <c r="C86" s="15"/>
      <c r="D86" s="8"/>
      <c r="E86" s="7"/>
      <c r="F86" s="10">
        <v>0.33333333333333331</v>
      </c>
      <c r="G86" s="7"/>
      <c r="H86" s="7"/>
      <c r="I86" s="8"/>
      <c r="J86" s="7">
        <f t="shared" si="3"/>
        <v>0</v>
      </c>
      <c r="K86" s="9">
        <f t="shared" si="4"/>
        <v>-29</v>
      </c>
      <c r="L86" s="27" t="str">
        <f ca="1">IF(TODAY()&gt;Tabela224101112131415161718192021222324[[#This Row],[VENCIMENTO]],"Vencido‼","Válido✔")</f>
        <v>Vencido‼</v>
      </c>
    </row>
    <row r="87" spans="1:12" x14ac:dyDescent="0.25">
      <c r="A87" s="11" t="e">
        <f>Tabela224[[#This Row],[NOME]]</f>
        <v>#VALUE!</v>
      </c>
      <c r="B87" s="11" t="e">
        <f>Tabela224[[#This Row],[CATEGORIA]]</f>
        <v>#VALUE!</v>
      </c>
      <c r="C87" s="15"/>
      <c r="D87" s="8"/>
      <c r="E87" s="7"/>
      <c r="F87" s="10">
        <v>0.33333333333333331</v>
      </c>
      <c r="G87" s="7"/>
      <c r="H87" s="7"/>
      <c r="I87" s="8"/>
      <c r="J87" s="7">
        <f t="shared" si="3"/>
        <v>0</v>
      </c>
      <c r="K87" s="9">
        <f t="shared" si="4"/>
        <v>-29</v>
      </c>
      <c r="L87" s="27" t="str">
        <f ca="1">IF(TODAY()&gt;Tabela224101112131415161718192021222324[[#This Row],[VENCIMENTO]],"Vencido‼","Válido✔")</f>
        <v>Vencido‼</v>
      </c>
    </row>
    <row r="88" spans="1:12" x14ac:dyDescent="0.25">
      <c r="A88" s="11" t="e">
        <f>Tabela224[[#This Row],[NOME]]</f>
        <v>#VALUE!</v>
      </c>
      <c r="B88" s="11" t="e">
        <f>Tabela224[[#This Row],[CATEGORIA]]</f>
        <v>#VALUE!</v>
      </c>
      <c r="C88" s="15"/>
      <c r="D88" s="8"/>
      <c r="E88" s="7"/>
      <c r="F88" s="10">
        <v>0.33333333333333331</v>
      </c>
      <c r="G88" s="7"/>
      <c r="H88" s="7"/>
      <c r="I88" s="8"/>
      <c r="J88" s="7">
        <f t="shared" si="3"/>
        <v>0</v>
      </c>
      <c r="K88" s="9">
        <f t="shared" si="4"/>
        <v>-29</v>
      </c>
      <c r="L88" s="27" t="str">
        <f ca="1">IF(TODAY()&gt;Tabela224101112131415161718192021222324[[#This Row],[VENCIMENTO]],"Vencido‼","Válido✔")</f>
        <v>Vencido‼</v>
      </c>
    </row>
    <row r="89" spans="1:12" x14ac:dyDescent="0.25">
      <c r="A89" s="11" t="e">
        <f>Tabela224[[#This Row],[NOME]]</f>
        <v>#VALUE!</v>
      </c>
      <c r="B89" s="11" t="e">
        <f>Tabela224[[#This Row],[CATEGORIA]]</f>
        <v>#VALUE!</v>
      </c>
      <c r="C89" s="15"/>
      <c r="D89" s="8"/>
      <c r="E89" s="7"/>
      <c r="F89" s="10">
        <v>0.33333333333333331</v>
      </c>
      <c r="G89" s="7"/>
      <c r="H89" s="7"/>
      <c r="I89" s="8"/>
      <c r="J89" s="7">
        <f t="shared" si="3"/>
        <v>0</v>
      </c>
      <c r="K89" s="9">
        <f t="shared" si="4"/>
        <v>-29</v>
      </c>
      <c r="L89" s="27" t="str">
        <f ca="1">IF(TODAY()&gt;Tabela224101112131415161718192021222324[[#This Row],[VENCIMENTO]],"Vencido‼","Válido✔")</f>
        <v>Vencido‼</v>
      </c>
    </row>
    <row r="90" spans="1:12" x14ac:dyDescent="0.25">
      <c r="A90" s="11" t="e">
        <f>Tabela224[[#This Row],[NOME]]</f>
        <v>#VALUE!</v>
      </c>
      <c r="B90" s="11" t="e">
        <f>Tabela224[[#This Row],[CATEGORIA]]</f>
        <v>#VALUE!</v>
      </c>
      <c r="C90" s="15"/>
      <c r="D90" s="8"/>
      <c r="E90" s="7"/>
      <c r="F90" s="10">
        <v>0.33333333333333331</v>
      </c>
      <c r="G90" s="7"/>
      <c r="H90" s="7"/>
      <c r="I90" s="8"/>
      <c r="J90" s="7">
        <f t="shared" si="3"/>
        <v>0</v>
      </c>
      <c r="K90" s="9">
        <f t="shared" si="4"/>
        <v>-29</v>
      </c>
      <c r="L90" s="27" t="str">
        <f ca="1">IF(TODAY()&gt;Tabela224101112131415161718192021222324[[#This Row],[VENCIMENTO]],"Vencido‼","Válido✔")</f>
        <v>Vencido‼</v>
      </c>
    </row>
    <row r="91" spans="1:12" x14ac:dyDescent="0.25">
      <c r="A91" s="11" t="e">
        <f>Tabela224[[#This Row],[NOME]]</f>
        <v>#VALUE!</v>
      </c>
      <c r="B91" s="11" t="e">
        <f>Tabela224[[#This Row],[CATEGORIA]]</f>
        <v>#VALUE!</v>
      </c>
      <c r="C91" s="15"/>
      <c r="D91" s="8"/>
      <c r="E91" s="7"/>
      <c r="F91" s="10">
        <v>0.33333333333333331</v>
      </c>
      <c r="G91" s="7"/>
      <c r="H91" s="7"/>
      <c r="I91" s="8"/>
      <c r="J91" s="7">
        <f t="shared" si="3"/>
        <v>0</v>
      </c>
      <c r="K91" s="9">
        <f t="shared" si="4"/>
        <v>-29</v>
      </c>
      <c r="L91" s="27" t="str">
        <f ca="1">IF(TODAY()&gt;Tabela224101112131415161718192021222324[[#This Row],[VENCIMENTO]],"Vencido‼","Válido✔")</f>
        <v>Vencido‼</v>
      </c>
    </row>
    <row r="92" spans="1:12" x14ac:dyDescent="0.25">
      <c r="A92" s="11" t="e">
        <f>Tabela224[[#This Row],[NOME]]</f>
        <v>#VALUE!</v>
      </c>
      <c r="B92" s="11" t="e">
        <f>Tabela224[[#This Row],[CATEGORIA]]</f>
        <v>#VALUE!</v>
      </c>
      <c r="C92" s="15"/>
      <c r="D92" s="8"/>
      <c r="E92" s="7"/>
      <c r="F92" s="10">
        <v>0.33333333333333331</v>
      </c>
      <c r="G92" s="7"/>
      <c r="H92" s="7"/>
      <c r="I92" s="8"/>
      <c r="J92" s="7">
        <f t="shared" si="3"/>
        <v>0</v>
      </c>
      <c r="K92" s="9">
        <f t="shared" si="4"/>
        <v>-29</v>
      </c>
      <c r="L92" s="27" t="str">
        <f ca="1">IF(TODAY()&gt;Tabela224101112131415161718192021222324[[#This Row],[VENCIMENTO]],"Vencido‼","Válido✔")</f>
        <v>Vencido‼</v>
      </c>
    </row>
    <row r="93" spans="1:12" x14ac:dyDescent="0.25">
      <c r="A93" s="11" t="e">
        <f>Tabela224[[#This Row],[NOME]]</f>
        <v>#VALUE!</v>
      </c>
      <c r="B93" s="11" t="e">
        <f>Tabela224[[#This Row],[CATEGORIA]]</f>
        <v>#VALUE!</v>
      </c>
      <c r="C93" s="15"/>
      <c r="D93" s="8"/>
      <c r="E93" s="7"/>
      <c r="F93" s="10">
        <v>0.33333333333333331</v>
      </c>
      <c r="G93" s="7"/>
      <c r="H93" s="7"/>
      <c r="I93" s="8"/>
      <c r="J93" s="7">
        <f t="shared" si="3"/>
        <v>0</v>
      </c>
      <c r="K93" s="9">
        <f t="shared" si="4"/>
        <v>-29</v>
      </c>
      <c r="L93" s="27" t="str">
        <f ca="1">IF(TODAY()&gt;Tabela224101112131415161718192021222324[[#This Row],[VENCIMENTO]],"Vencido‼","Válido✔")</f>
        <v>Vencido‼</v>
      </c>
    </row>
    <row r="94" spans="1:12" x14ac:dyDescent="0.25">
      <c r="A94" s="11" t="e">
        <f>Tabela224[[#This Row],[NOME]]</f>
        <v>#VALUE!</v>
      </c>
      <c r="B94" s="11" t="e">
        <f>Tabela224[[#This Row],[CATEGORIA]]</f>
        <v>#VALUE!</v>
      </c>
      <c r="C94" s="15"/>
      <c r="D94" s="8"/>
      <c r="E94" s="7"/>
      <c r="F94" s="10">
        <v>0.33333333333333331</v>
      </c>
      <c r="G94" s="7"/>
      <c r="H94" s="7"/>
      <c r="I94" s="8"/>
      <c r="J94" s="7">
        <f t="shared" si="3"/>
        <v>0</v>
      </c>
      <c r="K94" s="9">
        <f t="shared" si="4"/>
        <v>-29</v>
      </c>
      <c r="L94" s="27" t="str">
        <f ca="1">IF(TODAY()&gt;Tabela224101112131415161718192021222324[[#This Row],[VENCIMENTO]],"Vencido‼","Válido✔")</f>
        <v>Vencido‼</v>
      </c>
    </row>
    <row r="95" spans="1:12" x14ac:dyDescent="0.25">
      <c r="A95" s="11" t="e">
        <f>Tabela224[[#This Row],[NOME]]</f>
        <v>#VALUE!</v>
      </c>
      <c r="B95" s="11" t="e">
        <f>Tabela224[[#This Row],[CATEGORIA]]</f>
        <v>#VALUE!</v>
      </c>
      <c r="C95" s="15"/>
      <c r="D95" s="8"/>
      <c r="E95" s="7"/>
      <c r="F95" s="10">
        <v>0.33333333333333331</v>
      </c>
      <c r="G95" s="7"/>
      <c r="H95" s="7"/>
      <c r="I95" s="8"/>
      <c r="J95" s="7">
        <f t="shared" si="3"/>
        <v>0</v>
      </c>
      <c r="K95" s="9">
        <f t="shared" si="4"/>
        <v>-29</v>
      </c>
      <c r="L95" s="27" t="str">
        <f ca="1">IF(TODAY()&gt;Tabela224101112131415161718192021222324[[#This Row],[VENCIMENTO]],"Vencido‼","Válido✔")</f>
        <v>Vencido‼</v>
      </c>
    </row>
    <row r="96" spans="1:12" x14ac:dyDescent="0.25">
      <c r="A96" s="11" t="e">
        <f>Tabela224[[#This Row],[NOME]]</f>
        <v>#VALUE!</v>
      </c>
      <c r="B96" s="11" t="e">
        <f>Tabela224[[#This Row],[CATEGORIA]]</f>
        <v>#VALUE!</v>
      </c>
      <c r="C96" s="15"/>
      <c r="D96" s="8"/>
      <c r="E96" s="7"/>
      <c r="F96" s="10">
        <v>0.33333333333333331</v>
      </c>
      <c r="G96" s="7"/>
      <c r="H96" s="7"/>
      <c r="I96" s="8"/>
      <c r="J96" s="7">
        <f t="shared" si="3"/>
        <v>0</v>
      </c>
      <c r="K96" s="9">
        <f t="shared" si="4"/>
        <v>-29</v>
      </c>
      <c r="L96" s="27" t="str">
        <f ca="1">IF(TODAY()&gt;Tabela224101112131415161718192021222324[[#This Row],[VENCIMENTO]],"Vencido‼","Válido✔")</f>
        <v>Vencido‼</v>
      </c>
    </row>
    <row r="97" spans="1:12" x14ac:dyDescent="0.25">
      <c r="A97" s="11" t="e">
        <f>Tabela224[[#This Row],[NOME]]</f>
        <v>#VALUE!</v>
      </c>
      <c r="B97" s="11" t="e">
        <f>Tabela224[[#This Row],[CATEGORIA]]</f>
        <v>#VALUE!</v>
      </c>
      <c r="C97" s="15"/>
      <c r="D97" s="8"/>
      <c r="E97" s="7"/>
      <c r="F97" s="10">
        <v>0.33333333333333331</v>
      </c>
      <c r="G97" s="7"/>
      <c r="H97" s="7"/>
      <c r="I97" s="8"/>
      <c r="J97" s="7">
        <f t="shared" si="3"/>
        <v>0</v>
      </c>
      <c r="K97" s="9">
        <f t="shared" si="4"/>
        <v>-29</v>
      </c>
      <c r="L97" s="27" t="str">
        <f ca="1">IF(TODAY()&gt;Tabela224101112131415161718192021222324[[#This Row],[VENCIMENTO]],"Vencido‼","Válido✔")</f>
        <v>Vencido‼</v>
      </c>
    </row>
    <row r="98" spans="1:12" x14ac:dyDescent="0.25">
      <c r="A98" s="11" t="e">
        <f>Tabela224[[#This Row],[NOME]]</f>
        <v>#VALUE!</v>
      </c>
      <c r="B98" s="11" t="e">
        <f>Tabela224[[#This Row],[CATEGORIA]]</f>
        <v>#VALUE!</v>
      </c>
      <c r="C98" s="15"/>
      <c r="D98" s="8"/>
      <c r="E98" s="7"/>
      <c r="F98" s="10">
        <v>0.33333333333333331</v>
      </c>
      <c r="G98" s="7"/>
      <c r="H98" s="7"/>
      <c r="I98" s="8"/>
      <c r="J98" s="7">
        <f t="shared" si="3"/>
        <v>0</v>
      </c>
      <c r="K98" s="9">
        <f t="shared" si="4"/>
        <v>-29</v>
      </c>
      <c r="L98" s="27" t="str">
        <f ca="1">IF(TODAY()&gt;Tabela224101112131415161718192021222324[[#This Row],[VENCIMENTO]],"Vencido‼","Válido✔")</f>
        <v>Vencido‼</v>
      </c>
    </row>
    <row r="99" spans="1:12" x14ac:dyDescent="0.25">
      <c r="A99" s="11" t="e">
        <f>Tabela224[[#This Row],[NOME]]</f>
        <v>#VALUE!</v>
      </c>
      <c r="B99" s="11" t="e">
        <f>Tabela224[[#This Row],[CATEGORIA]]</f>
        <v>#VALUE!</v>
      </c>
      <c r="C99" s="15"/>
      <c r="D99" s="8"/>
      <c r="E99" s="7"/>
      <c r="F99" s="10">
        <v>0.33333333333333331</v>
      </c>
      <c r="G99" s="7"/>
      <c r="H99" s="7"/>
      <c r="I99" s="8"/>
      <c r="J99" s="7">
        <f t="shared" si="3"/>
        <v>0</v>
      </c>
      <c r="K99" s="9">
        <f t="shared" si="4"/>
        <v>-29</v>
      </c>
      <c r="L99" s="27" t="str">
        <f ca="1">IF(TODAY()&gt;Tabela224101112131415161718192021222324[[#This Row],[VENCIMENTO]],"Vencido‼","Válido✔")</f>
        <v>Vencido‼</v>
      </c>
    </row>
    <row r="100" spans="1:12" x14ac:dyDescent="0.25">
      <c r="A100" s="11" t="e">
        <f>Tabela224[[#This Row],[NOME]]</f>
        <v>#VALUE!</v>
      </c>
      <c r="B100" s="11" t="e">
        <f>Tabela224[[#This Row],[CATEGORIA]]</f>
        <v>#VALUE!</v>
      </c>
      <c r="C100" s="15"/>
      <c r="D100" s="8"/>
      <c r="E100" s="7"/>
      <c r="F100" s="10">
        <v>0.33333333333333331</v>
      </c>
      <c r="G100" s="7"/>
      <c r="H100" s="7"/>
      <c r="I100" s="8"/>
      <c r="J100" s="7">
        <f t="shared" si="3"/>
        <v>0</v>
      </c>
      <c r="K100" s="9">
        <f t="shared" si="4"/>
        <v>-29</v>
      </c>
      <c r="L100" s="27" t="str">
        <f ca="1">IF(TODAY()&gt;Tabela224101112131415161718192021222324[[#This Row],[VENCIMENTO]],"Vencido‼","Válido✔")</f>
        <v>Vencido‼</v>
      </c>
    </row>
  </sheetData>
  <mergeCells count="2">
    <mergeCell ref="A2:L2"/>
    <mergeCell ref="A3:J3"/>
  </mergeCells>
  <conditionalFormatting sqref="J1">
    <cfRule type="containsText" dxfId="444" priority="2" operator="containsText" text="VENCIMENTO PRÓXIMO">
      <formula>NOT(ISERROR(SEARCH("VENCIMENTO PRÓXIMO",J1)))</formula>
    </cfRule>
  </conditionalFormatting>
  <conditionalFormatting sqref="J4">
    <cfRule type="timePeriod" dxfId="443" priority="13" timePeriod="nextMonth">
      <formula>AND(MONTH(J4)=MONTH(EDATE(TODAY(),0+1)),YEAR(J4)=YEAR(EDATE(TODAY(),0+1)))</formula>
    </cfRule>
  </conditionalFormatting>
  <conditionalFormatting sqref="J5:J100">
    <cfRule type="cellIs" dxfId="442" priority="20" operator="equal">
      <formula>44848</formula>
    </cfRule>
    <cfRule type="cellIs" dxfId="441" priority="21" operator="lessThan">
      <formula>44848</formula>
    </cfRule>
  </conditionalFormatting>
  <conditionalFormatting sqref="J5:K1048576">
    <cfRule type="timePeriod" dxfId="440" priority="17" timePeriod="nextMonth">
      <formula>AND(MONTH(J5)=MONTH(EDATE(TODAY(),0+1)),YEAR(J5)=YEAR(EDATE(TODAY(),0+1)))</formula>
    </cfRule>
  </conditionalFormatting>
  <conditionalFormatting sqref="K1">
    <cfRule type="containsText" dxfId="439" priority="1" operator="containsText" text="VENCIMENTO PRÓXIMO">
      <formula>NOT(ISERROR(SEARCH("VENCIMENTO PRÓXIMO",K1)))</formula>
    </cfRule>
    <cfRule type="containsText" dxfId="438" priority="3" operator="containsText" text="PROGRAMAR RENOVAÇÃO">
      <formula>NOT(ISERROR(SEARCH("PROGRAMAR RENOVAÇÃO",K1)))</formula>
    </cfRule>
  </conditionalFormatting>
  <conditionalFormatting sqref="K3 K5:K1048576">
    <cfRule type="timePeriod" dxfId="437" priority="15" timePeriod="thisMonth">
      <formula>AND(MONTH(K3)=MONTH(TODAY()),YEAR(K3)=YEAR(TODAY()))</formula>
    </cfRule>
  </conditionalFormatting>
  <conditionalFormatting sqref="K3">
    <cfRule type="timePeriod" dxfId="436" priority="18" timePeriod="nextMonth">
      <formula>AND(MONTH(K3)=MONTH(EDATE(TODAY(),0+1)),YEAR(K3)=YEAR(EDATE(TODAY(),0+1)))</formula>
    </cfRule>
  </conditionalFormatting>
  <conditionalFormatting sqref="K4">
    <cfRule type="timePeriod" dxfId="435" priority="11" timePeriod="thisMonth">
      <formula>AND(MONTH(K4)=MONTH(TODAY()),YEAR(K4)=YEAR(TODAY()))</formula>
    </cfRule>
    <cfRule type="timePeriod" dxfId="434" priority="14" timePeriod="nextMonth">
      <formula>AND(MONTH(K4)=MONTH(EDATE(TODAY(),0+1)),YEAR(K4)=YEAR(EDATE(TODAY(),0+1)))</formula>
    </cfRule>
  </conditionalFormatting>
  <conditionalFormatting sqref="K5:K100">
    <cfRule type="cellIs" dxfId="433" priority="19" operator="equal">
      <formula>44809</formula>
    </cfRule>
  </conditionalFormatting>
  <conditionalFormatting sqref="L5:L100">
    <cfRule type="containsText" dxfId="432" priority="7" operator="containsText" text="Válido">
      <formula>NOT(ISERROR(SEARCH("Válido",L5)))</formula>
    </cfRule>
    <cfRule type="containsText" dxfId="431" priority="8" operator="containsText" text="Vencido">
      <formula>NOT(ISERROR(SEARCH("Vencido",L5)))</formula>
    </cfRule>
  </conditionalFormatting>
  <hyperlinks>
    <hyperlink ref="L3" r:id="rId1" xr:uid="{7C22A120-EA29-41FF-A843-513F253F7BB3}"/>
  </hyperlinks>
  <pageMargins left="0.511811024" right="0.511811024" top="0.78740157499999996" bottom="0.78740157499999996" header="0.31496062000000002" footer="0.31496062000000002"/>
  <pageSetup paperSize="9" scale="48" orientation="landscape" r:id="rId2"/>
  <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B94D295-4921-473B-A244-AAFC3A192AF4}">
          <x14:formula1>
            <xm:f>Planilha2!$A$15:$A$16</xm:f>
          </x14:formula1>
          <xm:sqref>G5:G100</xm:sqref>
        </x14:dataValidation>
        <x14:dataValidation type="list" allowBlank="1" showInputMessage="1" showErrorMessage="1" xr:uid="{94359017-9685-4C7A-8316-513E269B0300}">
          <x14:formula1>
            <xm:f>Planilha2!$A$1:$A$2</xm:f>
          </x14:formula1>
          <xm:sqref>H5:H100</xm:sqref>
        </x14:dataValidation>
        <x14:dataValidation type="list" allowBlank="1" showInputMessage="1" showErrorMessage="1" xr:uid="{DC757558-09E4-44F3-AB45-41B14C18DF3D}">
          <x14:formula1>
            <xm:f>Planilha2!$A$4:$A$13</xm:f>
          </x14:formula1>
          <xm:sqref>D5:D100</xm:sqref>
        </x14:dataValidation>
        <x14:dataValidation type="list" allowBlank="1" showInputMessage="1" showErrorMessage="1" xr:uid="{408B6D6F-CDEC-4751-BE90-539F9DB7DB38}">
          <x14:formula1>
            <xm:f>Planilha2!$A$18:$A$19</xm:f>
          </x14:formula1>
          <xm:sqref>C5:C100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DDD2A-D66F-4F83-98C4-229887E26936}">
  <sheetPr>
    <pageSetUpPr fitToPage="1"/>
  </sheetPr>
  <dimension ref="A1:L100"/>
  <sheetViews>
    <sheetView topLeftCell="A32" zoomScale="90" zoomScaleNormal="90" zoomScaleSheetLayoutView="100" workbookViewId="0">
      <pane xSplit="1" topLeftCell="B1" activePane="topRight" state="frozen"/>
      <selection activeCell="C12" sqref="C12"/>
      <selection pane="topRight" activeCell="A5" sqref="A5:A65"/>
    </sheetView>
  </sheetViews>
  <sheetFormatPr defaultRowHeight="15" x14ac:dyDescent="0.25"/>
  <cols>
    <col min="1" max="1" width="43.140625" bestFit="1" customWidth="1"/>
    <col min="2" max="2" width="26.140625" style="17" bestFit="1" customWidth="1"/>
    <col min="3" max="3" width="16.140625" style="12" customWidth="1"/>
    <col min="4" max="4" width="41.5703125" style="12" bestFit="1" customWidth="1"/>
    <col min="5" max="5" width="20.7109375" bestFit="1" customWidth="1"/>
    <col min="6" max="7" width="20.7109375" customWidth="1"/>
    <col min="8" max="8" width="24.140625" bestFit="1" customWidth="1"/>
    <col min="9" max="9" width="16.140625" customWidth="1"/>
    <col min="10" max="10" width="18.140625" customWidth="1"/>
    <col min="11" max="11" width="17.28515625" bestFit="1" customWidth="1"/>
    <col min="12" max="12" width="13" bestFit="1" customWidth="1"/>
  </cols>
  <sheetData>
    <row r="1" spans="1:12" ht="77.25" customHeight="1" x14ac:dyDescent="0.25">
      <c r="I1" s="22" t="s">
        <v>85</v>
      </c>
      <c r="J1" s="23" t="s">
        <v>86</v>
      </c>
      <c r="K1" s="24" t="s">
        <v>87</v>
      </c>
    </row>
    <row r="2" spans="1:12" ht="47.1" customHeight="1" x14ac:dyDescent="0.4">
      <c r="A2" s="51" t="s">
        <v>192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3"/>
    </row>
    <row r="3" spans="1:12" ht="45" customHeight="1" x14ac:dyDescent="0.25">
      <c r="A3" s="54" t="s">
        <v>191</v>
      </c>
      <c r="B3" s="55"/>
      <c r="C3" s="55"/>
      <c r="D3" s="55"/>
      <c r="E3" s="55"/>
      <c r="F3" s="55"/>
      <c r="G3" s="55"/>
      <c r="H3" s="55"/>
      <c r="I3" s="55"/>
      <c r="J3" s="55"/>
      <c r="K3" s="13" t="s">
        <v>0</v>
      </c>
      <c r="L3" s="14" t="s">
        <v>127</v>
      </c>
    </row>
    <row r="4" spans="1:12" ht="24" x14ac:dyDescent="0.25">
      <c r="A4" s="3" t="s">
        <v>1</v>
      </c>
      <c r="B4" s="16" t="s">
        <v>67</v>
      </c>
      <c r="C4" s="3" t="s">
        <v>77</v>
      </c>
      <c r="D4" s="3" t="s">
        <v>2</v>
      </c>
      <c r="E4" s="4" t="s">
        <v>3</v>
      </c>
      <c r="F4" s="4" t="s">
        <v>8</v>
      </c>
      <c r="G4" s="4" t="s">
        <v>7</v>
      </c>
      <c r="H4" s="5" t="s">
        <v>4</v>
      </c>
      <c r="I4" s="21" t="s">
        <v>83</v>
      </c>
      <c r="J4" s="6" t="s">
        <v>5</v>
      </c>
      <c r="K4" s="6" t="s">
        <v>6</v>
      </c>
      <c r="L4" s="6" t="s">
        <v>78</v>
      </c>
    </row>
    <row r="5" spans="1:12" x14ac:dyDescent="0.25">
      <c r="A5" s="11" t="str">
        <f>Tabela224[[#This Row],[NOME]]</f>
        <v>ADENILSON ÂNGELO MACIEIRA</v>
      </c>
      <c r="B5" s="11" t="str">
        <f>Tabela224[[#This Row],[CATEGORIA]]</f>
        <v>EMPREGADO</v>
      </c>
      <c r="C5" s="15" t="str">
        <f>Tabela224[[#This Row],[SITUAÇÃO ]]</f>
        <v>ATIVO</v>
      </c>
      <c r="D5" s="15"/>
      <c r="E5" s="7"/>
      <c r="F5" s="10"/>
      <c r="G5" s="7"/>
      <c r="H5" s="7"/>
      <c r="I5" s="8"/>
      <c r="J5" s="7">
        <f t="shared" ref="J5:J68" si="0">EDATE(E5,I5)</f>
        <v>0</v>
      </c>
      <c r="K5" s="9">
        <f t="shared" ref="K5:K13" si="1">J5-29</f>
        <v>-29</v>
      </c>
      <c r="L5" s="15" t="str">
        <f ca="1">IF(TODAY()&gt;Tabela224101112131415161718192010[[#This Row],[VENCIMENTO]],"Vencido‼","Válido✔")</f>
        <v>Vencido‼</v>
      </c>
    </row>
    <row r="6" spans="1:12" x14ac:dyDescent="0.25">
      <c r="A6" s="11" t="str">
        <f>Tabela224[[#This Row],[NOME]]</f>
        <v>ADENILSON PEREIRA SOARES</v>
      </c>
      <c r="B6" s="11" t="str">
        <f>Tabela224[[#This Row],[CATEGORIA]]</f>
        <v>EMPREGADO</v>
      </c>
      <c r="C6" s="15" t="str">
        <f>Tabela224[[#This Row],[SITUAÇÃO ]]</f>
        <v>ATIVO</v>
      </c>
      <c r="D6" s="15"/>
      <c r="E6" s="7"/>
      <c r="F6" s="10"/>
      <c r="G6" s="7"/>
      <c r="H6" s="7"/>
      <c r="I6" s="8"/>
      <c r="J6" s="7">
        <f t="shared" si="0"/>
        <v>0</v>
      </c>
      <c r="K6" s="9">
        <f t="shared" si="1"/>
        <v>-29</v>
      </c>
      <c r="L6" s="15" t="str">
        <f ca="1">IF(TODAY()&gt;Tabela224101112131415161718192010[[#This Row],[VENCIMENTO]],"Vencido‼","Válido✔")</f>
        <v>Vencido‼</v>
      </c>
    </row>
    <row r="7" spans="1:12" x14ac:dyDescent="0.25">
      <c r="A7" s="11" t="str">
        <f>Tabela224[[#This Row],[NOME]]</f>
        <v>AMANDA APARECIDA DOS SANTOS</v>
      </c>
      <c r="B7" s="11" t="str">
        <f>Tabela224[[#This Row],[CATEGORIA]]</f>
        <v>EMPREGADO</v>
      </c>
      <c r="C7" s="15" t="str">
        <f>Tabela224[[#This Row],[SITUAÇÃO ]]</f>
        <v>ATIVO</v>
      </c>
      <c r="D7" s="15"/>
      <c r="E7" s="7"/>
      <c r="F7" s="10"/>
      <c r="G7" s="7"/>
      <c r="H7" s="7"/>
      <c r="I7" s="8"/>
      <c r="J7" s="7">
        <f t="shared" si="0"/>
        <v>0</v>
      </c>
      <c r="K7" s="9">
        <f t="shared" si="1"/>
        <v>-29</v>
      </c>
      <c r="L7" s="15" t="str">
        <f ca="1">IF(TODAY()&gt;Tabela224101112131415161718192010[[#This Row],[VENCIMENTO]],"Vencido‼","Válido✔")</f>
        <v>Vencido‼</v>
      </c>
    </row>
    <row r="8" spans="1:12" hidden="1" x14ac:dyDescent="0.25">
      <c r="A8" s="11" t="str">
        <f>Tabela224[[#This Row],[NOME]]</f>
        <v>ANDERSON JOSÉ NUNES REIS</v>
      </c>
      <c r="B8" s="11" t="str">
        <f>Tabela224[[#This Row],[CATEGORIA]]</f>
        <v>EMPREGADO</v>
      </c>
      <c r="C8" s="15" t="str">
        <f>Tabela224[[#This Row],[SITUAÇÃO ]]</f>
        <v>INATIVO</v>
      </c>
      <c r="D8" s="15"/>
      <c r="E8" s="7"/>
      <c r="F8" s="10"/>
      <c r="G8" s="7"/>
      <c r="H8" s="7"/>
      <c r="I8" s="8"/>
      <c r="J8" s="7">
        <f t="shared" si="0"/>
        <v>0</v>
      </c>
      <c r="K8" s="9">
        <f t="shared" si="1"/>
        <v>-29</v>
      </c>
      <c r="L8" s="15" t="str">
        <f ca="1">IF(TODAY()&gt;Tabela224101112131415161718192010[[#This Row],[VENCIMENTO]],"Vencido‼","Válido✔")</f>
        <v>Vencido‼</v>
      </c>
    </row>
    <row r="9" spans="1:12" x14ac:dyDescent="0.25">
      <c r="A9" s="11" t="str">
        <f>Tabela224[[#This Row],[NOME]]</f>
        <v>ARNALDO RAIMUNDO FERREIRA</v>
      </c>
      <c r="B9" s="11" t="str">
        <f>Tabela224[[#This Row],[CATEGORIA]]</f>
        <v>EMPREGADO</v>
      </c>
      <c r="C9" s="15" t="str">
        <f>Tabela224[[#This Row],[SITUAÇÃO ]]</f>
        <v>ATIVO</v>
      </c>
      <c r="D9" s="15"/>
      <c r="E9" s="7"/>
      <c r="F9" s="10"/>
      <c r="G9" s="7"/>
      <c r="H9" s="7"/>
      <c r="I9" s="8"/>
      <c r="J9" s="7">
        <f t="shared" si="0"/>
        <v>0</v>
      </c>
      <c r="K9" s="9">
        <f t="shared" si="1"/>
        <v>-29</v>
      </c>
      <c r="L9" s="15" t="str">
        <f ca="1">IF(TODAY()&gt;Tabela224101112131415161718192010[[#This Row],[VENCIMENTO]],"Vencido‼","Válido✔")</f>
        <v>Vencido‼</v>
      </c>
    </row>
    <row r="10" spans="1:12" hidden="1" x14ac:dyDescent="0.25">
      <c r="A10" s="11" t="str">
        <f>Tabela224[[#This Row],[NOME]]</f>
        <v>BRUNO DE SOUSA MARTINS</v>
      </c>
      <c r="B10" s="11" t="str">
        <f>Tabela224[[#This Row],[CATEGORIA]]</f>
        <v xml:space="preserve">EMPREGADO </v>
      </c>
      <c r="C10" s="15" t="str">
        <f>Tabela224[[#This Row],[SITUAÇÃO ]]</f>
        <v>INATIVO</v>
      </c>
      <c r="D10" s="15"/>
      <c r="E10" s="7"/>
      <c r="F10" s="10"/>
      <c r="G10" s="7"/>
      <c r="H10" s="7"/>
      <c r="I10" s="8"/>
      <c r="J10" s="7">
        <f t="shared" si="0"/>
        <v>0</v>
      </c>
      <c r="K10" s="9">
        <f t="shared" si="1"/>
        <v>-29</v>
      </c>
      <c r="L10" s="15" t="str">
        <f ca="1">IF(TODAY()&gt;Tabela224101112131415161718192010[[#This Row],[VENCIMENTO]],"Vencido‼","Válido✔")</f>
        <v>Vencido‼</v>
      </c>
    </row>
    <row r="11" spans="1:12" x14ac:dyDescent="0.25">
      <c r="A11" s="11" t="str">
        <f>Tabela224[[#This Row],[NOME]]</f>
        <v>CARLOS ANANIAS SOARES DOS ANJOS</v>
      </c>
      <c r="B11" s="11" t="str">
        <f>Tabela224[[#This Row],[CATEGORIA]]</f>
        <v>EMPREGADO</v>
      </c>
      <c r="C11" s="15" t="str">
        <f>Tabela224[[#This Row],[SITUAÇÃO ]]</f>
        <v>ATIVO</v>
      </c>
      <c r="D11" s="15"/>
      <c r="E11" s="7"/>
      <c r="F11" s="10"/>
      <c r="G11" s="7"/>
      <c r="H11" s="7"/>
      <c r="I11" s="8"/>
      <c r="J11" s="7">
        <f t="shared" si="0"/>
        <v>0</v>
      </c>
      <c r="K11" s="9">
        <f t="shared" si="1"/>
        <v>-29</v>
      </c>
      <c r="L11" s="15" t="str">
        <f ca="1">IF(TODAY()&gt;Tabela224101112131415161718192010[[#This Row],[VENCIMENTO]],"Vencido‼","Válido✔")</f>
        <v>Vencido‼</v>
      </c>
    </row>
    <row r="12" spans="1:12" hidden="1" x14ac:dyDescent="0.25">
      <c r="A12" s="11" t="str">
        <f>Tabela224[[#This Row],[NOME]]</f>
        <v>CARLOS ANTÔNIO DE LISBOA</v>
      </c>
      <c r="B12" s="11" t="str">
        <f>Tabela224[[#This Row],[CATEGORIA]]</f>
        <v>EMPREGADO</v>
      </c>
      <c r="C12" s="15" t="str">
        <f>Tabela224[[#This Row],[SITUAÇÃO ]]</f>
        <v>INATIVO</v>
      </c>
      <c r="D12" s="15"/>
      <c r="E12" s="7"/>
      <c r="F12" s="10"/>
      <c r="G12" s="7"/>
      <c r="H12" s="7"/>
      <c r="I12" s="8"/>
      <c r="J12" s="7">
        <f t="shared" si="0"/>
        <v>0</v>
      </c>
      <c r="K12" s="9">
        <f t="shared" si="1"/>
        <v>-29</v>
      </c>
      <c r="L12" s="15" t="str">
        <f ca="1">IF(TODAY()&gt;Tabela224101112131415161718192010[[#This Row],[VENCIMENTO]],"Vencido‼","Válido✔")</f>
        <v>Vencido‼</v>
      </c>
    </row>
    <row r="13" spans="1:12" x14ac:dyDescent="0.25">
      <c r="A13" s="11" t="str">
        <f>Tabela224[[#This Row],[NOME]]</f>
        <v>CLESIANO ANTÔNIO DIAS PINHEIRO</v>
      </c>
      <c r="B13" s="11" t="str">
        <f>Tabela224[[#This Row],[CATEGORIA]]</f>
        <v xml:space="preserve">EMPREGADO </v>
      </c>
      <c r="C13" s="15" t="str">
        <f>Tabela224[[#This Row],[SITUAÇÃO ]]</f>
        <v>ATIVO</v>
      </c>
      <c r="D13" s="15"/>
      <c r="E13" s="7"/>
      <c r="F13" s="10"/>
      <c r="G13" s="7"/>
      <c r="H13" s="7"/>
      <c r="I13" s="8"/>
      <c r="J13" s="7">
        <f t="shared" si="0"/>
        <v>0</v>
      </c>
      <c r="K13" s="9">
        <f t="shared" si="1"/>
        <v>-29</v>
      </c>
      <c r="L13" s="15" t="str">
        <f ca="1">IF(TODAY()&gt;Tabela224101112131415161718192010[[#This Row],[VENCIMENTO]],"Vencido‼","Válido✔")</f>
        <v>Vencido‼</v>
      </c>
    </row>
    <row r="14" spans="1:12" x14ac:dyDescent="0.25">
      <c r="A14" s="11" t="str">
        <f>Tabela224[[#This Row],[NOME]]</f>
        <v>DAMIÃO VICENTE SARAIVA</v>
      </c>
      <c r="B14" s="11" t="str">
        <f>Tabela224[[#This Row],[CATEGORIA]]</f>
        <v>EMPREGADO</v>
      </c>
      <c r="C14" s="15" t="str">
        <f>Tabela224[[#This Row],[SITUAÇÃO ]]</f>
        <v>ATIVO</v>
      </c>
      <c r="D14" s="15"/>
      <c r="E14" s="7"/>
      <c r="F14" s="10"/>
      <c r="G14" s="7"/>
      <c r="H14" s="7"/>
      <c r="I14" s="8"/>
      <c r="J14" s="7">
        <f t="shared" si="0"/>
        <v>0</v>
      </c>
      <c r="K14" s="9">
        <f>J14-29</f>
        <v>-29</v>
      </c>
      <c r="L14" s="15" t="str">
        <f ca="1">IF(TODAY()&gt;Tabela224101112131415161718192010[[#This Row],[VENCIMENTO]],"Vencido‼","Válido✔")</f>
        <v>Vencido‼</v>
      </c>
    </row>
    <row r="15" spans="1:12" x14ac:dyDescent="0.25">
      <c r="A15" s="11" t="str">
        <f>Tabela224[[#This Row],[NOME]]</f>
        <v>DANIEL ALVES DA CUNHA</v>
      </c>
      <c r="B15" s="11" t="str">
        <f>Tabela224[[#This Row],[CATEGORIA]]</f>
        <v>EMPREGADO</v>
      </c>
      <c r="C15" s="15" t="str">
        <f>Tabela224[[#This Row],[SITUAÇÃO ]]</f>
        <v>ATIVO</v>
      </c>
      <c r="D15" s="15"/>
      <c r="E15" s="7"/>
      <c r="F15" s="10"/>
      <c r="G15" s="7"/>
      <c r="H15" s="7"/>
      <c r="I15" s="8"/>
      <c r="J15" s="7">
        <f t="shared" si="0"/>
        <v>0</v>
      </c>
      <c r="K15" s="9">
        <f t="shared" ref="K15:K78" si="2">J15-29</f>
        <v>-29</v>
      </c>
      <c r="L15" s="15" t="str">
        <f ca="1">IF(TODAY()&gt;Tabela224101112131415161718192010[[#This Row],[VENCIMENTO]],"Vencido‼","Válido✔")</f>
        <v>Vencido‼</v>
      </c>
    </row>
    <row r="16" spans="1:12" hidden="1" x14ac:dyDescent="0.25">
      <c r="A16" s="11" t="str">
        <f>Tabela224[[#This Row],[NOME]]</f>
        <v>DIEGO GALDINO REZENDE</v>
      </c>
      <c r="B16" s="11" t="str">
        <f>Tabela224[[#This Row],[CATEGORIA]]</f>
        <v>INTERMITENTE (GEOSCAN)</v>
      </c>
      <c r="C16" s="15" t="str">
        <f>Tabela224[[#This Row],[SITUAÇÃO ]]</f>
        <v>ATIVO</v>
      </c>
      <c r="D16" s="15"/>
      <c r="E16" s="7"/>
      <c r="F16" s="10"/>
      <c r="G16" s="7"/>
      <c r="H16" s="7"/>
      <c r="I16" s="8"/>
      <c r="J16" s="7">
        <f t="shared" si="0"/>
        <v>0</v>
      </c>
      <c r="K16" s="9">
        <f t="shared" si="2"/>
        <v>-29</v>
      </c>
      <c r="L16" s="15" t="str">
        <f ca="1">IF(TODAY()&gt;Tabela224101112131415161718192010[[#This Row],[VENCIMENTO]],"Vencido‼","Válido✔")</f>
        <v>Vencido‼</v>
      </c>
    </row>
    <row r="17" spans="1:12" hidden="1" x14ac:dyDescent="0.25">
      <c r="A17" s="11" t="str">
        <f>Tabela224[[#This Row],[NOME]]</f>
        <v>DOGIVAL GONÇALVES DOS SANTOS</v>
      </c>
      <c r="B17" s="11" t="str">
        <f>Tabela224[[#This Row],[CATEGORIA]]</f>
        <v>INTERMITENTE (ELISVÂNIO)</v>
      </c>
      <c r="C17" s="15" t="str">
        <f>Tabela224[[#This Row],[SITUAÇÃO ]]</f>
        <v>ATIVO</v>
      </c>
      <c r="D17" s="15"/>
      <c r="E17" s="7"/>
      <c r="F17" s="10"/>
      <c r="G17" s="7"/>
      <c r="H17" s="7"/>
      <c r="I17" s="8"/>
      <c r="J17" s="7">
        <f t="shared" si="0"/>
        <v>0</v>
      </c>
      <c r="K17" s="9">
        <f t="shared" si="2"/>
        <v>-29</v>
      </c>
      <c r="L17" s="15" t="str">
        <f ca="1">IF(TODAY()&gt;Tabela224101112131415161718192010[[#This Row],[VENCIMENTO]],"Vencido‼","Válido✔")</f>
        <v>Vencido‼</v>
      </c>
    </row>
    <row r="18" spans="1:12" hidden="1" x14ac:dyDescent="0.25">
      <c r="A18" s="11" t="str">
        <f>Tabela224[[#This Row],[NOME]]</f>
        <v>ELISVÂNIO DE SOUZA OLIVEIRA</v>
      </c>
      <c r="B18" s="11" t="str">
        <f>Tabela224[[#This Row],[CATEGORIA]]</f>
        <v>INTERMITENTE (ELISVÂNIO)</v>
      </c>
      <c r="C18" s="15" t="str">
        <f>Tabela224[[#This Row],[SITUAÇÃO ]]</f>
        <v>ATIVO</v>
      </c>
      <c r="D18" s="15"/>
      <c r="E18" s="7"/>
      <c r="F18" s="10"/>
      <c r="G18" s="7"/>
      <c r="H18" s="7"/>
      <c r="I18" s="8"/>
      <c r="J18" s="7">
        <f t="shared" si="0"/>
        <v>0</v>
      </c>
      <c r="K18" s="9">
        <f t="shared" si="2"/>
        <v>-29</v>
      </c>
      <c r="L18" s="15" t="str">
        <f ca="1">IF(TODAY()&gt;Tabela224101112131415161718192010[[#This Row],[VENCIMENTO]],"Vencido‼","Válido✔")</f>
        <v>Vencido‼</v>
      </c>
    </row>
    <row r="19" spans="1:12" x14ac:dyDescent="0.25">
      <c r="A19" s="11" t="str">
        <f>Tabela224[[#This Row],[NOME]]</f>
        <v>EVARISTO CHAVES DA SILVA</v>
      </c>
      <c r="B19" s="11" t="str">
        <f>Tabela224[[#This Row],[CATEGORIA]]</f>
        <v>EMPREGADO</v>
      </c>
      <c r="C19" s="15" t="str">
        <f>Tabela224[[#This Row],[SITUAÇÃO ]]</f>
        <v>ATIVO</v>
      </c>
      <c r="D19" s="15"/>
      <c r="E19" s="7"/>
      <c r="F19" s="10"/>
      <c r="G19" s="7"/>
      <c r="H19" s="7"/>
      <c r="I19" s="8"/>
      <c r="J19" s="7">
        <f t="shared" si="0"/>
        <v>0</v>
      </c>
      <c r="K19" s="9">
        <f t="shared" si="2"/>
        <v>-29</v>
      </c>
      <c r="L19" s="15" t="str">
        <f ca="1">IF(TODAY()&gt;Tabela224101112131415161718192010[[#This Row],[VENCIMENTO]],"Vencido‼","Válido✔")</f>
        <v>Vencido‼</v>
      </c>
    </row>
    <row r="20" spans="1:12" x14ac:dyDescent="0.25">
      <c r="A20" s="11" t="str">
        <f>Tabela224[[#This Row],[NOME]]</f>
        <v>FELIPE OLIVEIRA BARBOSA</v>
      </c>
      <c r="B20" s="11" t="str">
        <f>Tabela224[[#This Row],[CATEGORIA]]</f>
        <v>EMPREGADO</v>
      </c>
      <c r="C20" s="15" t="str">
        <f>Tabela224[[#This Row],[SITUAÇÃO ]]</f>
        <v>ATIVO</v>
      </c>
      <c r="D20" s="15"/>
      <c r="E20" s="7"/>
      <c r="F20" s="10"/>
      <c r="G20" s="7"/>
      <c r="H20" s="7"/>
      <c r="I20" s="8"/>
      <c r="J20" s="7">
        <f t="shared" si="0"/>
        <v>0</v>
      </c>
      <c r="K20" s="9">
        <f t="shared" si="2"/>
        <v>-29</v>
      </c>
      <c r="L20" s="15" t="str">
        <f ca="1">IF(TODAY()&gt;Tabela224101112131415161718192010[[#This Row],[VENCIMENTO]],"Vencido‼","Válido✔")</f>
        <v>Vencido‼</v>
      </c>
    </row>
    <row r="21" spans="1:12" x14ac:dyDescent="0.25">
      <c r="A21" s="11" t="str">
        <f>Tabela224[[#This Row],[NOME]]</f>
        <v>FERNANDO OLIVEIRA DOS SANTOS</v>
      </c>
      <c r="B21" s="11" t="str">
        <f>Tabela224[[#This Row],[CATEGORIA]]</f>
        <v>EMPREGADO</v>
      </c>
      <c r="C21" s="15" t="str">
        <f>Tabela224[[#This Row],[SITUAÇÃO ]]</f>
        <v>ATIVO</v>
      </c>
      <c r="D21" s="15"/>
      <c r="E21" s="7"/>
      <c r="F21" s="10"/>
      <c r="G21" s="7"/>
      <c r="H21" s="7"/>
      <c r="I21" s="8"/>
      <c r="J21" s="7">
        <f t="shared" si="0"/>
        <v>0</v>
      </c>
      <c r="K21" s="9">
        <f t="shared" si="2"/>
        <v>-29</v>
      </c>
      <c r="L21" s="15" t="str">
        <f ca="1">IF(TODAY()&gt;Tabela224101112131415161718192010[[#This Row],[VENCIMENTO]],"Vencido‼","Válido✔")</f>
        <v>Vencido‼</v>
      </c>
    </row>
    <row r="22" spans="1:12" hidden="1" x14ac:dyDescent="0.25">
      <c r="A22" s="11" t="str">
        <f>Tabela224[[#This Row],[NOME]]</f>
        <v>FILIPI GODINHO VEIGA</v>
      </c>
      <c r="B22" s="11" t="str">
        <f>Tabela224[[#This Row],[CATEGORIA]]</f>
        <v>INTERMITENTE (GEOSCAN)</v>
      </c>
      <c r="C22" s="15" t="str">
        <f>Tabela224[[#This Row],[SITUAÇÃO ]]</f>
        <v>ATIVO</v>
      </c>
      <c r="D22" s="15"/>
      <c r="E22" s="7"/>
      <c r="F22" s="10"/>
      <c r="G22" s="7"/>
      <c r="H22" s="7"/>
      <c r="I22" s="8"/>
      <c r="J22" s="7">
        <f t="shared" si="0"/>
        <v>0</v>
      </c>
      <c r="K22" s="9">
        <f t="shared" si="2"/>
        <v>-29</v>
      </c>
      <c r="L22" s="15" t="str">
        <f ca="1">IF(TODAY()&gt;Tabela224101112131415161718192010[[#This Row],[VENCIMENTO]],"Vencido‼","Válido✔")</f>
        <v>Vencido‼</v>
      </c>
    </row>
    <row r="23" spans="1:12" x14ac:dyDescent="0.25">
      <c r="A23" s="11" t="str">
        <f>Tabela224[[#This Row],[NOME]]</f>
        <v>GERSON DAMIÃO DA SILVA PRADO</v>
      </c>
      <c r="B23" s="11" t="str">
        <f>Tabela224[[#This Row],[CATEGORIA]]</f>
        <v>EMPREGADO</v>
      </c>
      <c r="C23" s="15" t="str">
        <f>Tabela224[[#This Row],[SITUAÇÃO ]]</f>
        <v>ATIVO</v>
      </c>
      <c r="D23" s="15"/>
      <c r="E23" s="7"/>
      <c r="F23" s="10"/>
      <c r="G23" s="7"/>
      <c r="H23" s="7"/>
      <c r="I23" s="8"/>
      <c r="J23" s="7">
        <f t="shared" si="0"/>
        <v>0</v>
      </c>
      <c r="K23" s="9">
        <f t="shared" si="2"/>
        <v>-29</v>
      </c>
      <c r="L23" s="15" t="str">
        <f ca="1">IF(TODAY()&gt;Tabela224101112131415161718192010[[#This Row],[VENCIMENTO]],"Vencido‼","Válido✔")</f>
        <v>Vencido‼</v>
      </c>
    </row>
    <row r="24" spans="1:12" hidden="1" x14ac:dyDescent="0.25">
      <c r="A24" s="11" t="str">
        <f>Tabela224[[#This Row],[NOME]]</f>
        <v>GIVALDO JOSE DOS SANTOS</v>
      </c>
      <c r="B24" s="11" t="str">
        <f>Tabela224[[#This Row],[CATEGORIA]]</f>
        <v>INTERMITENTE (ELISVÂNIO)</v>
      </c>
      <c r="C24" s="15" t="str">
        <f>Tabela224[[#This Row],[SITUAÇÃO ]]</f>
        <v>ATIVO</v>
      </c>
      <c r="D24" s="15"/>
      <c r="E24" s="7"/>
      <c r="F24" s="10"/>
      <c r="G24" s="7"/>
      <c r="H24" s="7"/>
      <c r="I24" s="8"/>
      <c r="J24" s="7">
        <f t="shared" si="0"/>
        <v>0</v>
      </c>
      <c r="K24" s="9">
        <f t="shared" si="2"/>
        <v>-29</v>
      </c>
      <c r="L24" s="15" t="str">
        <f ca="1">IF(TODAY()&gt;Tabela224101112131415161718192010[[#This Row],[VENCIMENTO]],"Vencido‼","Válido✔")</f>
        <v>Vencido‼</v>
      </c>
    </row>
    <row r="25" spans="1:12" x14ac:dyDescent="0.25">
      <c r="A25" s="11" t="str">
        <f>Tabela224[[#This Row],[NOME]]</f>
        <v>GUSTAVO HENRIQUE ABREU ROCHA</v>
      </c>
      <c r="B25" s="11" t="str">
        <f>Tabela224[[#This Row],[CATEGORIA]]</f>
        <v>EMPREGADO</v>
      </c>
      <c r="C25" s="15" t="str">
        <f>Tabela224[[#This Row],[SITUAÇÃO ]]</f>
        <v>ATIVO</v>
      </c>
      <c r="D25" s="15"/>
      <c r="E25" s="7"/>
      <c r="F25" s="10"/>
      <c r="G25" s="7"/>
      <c r="H25" s="7"/>
      <c r="I25" s="8"/>
      <c r="J25" s="7">
        <f t="shared" si="0"/>
        <v>0</v>
      </c>
      <c r="K25" s="9">
        <f t="shared" si="2"/>
        <v>-29</v>
      </c>
      <c r="L25" s="15" t="str">
        <f ca="1">IF(TODAY()&gt;Tabela224101112131415161718192010[[#This Row],[VENCIMENTO]],"Vencido‼","Válido✔")</f>
        <v>Vencido‼</v>
      </c>
    </row>
    <row r="26" spans="1:12" x14ac:dyDescent="0.25">
      <c r="A26" s="11" t="str">
        <f>Tabela224[[#This Row],[NOME]]</f>
        <v>HIGOR PAULO DIAS OLIVEIRA</v>
      </c>
      <c r="B26" s="11" t="str">
        <f>Tabela224[[#This Row],[CATEGORIA]]</f>
        <v>EMPREGADO</v>
      </c>
      <c r="C26" s="15" t="str">
        <f>Tabela224[[#This Row],[SITUAÇÃO ]]</f>
        <v>ATIVO</v>
      </c>
      <c r="D26" s="15"/>
      <c r="E26" s="7"/>
      <c r="F26" s="10"/>
      <c r="G26" s="7"/>
      <c r="H26" s="7"/>
      <c r="I26" s="8"/>
      <c r="J26" s="7">
        <f t="shared" si="0"/>
        <v>0</v>
      </c>
      <c r="K26" s="9">
        <f t="shared" si="2"/>
        <v>-29</v>
      </c>
      <c r="L26" s="15" t="str">
        <f ca="1">IF(TODAY()&gt;Tabela224101112131415161718192010[[#This Row],[VENCIMENTO]],"Vencido‼","Válido✔")</f>
        <v>Vencido‼</v>
      </c>
    </row>
    <row r="27" spans="1:12" hidden="1" x14ac:dyDescent="0.25">
      <c r="A27" s="11" t="str">
        <f>Tabela224[[#This Row],[NOME]]</f>
        <v>JANDILSON VIRGENS COSTA</v>
      </c>
      <c r="B27" s="11" t="str">
        <f>Tabela224[[#This Row],[CATEGORIA]]</f>
        <v>INTERMITENTE (ELISVÂNIO)</v>
      </c>
      <c r="C27" s="15" t="str">
        <f>Tabela224[[#This Row],[SITUAÇÃO ]]</f>
        <v>ATIVO</v>
      </c>
      <c r="D27" s="15"/>
      <c r="E27" s="7"/>
      <c r="F27" s="10"/>
      <c r="G27" s="7"/>
      <c r="H27" s="7"/>
      <c r="I27" s="8"/>
      <c r="J27" s="7">
        <f t="shared" si="0"/>
        <v>0</v>
      </c>
      <c r="K27" s="9">
        <f t="shared" si="2"/>
        <v>-29</v>
      </c>
      <c r="L27" s="15" t="str">
        <f ca="1">IF(TODAY()&gt;Tabela224101112131415161718192010[[#This Row],[VENCIMENTO]],"Vencido‼","Válido✔")</f>
        <v>Vencido‼</v>
      </c>
    </row>
    <row r="28" spans="1:12" x14ac:dyDescent="0.25">
      <c r="A28" s="11" t="str">
        <f>Tabela224[[#This Row],[NOME]]</f>
        <v>JHONATA HENRIQUE AMORIM ALVES</v>
      </c>
      <c r="B28" s="11" t="str">
        <f>Tabela224[[#This Row],[CATEGORIA]]</f>
        <v>EMPREGADO</v>
      </c>
      <c r="C28" s="15" t="str">
        <f>Tabela224[[#This Row],[SITUAÇÃO ]]</f>
        <v>ATIVO</v>
      </c>
      <c r="D28" s="15"/>
      <c r="E28" s="7"/>
      <c r="F28" s="10"/>
      <c r="G28" s="7"/>
      <c r="H28" s="7"/>
      <c r="I28" s="8"/>
      <c r="J28" s="7">
        <f t="shared" si="0"/>
        <v>0</v>
      </c>
      <c r="K28" s="9">
        <f t="shared" si="2"/>
        <v>-29</v>
      </c>
      <c r="L28" s="15" t="str">
        <f ca="1">IF(TODAY()&gt;Tabela224101112131415161718192010[[#This Row],[VENCIMENTO]],"Vencido‼","Válido✔")</f>
        <v>Vencido‼</v>
      </c>
    </row>
    <row r="29" spans="1:12" hidden="1" x14ac:dyDescent="0.25">
      <c r="A29" s="11" t="str">
        <f>Tabela224[[#This Row],[NOME]]</f>
        <v>JOÃO PAULO GUIMARÃES</v>
      </c>
      <c r="B29" s="11" t="str">
        <f>Tabela224[[#This Row],[CATEGORIA]]</f>
        <v>EMPREGADO</v>
      </c>
      <c r="C29" s="15" t="str">
        <f>Tabela224[[#This Row],[SITUAÇÃO ]]</f>
        <v>INATIVO</v>
      </c>
      <c r="D29" s="15"/>
      <c r="E29" s="7"/>
      <c r="F29" s="10"/>
      <c r="G29" s="7"/>
      <c r="H29" s="7"/>
      <c r="I29" s="8"/>
      <c r="J29" s="7">
        <f t="shared" si="0"/>
        <v>0</v>
      </c>
      <c r="K29" s="9">
        <f t="shared" si="2"/>
        <v>-29</v>
      </c>
      <c r="L29" s="15" t="str">
        <f ca="1">IF(TODAY()&gt;Tabela224101112131415161718192010[[#This Row],[VENCIMENTO]],"Vencido‼","Válido✔")</f>
        <v>Vencido‼</v>
      </c>
    </row>
    <row r="30" spans="1:12" hidden="1" x14ac:dyDescent="0.25">
      <c r="A30" s="11" t="str">
        <f>Tabela224[[#This Row],[NOME]]</f>
        <v>JONATHAS KELLYSON MARTINS DE OLIVEIRA</v>
      </c>
      <c r="B30" s="11" t="str">
        <f>Tabela224[[#This Row],[CATEGORIA]]</f>
        <v>INTERMITENTE</v>
      </c>
      <c r="C30" s="15" t="str">
        <f>Tabela224[[#This Row],[SITUAÇÃO ]]</f>
        <v>INATIVO</v>
      </c>
      <c r="D30" s="15"/>
      <c r="E30" s="7"/>
      <c r="F30" s="10"/>
      <c r="G30" s="7"/>
      <c r="H30" s="7"/>
      <c r="I30" s="8"/>
      <c r="J30" s="7">
        <f t="shared" si="0"/>
        <v>0</v>
      </c>
      <c r="K30" s="9">
        <f t="shared" si="2"/>
        <v>-29</v>
      </c>
      <c r="L30" s="15" t="str">
        <f ca="1">IF(TODAY()&gt;Tabela224101112131415161718192010[[#This Row],[VENCIMENTO]],"Vencido‼","Válido✔")</f>
        <v>Vencido‼</v>
      </c>
    </row>
    <row r="31" spans="1:12" x14ac:dyDescent="0.25">
      <c r="A31" s="11" t="str">
        <f>Tabela224[[#This Row],[NOME]]</f>
        <v>JOSÉ ANTÔNIO DIAS</v>
      </c>
      <c r="B31" s="11" t="str">
        <f>Tabela224[[#This Row],[CATEGORIA]]</f>
        <v xml:space="preserve">EMPREGADO </v>
      </c>
      <c r="C31" s="15" t="str">
        <f>Tabela224[[#This Row],[SITUAÇÃO ]]</f>
        <v>ATIVO</v>
      </c>
      <c r="D31" s="15"/>
      <c r="E31" s="7"/>
      <c r="F31" s="10"/>
      <c r="G31" s="7"/>
      <c r="H31" s="7"/>
      <c r="I31" s="8"/>
      <c r="J31" s="7">
        <f t="shared" si="0"/>
        <v>0</v>
      </c>
      <c r="K31" s="9">
        <f t="shared" si="2"/>
        <v>-29</v>
      </c>
      <c r="L31" s="15" t="str">
        <f ca="1">IF(TODAY()&gt;Tabela224101112131415161718192010[[#This Row],[VENCIMENTO]],"Vencido‼","Válido✔")</f>
        <v>Vencido‼</v>
      </c>
    </row>
    <row r="32" spans="1:12" x14ac:dyDescent="0.25">
      <c r="A32" s="11" t="str">
        <f>Tabela224[[#This Row],[NOME]]</f>
        <v>KENNEDY ALMEIDA MOTA</v>
      </c>
      <c r="B32" s="11" t="str">
        <f>Tabela224[[#This Row],[CATEGORIA]]</f>
        <v>EMPREGADO</v>
      </c>
      <c r="C32" s="15" t="str">
        <f>Tabela224[[#This Row],[SITUAÇÃO ]]</f>
        <v>ATIVO</v>
      </c>
      <c r="D32" s="15"/>
      <c r="E32" s="7"/>
      <c r="F32" s="10"/>
      <c r="G32" s="7"/>
      <c r="H32" s="7"/>
      <c r="I32" s="8"/>
      <c r="J32" s="7">
        <f t="shared" si="0"/>
        <v>0</v>
      </c>
      <c r="K32" s="9">
        <f t="shared" si="2"/>
        <v>-29</v>
      </c>
      <c r="L32" s="15" t="str">
        <f ca="1">IF(TODAY()&gt;Tabela224101112131415161718192010[[#This Row],[VENCIMENTO]],"Vencido‼","Válido✔")</f>
        <v>Vencido‼</v>
      </c>
    </row>
    <row r="33" spans="1:12" x14ac:dyDescent="0.25">
      <c r="A33" s="11" t="str">
        <f>Tabela224[[#This Row],[NOME]]</f>
        <v>KEVIN AQUINO ARNEZ</v>
      </c>
      <c r="B33" s="11" t="str">
        <f>Tabela224[[#This Row],[CATEGORIA]]</f>
        <v>EMPREGADO</v>
      </c>
      <c r="C33" s="15" t="str">
        <f>Tabela224[[#This Row],[SITUAÇÃO ]]</f>
        <v>ATIVO</v>
      </c>
      <c r="D33" s="15"/>
      <c r="E33" s="7"/>
      <c r="F33" s="10"/>
      <c r="G33" s="7"/>
      <c r="H33" s="7"/>
      <c r="I33" s="8"/>
      <c r="J33" s="7">
        <f t="shared" si="0"/>
        <v>0</v>
      </c>
      <c r="K33" s="9">
        <f t="shared" si="2"/>
        <v>-29</v>
      </c>
      <c r="L33" s="15" t="str">
        <f ca="1">IF(TODAY()&gt;Tabela224101112131415161718192010[[#This Row],[VENCIMENTO]],"Vencido‼","Válido✔")</f>
        <v>Vencido‼</v>
      </c>
    </row>
    <row r="34" spans="1:12" x14ac:dyDescent="0.25">
      <c r="A34" s="11" t="str">
        <f>Tabela224[[#This Row],[NOME]]</f>
        <v>LEANDRO ARCANJO DOS SANTOS</v>
      </c>
      <c r="B34" s="11" t="str">
        <f>Tabela224[[#This Row],[CATEGORIA]]</f>
        <v>EMPREGADO</v>
      </c>
      <c r="C34" s="15" t="str">
        <f>Tabela224[[#This Row],[SITUAÇÃO ]]</f>
        <v>ATIVO</v>
      </c>
      <c r="D34" s="15"/>
      <c r="E34" s="7"/>
      <c r="F34" s="10"/>
      <c r="G34" s="7"/>
      <c r="H34" s="7"/>
      <c r="I34" s="8"/>
      <c r="J34" s="7">
        <f t="shared" si="0"/>
        <v>0</v>
      </c>
      <c r="K34" s="9">
        <f t="shared" si="2"/>
        <v>-29</v>
      </c>
      <c r="L34" s="15" t="str">
        <f ca="1">IF(TODAY()&gt;Tabela224101112131415161718192010[[#This Row],[VENCIMENTO]],"Vencido‼","Válido✔")</f>
        <v>Vencido‼</v>
      </c>
    </row>
    <row r="35" spans="1:12" hidden="1" x14ac:dyDescent="0.25">
      <c r="A35" s="11" t="str">
        <f>Tabela224[[#This Row],[NOME]]</f>
        <v>LUCIANO ALVES DE PAIVA</v>
      </c>
      <c r="B35" s="11" t="str">
        <f>Tabela224[[#This Row],[CATEGORIA]]</f>
        <v>EMPREGADO</v>
      </c>
      <c r="C35" s="15" t="str">
        <f>Tabela224[[#This Row],[SITUAÇÃO ]]</f>
        <v>INATIVO</v>
      </c>
      <c r="D35" s="15"/>
      <c r="E35" s="7"/>
      <c r="F35" s="10"/>
      <c r="G35" s="7"/>
      <c r="H35" s="7"/>
      <c r="I35" s="8"/>
      <c r="J35" s="7">
        <f t="shared" si="0"/>
        <v>0</v>
      </c>
      <c r="K35" s="9">
        <f t="shared" si="2"/>
        <v>-29</v>
      </c>
      <c r="L35" s="15" t="str">
        <f ca="1">IF(TODAY()&gt;Tabela224101112131415161718192010[[#This Row],[VENCIMENTO]],"Vencido‼","Válido✔")</f>
        <v>Vencido‼</v>
      </c>
    </row>
    <row r="36" spans="1:12" x14ac:dyDescent="0.25">
      <c r="A36" s="11" t="str">
        <f>Tabela224[[#This Row],[NOME]]</f>
        <v>LUIZ CARLOS CORRÊA</v>
      </c>
      <c r="B36" s="11" t="str">
        <f>Tabela224[[#This Row],[CATEGORIA]]</f>
        <v>EMPREGADO</v>
      </c>
      <c r="C36" s="15" t="str">
        <f>Tabela224[[#This Row],[SITUAÇÃO ]]</f>
        <v>ATIVO</v>
      </c>
      <c r="D36" s="15"/>
      <c r="E36" s="7"/>
      <c r="F36" s="10"/>
      <c r="G36" s="7"/>
      <c r="H36" s="7"/>
      <c r="I36" s="8"/>
      <c r="J36" s="7">
        <f t="shared" si="0"/>
        <v>0</v>
      </c>
      <c r="K36" s="9">
        <f t="shared" si="2"/>
        <v>-29</v>
      </c>
      <c r="L36" s="15" t="str">
        <f ca="1">IF(TODAY()&gt;Tabela224101112131415161718192010[[#This Row],[VENCIMENTO]],"Vencido‼","Válido✔")</f>
        <v>Vencido‼</v>
      </c>
    </row>
    <row r="37" spans="1:12" x14ac:dyDescent="0.25">
      <c r="A37" s="11" t="str">
        <f>Tabela224[[#This Row],[NOME]]</f>
        <v>MÁRCIO PEREIRA DO NASCIMENTO</v>
      </c>
      <c r="B37" s="11" t="str">
        <f>Tabela224[[#This Row],[CATEGORIA]]</f>
        <v>EMPREGADO</v>
      </c>
      <c r="C37" s="15" t="str">
        <f>Tabela224[[#This Row],[SITUAÇÃO ]]</f>
        <v>ATIVO</v>
      </c>
      <c r="D37" s="15"/>
      <c r="E37" s="7"/>
      <c r="F37" s="10"/>
      <c r="G37" s="7"/>
      <c r="H37" s="7"/>
      <c r="I37" s="8"/>
      <c r="J37" s="7">
        <f t="shared" si="0"/>
        <v>0</v>
      </c>
      <c r="K37" s="9">
        <f t="shared" si="2"/>
        <v>-29</v>
      </c>
      <c r="L37" s="15" t="str">
        <f ca="1">IF(TODAY()&gt;Tabela224101112131415161718192010[[#This Row],[VENCIMENTO]],"Vencido‼","Válido✔")</f>
        <v>Vencido‼</v>
      </c>
    </row>
    <row r="38" spans="1:12" hidden="1" x14ac:dyDescent="0.25">
      <c r="A38" s="11" t="str">
        <f>Tabela224[[#This Row],[NOME]]</f>
        <v>MATEUS DOS SANTOS DE BRITO</v>
      </c>
      <c r="B38" s="11" t="str">
        <f>Tabela224[[#This Row],[CATEGORIA]]</f>
        <v>INTERMITENTE (ELISVÂNIO)</v>
      </c>
      <c r="C38" s="15" t="str">
        <f>Tabela224[[#This Row],[SITUAÇÃO ]]</f>
        <v>ATIVO</v>
      </c>
      <c r="D38" s="15"/>
      <c r="E38" s="7"/>
      <c r="F38" s="10"/>
      <c r="G38" s="7"/>
      <c r="H38" s="7"/>
      <c r="I38" s="8"/>
      <c r="J38" s="7">
        <f t="shared" si="0"/>
        <v>0</v>
      </c>
      <c r="K38" s="9">
        <f t="shared" si="2"/>
        <v>-29</v>
      </c>
      <c r="L38" s="15" t="str">
        <f ca="1">IF(TODAY()&gt;Tabela224101112131415161718192010[[#This Row],[VENCIMENTO]],"Vencido‼","Válido✔")</f>
        <v>Vencido‼</v>
      </c>
    </row>
    <row r="39" spans="1:12" x14ac:dyDescent="0.25">
      <c r="A39" s="11" t="str">
        <f>Tabela224[[#This Row],[NOME]]</f>
        <v>MOACIR ROMÁRIO SIQUEIRA DOS REIS</v>
      </c>
      <c r="B39" s="11" t="str">
        <f>Tabela224[[#This Row],[CATEGORIA]]</f>
        <v>EMPREGADO</v>
      </c>
      <c r="C39" s="15" t="str">
        <f>Tabela224[[#This Row],[SITUAÇÃO ]]</f>
        <v>ATIVO</v>
      </c>
      <c r="D39" s="15"/>
      <c r="E39" s="7"/>
      <c r="F39" s="10"/>
      <c r="G39" s="7"/>
      <c r="H39" s="7"/>
      <c r="I39" s="8"/>
      <c r="J39" s="7">
        <f t="shared" si="0"/>
        <v>0</v>
      </c>
      <c r="K39" s="9">
        <f t="shared" si="2"/>
        <v>-29</v>
      </c>
      <c r="L39" s="15" t="str">
        <f ca="1">IF(TODAY()&gt;Tabela224101112131415161718192010[[#This Row],[VENCIMENTO]],"Vencido‼","Válido✔")</f>
        <v>Vencido‼</v>
      </c>
    </row>
    <row r="40" spans="1:12" x14ac:dyDescent="0.25">
      <c r="A40" s="11" t="str">
        <f>Tabela224[[#This Row],[NOME]]</f>
        <v>NATHÁLIA ROSY SOUZA OLIVEIRA</v>
      </c>
      <c r="B40" s="11" t="str">
        <f>Tabela224[[#This Row],[CATEGORIA]]</f>
        <v>EMPREGADO</v>
      </c>
      <c r="C40" s="15" t="str">
        <f>Tabela224[[#This Row],[SITUAÇÃO ]]</f>
        <v>ATIVO</v>
      </c>
      <c r="D40" s="15"/>
      <c r="E40" s="7"/>
      <c r="F40" s="10"/>
      <c r="G40" s="7"/>
      <c r="H40" s="7"/>
      <c r="I40" s="8"/>
      <c r="J40" s="7">
        <f t="shared" si="0"/>
        <v>0</v>
      </c>
      <c r="K40" s="9">
        <f t="shared" si="2"/>
        <v>-29</v>
      </c>
      <c r="L40" s="15" t="str">
        <f ca="1">IF(TODAY()&gt;Tabela224101112131415161718192010[[#This Row],[VENCIMENTO]],"Vencido‼","Válido✔")</f>
        <v>Vencido‼</v>
      </c>
    </row>
    <row r="41" spans="1:12" x14ac:dyDescent="0.25">
      <c r="A41" s="11" t="str">
        <f>Tabela224[[#This Row],[NOME]]</f>
        <v>NAYARA THAÍS LOURENÇO OLIVEIRA</v>
      </c>
      <c r="B41" s="11" t="str">
        <f>Tabela224[[#This Row],[CATEGORIA]]</f>
        <v>EMPREGADO</v>
      </c>
      <c r="C41" s="15" t="str">
        <f>Tabela224[[#This Row],[SITUAÇÃO ]]</f>
        <v>ATIVO</v>
      </c>
      <c r="D41" s="15"/>
      <c r="E41" s="7"/>
      <c r="F41" s="10"/>
      <c r="G41" s="7"/>
      <c r="H41" s="7"/>
      <c r="I41" s="8"/>
      <c r="J41" s="7">
        <f t="shared" si="0"/>
        <v>0</v>
      </c>
      <c r="K41" s="9">
        <f t="shared" si="2"/>
        <v>-29</v>
      </c>
      <c r="L41" s="15" t="str">
        <f ca="1">IF(TODAY()&gt;Tabela224101112131415161718192010[[#This Row],[VENCIMENTO]],"Vencido‼","Válido✔")</f>
        <v>Vencido‼</v>
      </c>
    </row>
    <row r="42" spans="1:12" x14ac:dyDescent="0.25">
      <c r="A42" s="11" t="str">
        <f>Tabela224[[#This Row],[NOME]]</f>
        <v>NIELTON OLIVEIRA DAMASCENO</v>
      </c>
      <c r="B42" s="11" t="str">
        <f>Tabela224[[#This Row],[CATEGORIA]]</f>
        <v>EMPREGADO</v>
      </c>
      <c r="C42" s="15" t="str">
        <f>Tabela224[[#This Row],[SITUAÇÃO ]]</f>
        <v>ATIVO</v>
      </c>
      <c r="D42" s="15"/>
      <c r="E42" s="7"/>
      <c r="F42" s="10"/>
      <c r="G42" s="7"/>
      <c r="H42" s="7"/>
      <c r="I42" s="8"/>
      <c r="J42" s="7">
        <f t="shared" si="0"/>
        <v>0</v>
      </c>
      <c r="K42" s="9">
        <f t="shared" si="2"/>
        <v>-29</v>
      </c>
      <c r="L42" s="15" t="str">
        <f ca="1">IF(TODAY()&gt;Tabela224101112131415161718192010[[#This Row],[VENCIMENTO]],"Vencido‼","Válido✔")</f>
        <v>Vencido‼</v>
      </c>
    </row>
    <row r="43" spans="1:12" x14ac:dyDescent="0.25">
      <c r="A43" s="11" t="str">
        <f>Tabela224[[#This Row],[NOME]]</f>
        <v>PAULO CÉLIO DA SILVA</v>
      </c>
      <c r="B43" s="11" t="str">
        <f>Tabela224[[#This Row],[CATEGORIA]]</f>
        <v>EMPREGADO</v>
      </c>
      <c r="C43" s="15" t="str">
        <f>Tabela224[[#This Row],[SITUAÇÃO ]]</f>
        <v>ATIVO</v>
      </c>
      <c r="D43" s="15"/>
      <c r="E43" s="7"/>
      <c r="F43" s="10"/>
      <c r="G43" s="7"/>
      <c r="H43" s="7"/>
      <c r="I43" s="8"/>
      <c r="J43" s="7">
        <f t="shared" si="0"/>
        <v>0</v>
      </c>
      <c r="K43" s="9">
        <f t="shared" si="2"/>
        <v>-29</v>
      </c>
      <c r="L43" s="15" t="str">
        <f ca="1">IF(TODAY()&gt;Tabela224101112131415161718192010[[#This Row],[VENCIMENTO]],"Vencido‼","Válido✔")</f>
        <v>Vencido‼</v>
      </c>
    </row>
    <row r="44" spans="1:12" hidden="1" x14ac:dyDescent="0.25">
      <c r="A44" s="11" t="str">
        <f>Tabela224[[#This Row],[NOME]]</f>
        <v>RAFAEL FAUSTINO MAPA COELHO</v>
      </c>
      <c r="B44" s="11" t="str">
        <f>Tabela224[[#This Row],[CATEGORIA]]</f>
        <v>EMPREGADO</v>
      </c>
      <c r="C44" s="15" t="str">
        <f>Tabela224[[#This Row],[SITUAÇÃO ]]</f>
        <v>INATIVO</v>
      </c>
      <c r="D44" s="15"/>
      <c r="E44" s="7"/>
      <c r="F44" s="10"/>
      <c r="G44" s="7"/>
      <c r="H44" s="7"/>
      <c r="I44" s="8"/>
      <c r="J44" s="7">
        <f t="shared" si="0"/>
        <v>0</v>
      </c>
      <c r="K44" s="9">
        <f t="shared" si="2"/>
        <v>-29</v>
      </c>
      <c r="L44" s="15" t="str">
        <f ca="1">IF(TODAY()&gt;Tabela224101112131415161718192010[[#This Row],[VENCIMENTO]],"Vencido‼","Válido✔")</f>
        <v>Vencido‼</v>
      </c>
    </row>
    <row r="45" spans="1:12" hidden="1" x14ac:dyDescent="0.25">
      <c r="A45" s="11" t="str">
        <f>Tabela224[[#This Row],[NOME]]</f>
        <v>RAFAEL ROBERTO CAMPIDELLI</v>
      </c>
      <c r="B45" s="11" t="str">
        <f>Tabela224[[#This Row],[CATEGORIA]]</f>
        <v>EMPREGADO</v>
      </c>
      <c r="C45" s="15" t="s">
        <v>120</v>
      </c>
      <c r="D45" s="15"/>
      <c r="E45" s="7"/>
      <c r="F45" s="10"/>
      <c r="G45" s="7"/>
      <c r="H45" s="7"/>
      <c r="I45" s="8"/>
      <c r="J45" s="7">
        <f>EDATE(E45,I45)</f>
        <v>0</v>
      </c>
      <c r="K45" s="9">
        <f>J45-29</f>
        <v>-29</v>
      </c>
      <c r="L45" s="15" t="str">
        <f ca="1">IF(TODAY()&gt;Tabela224101112131415161718192010[[#This Row],[VENCIMENTO]],"Vencido‼","Válido✔")</f>
        <v>Vencido‼</v>
      </c>
    </row>
    <row r="46" spans="1:12" x14ac:dyDescent="0.25">
      <c r="A46" s="11" t="str">
        <f>Tabela224[[#This Row],[NOME]]</f>
        <v>ROBERT AUGUSTO SANTOS SILVA</v>
      </c>
      <c r="B46" s="11" t="str">
        <f>Tabela224[[#This Row],[CATEGORIA]]</f>
        <v>EMPREGADO</v>
      </c>
      <c r="C46" s="15" t="str">
        <f>Tabela224[[#This Row],[SITUAÇÃO ]]</f>
        <v>ATIVO</v>
      </c>
      <c r="D46" s="15"/>
      <c r="E46" s="7"/>
      <c r="F46" s="10"/>
      <c r="G46" s="7"/>
      <c r="H46" s="7"/>
      <c r="I46" s="8"/>
      <c r="J46" s="7">
        <f t="shared" si="0"/>
        <v>0</v>
      </c>
      <c r="K46" s="9">
        <f t="shared" si="2"/>
        <v>-29</v>
      </c>
      <c r="L46" s="15" t="str">
        <f ca="1">IF(TODAY()&gt;Tabela224101112131415161718192010[[#This Row],[VENCIMENTO]],"Vencido‼","Válido✔")</f>
        <v>Vencido‼</v>
      </c>
    </row>
    <row r="47" spans="1:12" x14ac:dyDescent="0.25">
      <c r="A47" s="11" t="str">
        <f>Tabela224[[#This Row],[NOME]]</f>
        <v>TALISON TIAGO DIAS OLIVEIRA</v>
      </c>
      <c r="B47" s="11" t="str">
        <f>Tabela224[[#This Row],[CATEGORIA]]</f>
        <v>EMPREGADO</v>
      </c>
      <c r="C47" s="15" t="str">
        <f>Tabela224[[#This Row],[SITUAÇÃO ]]</f>
        <v>ATIVO</v>
      </c>
      <c r="D47" s="15"/>
      <c r="E47" s="7"/>
      <c r="F47" s="10"/>
      <c r="G47" s="7"/>
      <c r="H47" s="7"/>
      <c r="I47" s="8"/>
      <c r="J47" s="7">
        <f t="shared" si="0"/>
        <v>0</v>
      </c>
      <c r="K47" s="9">
        <f t="shared" si="2"/>
        <v>-29</v>
      </c>
      <c r="L47" s="15" t="str">
        <f ca="1">IF(TODAY()&gt;Tabela224101112131415161718192010[[#This Row],[VENCIMENTO]],"Vencido‼","Válido✔")</f>
        <v>Vencido‼</v>
      </c>
    </row>
    <row r="48" spans="1:12" x14ac:dyDescent="0.25">
      <c r="A48" s="11" t="str">
        <f>Tabela224[[#This Row],[NOME]]</f>
        <v>THAÍS LORRAINE DA SILVA SANTOS</v>
      </c>
      <c r="B48" s="11" t="str">
        <f>Tabela224[[#This Row],[CATEGORIA]]</f>
        <v>EMPREGADO</v>
      </c>
      <c r="C48" s="15" t="str">
        <f>Tabela224[[#This Row],[SITUAÇÃO ]]</f>
        <v>ATIVO</v>
      </c>
      <c r="D48" s="15"/>
      <c r="E48" s="7"/>
      <c r="F48" s="10"/>
      <c r="G48" s="7"/>
      <c r="H48" s="7"/>
      <c r="I48" s="8"/>
      <c r="J48" s="7">
        <f t="shared" si="0"/>
        <v>0</v>
      </c>
      <c r="K48" s="9">
        <f t="shared" si="2"/>
        <v>-29</v>
      </c>
      <c r="L48" s="15" t="str">
        <f ca="1">IF(TODAY()&gt;Tabela224101112131415161718192010[[#This Row],[VENCIMENTO]],"Vencido‼","Válido✔")</f>
        <v>Vencido‼</v>
      </c>
    </row>
    <row r="49" spans="1:12" x14ac:dyDescent="0.25">
      <c r="A49" s="11" t="str">
        <f>Tabela224[[#This Row],[NOME]]</f>
        <v>WAGNER APARECIDO DE SOUSA JÚNIOR</v>
      </c>
      <c r="B49" s="11" t="str">
        <f>Tabela224[[#This Row],[CATEGORIA]]</f>
        <v>EMPREGADO</v>
      </c>
      <c r="C49" s="15" t="str">
        <f>Tabela224[[#This Row],[SITUAÇÃO ]]</f>
        <v>INATIVO</v>
      </c>
      <c r="D49" s="15"/>
      <c r="E49" s="7"/>
      <c r="F49" s="10"/>
      <c r="G49" s="7"/>
      <c r="H49" s="7"/>
      <c r="I49" s="8"/>
      <c r="J49" s="7">
        <f t="shared" si="0"/>
        <v>0</v>
      </c>
      <c r="K49" s="9">
        <f t="shared" si="2"/>
        <v>-29</v>
      </c>
      <c r="L49" s="15" t="str">
        <f ca="1">IF(TODAY()&gt;Tabela224101112131415161718192010[[#This Row],[VENCIMENTO]],"Vencido‼","Válido✔")</f>
        <v>Vencido‼</v>
      </c>
    </row>
    <row r="50" spans="1:12" x14ac:dyDescent="0.25">
      <c r="A50" s="11" t="str">
        <f>Tabela224[[#This Row],[NOME]]</f>
        <v>WESLEY DE ALMEIDA E SOUZA</v>
      </c>
      <c r="B50" s="11" t="str">
        <f>Tabela224[[#This Row],[CATEGORIA]]</f>
        <v>EMPREGADO</v>
      </c>
      <c r="C50" s="15" t="str">
        <f>Tabela224[[#This Row],[SITUAÇÃO ]]</f>
        <v>ATIVO</v>
      </c>
      <c r="D50" s="15"/>
      <c r="E50" s="7"/>
      <c r="F50" s="10"/>
      <c r="G50" s="7"/>
      <c r="H50" s="7"/>
      <c r="I50" s="8"/>
      <c r="J50" s="19">
        <f t="shared" si="0"/>
        <v>0</v>
      </c>
      <c r="K50" s="20">
        <f t="shared" si="2"/>
        <v>-29</v>
      </c>
      <c r="L50" s="15" t="str">
        <f ca="1">IF(TODAY()&gt;Tabela224101112131415161718192010[[#This Row],[VENCIMENTO]],"Vencido‼","Válido✔")</f>
        <v>Vencido‼</v>
      </c>
    </row>
    <row r="51" spans="1:12" x14ac:dyDescent="0.25">
      <c r="A51" s="11" t="str">
        <f>Tabela224[[#This Row],[NOME]]</f>
        <v>MARCELO CHRISTIAN LELIS DE OLIVEIRA</v>
      </c>
      <c r="B51" s="11" t="str">
        <f>Tabela224[[#This Row],[CATEGORIA]]</f>
        <v>EMPREGADO</v>
      </c>
      <c r="C51" s="15" t="str">
        <f>Tabela224[[#This Row],[SITUAÇÃO ]]</f>
        <v>ATIVO</v>
      </c>
      <c r="D51" s="15"/>
      <c r="E51" s="7"/>
      <c r="F51" s="10"/>
      <c r="G51" s="7"/>
      <c r="H51" s="7"/>
      <c r="I51" s="8"/>
      <c r="J51" s="7">
        <f t="shared" si="0"/>
        <v>0</v>
      </c>
      <c r="K51" s="9">
        <f t="shared" si="2"/>
        <v>-29</v>
      </c>
      <c r="L51" s="27" t="str">
        <f ca="1">IF(TODAY()&gt;Tabela224101112131415161718192010[[#This Row],[VENCIMENTO]],"Vencido‼","Válido✔")</f>
        <v>Vencido‼</v>
      </c>
    </row>
    <row r="52" spans="1:12" x14ac:dyDescent="0.25">
      <c r="A52" s="11" t="str">
        <f>Tabela224[[#This Row],[NOME]]</f>
        <v>PABLO VINICIUS SEVERINO FERNANDES</v>
      </c>
      <c r="B52" s="11" t="str">
        <f>Tabela224[[#This Row],[CATEGORIA]]</f>
        <v xml:space="preserve">EMPREGADO </v>
      </c>
      <c r="C52" s="15" t="str">
        <f>Tabela224[[#This Row],[SITUAÇÃO ]]</f>
        <v>ATIVO</v>
      </c>
      <c r="D52" s="15"/>
      <c r="E52" s="7"/>
      <c r="F52" s="10"/>
      <c r="G52" s="7"/>
      <c r="H52" s="7"/>
      <c r="I52" s="8"/>
      <c r="J52" s="7">
        <f t="shared" si="0"/>
        <v>0</v>
      </c>
      <c r="K52" s="9">
        <f t="shared" si="2"/>
        <v>-29</v>
      </c>
      <c r="L52" s="27" t="str">
        <f ca="1">IF(TODAY()&gt;Tabela224101112131415161718192010[[#This Row],[VENCIMENTO]],"Vencido‼","Válido✔")</f>
        <v>Vencido‼</v>
      </c>
    </row>
    <row r="53" spans="1:12" hidden="1" x14ac:dyDescent="0.25">
      <c r="A53" s="11" t="str">
        <f>Tabela224[[#This Row],[NOME]]</f>
        <v>FRANCISCO PEDRO DE SOUZA SANTOS</v>
      </c>
      <c r="B53" s="11" t="str">
        <f>Tabela224[[#This Row],[CATEGORIA]]</f>
        <v>EMPREGADO</v>
      </c>
      <c r="C53" s="15" t="s">
        <v>120</v>
      </c>
      <c r="D53" s="15"/>
      <c r="E53" s="7"/>
      <c r="F53" s="10"/>
      <c r="G53" s="7"/>
      <c r="H53" s="7"/>
      <c r="I53" s="8"/>
      <c r="J53" s="7">
        <f t="shared" si="0"/>
        <v>0</v>
      </c>
      <c r="K53" s="9">
        <f t="shared" si="2"/>
        <v>-29</v>
      </c>
      <c r="L53" s="27" t="str">
        <f ca="1">IF(TODAY()&gt;Tabela224101112131415161718192010[[#This Row],[VENCIMENTO]],"Vencido‼","Válido✔")</f>
        <v>Vencido‼</v>
      </c>
    </row>
    <row r="54" spans="1:12" x14ac:dyDescent="0.25">
      <c r="A54" s="11" t="str">
        <f>Tabela224[[#This Row],[NOME]]</f>
        <v>ÍTALO GABRIEL DA SILVA RODRIGUES SANTOS</v>
      </c>
      <c r="B54" s="11" t="str">
        <f>Tabela224[[#This Row],[CATEGORIA]]</f>
        <v>EMPREGADO</v>
      </c>
      <c r="C54" s="15" t="str">
        <f>Tabela224[[#This Row],[SITUAÇÃO ]]</f>
        <v>ATIVO</v>
      </c>
      <c r="D54" s="15"/>
      <c r="E54" s="7"/>
      <c r="F54" s="10"/>
      <c r="G54" s="7"/>
      <c r="H54" s="7"/>
      <c r="I54" s="8"/>
      <c r="J54" s="7">
        <f t="shared" si="0"/>
        <v>0</v>
      </c>
      <c r="K54" s="9">
        <f t="shared" si="2"/>
        <v>-29</v>
      </c>
      <c r="L54" s="27" t="str">
        <f ca="1">IF(TODAY()&gt;Tabela224101112131415161718192010[[#This Row],[VENCIMENTO]],"Vencido‼","Válido✔")</f>
        <v>Vencido‼</v>
      </c>
    </row>
    <row r="55" spans="1:12" x14ac:dyDescent="0.25">
      <c r="A55" s="11" t="str">
        <f>Tabela224[[#This Row],[NOME]]</f>
        <v>IVANILDO AMARAL SANTOS</v>
      </c>
      <c r="B55" s="11" t="str">
        <f>Tabela224[[#This Row],[CATEGORIA]]</f>
        <v>EMPREGADO</v>
      </c>
      <c r="C55" s="15" t="str">
        <f>Tabela224[[#This Row],[SITUAÇÃO ]]</f>
        <v>ATIVO</v>
      </c>
      <c r="D55" s="15"/>
      <c r="E55" s="7"/>
      <c r="F55" s="10"/>
      <c r="G55" s="7"/>
      <c r="H55" s="7"/>
      <c r="I55" s="8"/>
      <c r="J55" s="7">
        <f t="shared" si="0"/>
        <v>0</v>
      </c>
      <c r="K55" s="9">
        <f t="shared" si="2"/>
        <v>-29</v>
      </c>
      <c r="L55" s="27" t="str">
        <f ca="1">IF(TODAY()&gt;Tabela224101112131415161718192010[[#This Row],[VENCIMENTO]],"Vencido‼","Válido✔")</f>
        <v>Vencido‼</v>
      </c>
    </row>
    <row r="56" spans="1:12" x14ac:dyDescent="0.25">
      <c r="A56" s="11" t="str">
        <f>Tabela224[[#This Row],[NOME]]</f>
        <v>JONATHAN FERNANDES PEREIRA</v>
      </c>
      <c r="B56" s="11" t="str">
        <f>Tabela224[[#This Row],[CATEGORIA]]</f>
        <v>EMPREGADO</v>
      </c>
      <c r="C56" s="15" t="str">
        <f>Tabela224[[#This Row],[SITUAÇÃO ]]</f>
        <v>ATIVO</v>
      </c>
      <c r="D56" s="15"/>
      <c r="E56" s="7"/>
      <c r="F56" s="10"/>
      <c r="G56" s="7"/>
      <c r="H56" s="7"/>
      <c r="I56" s="8"/>
      <c r="J56" s="7">
        <f t="shared" si="0"/>
        <v>0</v>
      </c>
      <c r="K56" s="9">
        <f t="shared" si="2"/>
        <v>-29</v>
      </c>
      <c r="L56" s="27" t="str">
        <f ca="1">IF(TODAY()&gt;Tabela224101112131415161718192010[[#This Row],[VENCIMENTO]],"Vencido‼","Válido✔")</f>
        <v>Vencido‼</v>
      </c>
    </row>
    <row r="57" spans="1:12" hidden="1" x14ac:dyDescent="0.25">
      <c r="A57" s="11" t="str">
        <f>Tabela224[[#This Row],[NOME]]</f>
        <v>FERNANDO AQUINO FERNANDES</v>
      </c>
      <c r="B57" s="11" t="str">
        <f>Tabela224[[#This Row],[CATEGORIA]]</f>
        <v>INTERMITENTE (FERNANDO)</v>
      </c>
      <c r="C57" s="15" t="str">
        <f>Tabela224[[#This Row],[SITUAÇÃO ]]</f>
        <v>ATIVO</v>
      </c>
      <c r="D57" s="15"/>
      <c r="E57" s="7"/>
      <c r="F57" s="10"/>
      <c r="G57" s="7"/>
      <c r="H57" s="7"/>
      <c r="I57" s="8"/>
      <c r="J57" s="7">
        <f t="shared" si="0"/>
        <v>0</v>
      </c>
      <c r="K57" s="9">
        <f t="shared" si="2"/>
        <v>-29</v>
      </c>
      <c r="L57" s="27" t="str">
        <f ca="1">IF(TODAY()&gt;Tabela224101112131415161718192010[[#This Row],[VENCIMENTO]],"Vencido‼","Válido✔")</f>
        <v>Vencido‼</v>
      </c>
    </row>
    <row r="58" spans="1:12" hidden="1" x14ac:dyDescent="0.25">
      <c r="A58" s="11" t="str">
        <f>Tabela224[[#This Row],[NOME]]</f>
        <v>WANDESON COSTA LIMA</v>
      </c>
      <c r="B58" s="11" t="str">
        <f>Tabela224[[#This Row],[CATEGORIA]]</f>
        <v>INTERMITENTE (FERNANDO)</v>
      </c>
      <c r="C58" s="15" t="str">
        <f>Tabela224[[#This Row],[SITUAÇÃO ]]</f>
        <v>ATIVO</v>
      </c>
      <c r="D58" s="15"/>
      <c r="E58" s="7"/>
      <c r="F58" s="10"/>
      <c r="G58" s="7"/>
      <c r="H58" s="7"/>
      <c r="I58" s="8"/>
      <c r="J58" s="7">
        <f t="shared" si="0"/>
        <v>0</v>
      </c>
      <c r="K58" s="9">
        <f t="shared" si="2"/>
        <v>-29</v>
      </c>
      <c r="L58" s="27" t="str">
        <f ca="1">IF(TODAY()&gt;Tabela224101112131415161718192010[[#This Row],[VENCIMENTO]],"Vencido‼","Válido✔")</f>
        <v>Vencido‼</v>
      </c>
    </row>
    <row r="59" spans="1:12" hidden="1" x14ac:dyDescent="0.25">
      <c r="A59" s="11" t="str">
        <f>Tabela224[[#This Row],[NOME]]</f>
        <v>WILLIAN JORGE CAETANO PINTO</v>
      </c>
      <c r="B59" s="11" t="str">
        <f>Tabela224[[#This Row],[CATEGORIA]]</f>
        <v>INTERMITENTE (FERNANDO)</v>
      </c>
      <c r="C59" s="15" t="str">
        <f>Tabela224[[#This Row],[SITUAÇÃO ]]</f>
        <v>ATIVO</v>
      </c>
      <c r="D59" s="15"/>
      <c r="E59" s="7"/>
      <c r="F59" s="10"/>
      <c r="G59" s="7"/>
      <c r="H59" s="7"/>
      <c r="I59" s="8"/>
      <c r="J59" s="7">
        <f t="shared" si="0"/>
        <v>0</v>
      </c>
      <c r="K59" s="9">
        <f t="shared" si="2"/>
        <v>-29</v>
      </c>
      <c r="L59" s="27" t="str">
        <f ca="1">IF(TODAY()&gt;Tabela224101112131415161718192010[[#This Row],[VENCIMENTO]],"Vencido‼","Válido✔")</f>
        <v>Vencido‼</v>
      </c>
    </row>
    <row r="60" spans="1:12" x14ac:dyDescent="0.25">
      <c r="A60" s="11" t="str">
        <f>Tabela224[[#This Row],[NOME]]</f>
        <v>GRASIANE DA COSTA SOBRINHO</v>
      </c>
      <c r="B60" s="11" t="str">
        <f>Tabela224[[#This Row],[CATEGORIA]]</f>
        <v>EMPREGADO</v>
      </c>
      <c r="C60" s="15" t="str">
        <f>Tabela224[[#This Row],[SITUAÇÃO ]]</f>
        <v>ATIVO</v>
      </c>
      <c r="D60" s="15"/>
      <c r="E60" s="7"/>
      <c r="F60" s="10"/>
      <c r="G60" s="7"/>
      <c r="H60" s="7"/>
      <c r="I60" s="8"/>
      <c r="J60" s="7">
        <f t="shared" si="0"/>
        <v>0</v>
      </c>
      <c r="K60" s="9">
        <f t="shared" si="2"/>
        <v>-29</v>
      </c>
      <c r="L60" s="27" t="str">
        <f ca="1">IF(TODAY()&gt;Tabela224101112131415161718192010[[#This Row],[VENCIMENTO]],"Vencido‼","Válido✔")</f>
        <v>Vencido‼</v>
      </c>
    </row>
    <row r="61" spans="1:12" x14ac:dyDescent="0.25">
      <c r="A61" s="11" t="str">
        <f>Tabela224[[#This Row],[NOME]]</f>
        <v>BRUNO GUIMARÃES MARTINS</v>
      </c>
      <c r="B61" s="11" t="str">
        <f>Tabela224[[#This Row],[CATEGORIA]]</f>
        <v>EMPREGADO</v>
      </c>
      <c r="C61" s="15" t="str">
        <f>Tabela224[[#This Row],[SITUAÇÃO ]]</f>
        <v>ATIVO</v>
      </c>
      <c r="D61" s="15"/>
      <c r="E61" s="7"/>
      <c r="F61" s="10"/>
      <c r="G61" s="7"/>
      <c r="H61" s="7"/>
      <c r="I61" s="8"/>
      <c r="J61" s="7">
        <f t="shared" si="0"/>
        <v>0</v>
      </c>
      <c r="K61" s="9">
        <f t="shared" si="2"/>
        <v>-29</v>
      </c>
      <c r="L61" s="27" t="str">
        <f ca="1">IF(TODAY()&gt;Tabela224101112131415161718192010[[#This Row],[VENCIMENTO]],"Vencido‼","Válido✔")</f>
        <v>Vencido‼</v>
      </c>
    </row>
    <row r="62" spans="1:12" x14ac:dyDescent="0.25">
      <c r="A62" s="11" t="str">
        <f>Tabela224[[#This Row],[NOME]]</f>
        <v>LEANDRO GUIMARÃES MARTINS</v>
      </c>
      <c r="B62" s="11" t="str">
        <f>Tabela224[[#This Row],[CATEGORIA]]</f>
        <v>EMPREGADO</v>
      </c>
      <c r="C62" s="15" t="str">
        <f>Tabela224[[#This Row],[SITUAÇÃO ]]</f>
        <v>ATIVO</v>
      </c>
      <c r="D62" s="15"/>
      <c r="E62" s="7"/>
      <c r="F62" s="10"/>
      <c r="G62" s="7"/>
      <c r="H62" s="7"/>
      <c r="I62" s="8"/>
      <c r="J62" s="7">
        <f t="shared" si="0"/>
        <v>0</v>
      </c>
      <c r="K62" s="9">
        <f t="shared" si="2"/>
        <v>-29</v>
      </c>
      <c r="L62" s="27" t="str">
        <f ca="1">IF(TODAY()&gt;Tabela224101112131415161718192010[[#This Row],[VENCIMENTO]],"Vencido‼","Válido✔")</f>
        <v>Vencido‼</v>
      </c>
    </row>
    <row r="63" spans="1:12" x14ac:dyDescent="0.25">
      <c r="A63" s="11" t="str">
        <f>Tabela224[[#This Row],[NOME]]</f>
        <v>ALESSANDRO IORANY DOS SANTOS</v>
      </c>
      <c r="B63" s="11" t="str">
        <f>Tabela224[[#This Row],[CATEGORIA]]</f>
        <v>EMPREGADO</v>
      </c>
      <c r="C63" s="15" t="str">
        <f>Tabela224[[#This Row],[SITUAÇÃO ]]</f>
        <v>INATIVO</v>
      </c>
      <c r="D63" s="15" t="s">
        <v>80</v>
      </c>
      <c r="E63" s="7">
        <v>45377</v>
      </c>
      <c r="F63" s="10">
        <v>0.16666666666666666</v>
      </c>
      <c r="G63" s="7" t="s">
        <v>22</v>
      </c>
      <c r="H63" s="7" t="s">
        <v>63</v>
      </c>
      <c r="I63" s="8"/>
      <c r="J63" s="7">
        <f t="shared" si="0"/>
        <v>45377</v>
      </c>
      <c r="K63" s="9">
        <f t="shared" si="2"/>
        <v>45348</v>
      </c>
      <c r="L63" s="27" t="str">
        <f ca="1">IF(TODAY()&gt;Tabela224101112131415161718192010[[#This Row],[VENCIMENTO]],"Vencido‼","Válido✔")</f>
        <v>Vencido‼</v>
      </c>
    </row>
    <row r="64" spans="1:12" x14ac:dyDescent="0.25">
      <c r="A64" s="11" t="str">
        <f>Tabela224[[#This Row],[NOME]]</f>
        <v>MATHEUS BINI SEVERINO FERNANDES</v>
      </c>
      <c r="B64" s="11" t="str">
        <f>Tabela224[[#This Row],[CATEGORIA]]</f>
        <v>EMPREGADO</v>
      </c>
      <c r="C64" s="15" t="str">
        <f>Tabela224[[#This Row],[SITUAÇÃO ]]</f>
        <v>ATIVO</v>
      </c>
      <c r="D64" s="15" t="s">
        <v>80</v>
      </c>
      <c r="E64" s="7">
        <v>45377</v>
      </c>
      <c r="F64" s="10">
        <v>0.16666666666666666</v>
      </c>
      <c r="G64" s="7" t="s">
        <v>22</v>
      </c>
      <c r="H64" s="7" t="s">
        <v>63</v>
      </c>
      <c r="I64" s="8"/>
      <c r="J64" s="7">
        <f t="shared" si="0"/>
        <v>45377</v>
      </c>
      <c r="K64" s="9">
        <f t="shared" si="2"/>
        <v>45348</v>
      </c>
      <c r="L64" s="27" t="str">
        <f ca="1">IF(TODAY()&gt;Tabela224101112131415161718192010[[#This Row],[VENCIMENTO]],"Vencido‼","Válido✔")</f>
        <v>Vencido‼</v>
      </c>
    </row>
    <row r="65" spans="1:12" x14ac:dyDescent="0.25">
      <c r="A65" s="11" t="str">
        <f>Tabela224[[#This Row],[NOME]]</f>
        <v>NILTON ALVES DA CUNHA FILHO</v>
      </c>
      <c r="B65" s="11" t="str">
        <f>Tabela224[[#This Row],[CATEGORIA]]</f>
        <v>EMPREGADO</v>
      </c>
      <c r="C65" s="15" t="str">
        <f>Tabela224[[#This Row],[SITUAÇÃO ]]</f>
        <v>ATIVO</v>
      </c>
      <c r="D65" s="15" t="s">
        <v>80</v>
      </c>
      <c r="E65" s="7">
        <v>45377</v>
      </c>
      <c r="F65" s="10">
        <v>0.16666666666666666</v>
      </c>
      <c r="G65" s="7" t="s">
        <v>22</v>
      </c>
      <c r="H65" s="7" t="s">
        <v>63</v>
      </c>
      <c r="I65" s="8"/>
      <c r="J65" s="7">
        <f t="shared" si="0"/>
        <v>45377</v>
      </c>
      <c r="K65" s="9">
        <f t="shared" si="2"/>
        <v>45348</v>
      </c>
      <c r="L65" s="27" t="str">
        <f ca="1">IF(TODAY()&gt;Tabela224101112131415161718192010[[#This Row],[VENCIMENTO]],"Vencido‼","Válido✔")</f>
        <v>Vencido‼</v>
      </c>
    </row>
    <row r="66" spans="1:12" hidden="1" x14ac:dyDescent="0.25">
      <c r="A66" s="11" t="str">
        <f>Tabela224[[#This Row],[NOME]]</f>
        <v>FRANCISCO PEDRO DE SOUZA SANTOS</v>
      </c>
      <c r="B66" s="11" t="str">
        <f>Tabela224[[#This Row],[CATEGORIA]]</f>
        <v>EMPREGADO</v>
      </c>
      <c r="C66" s="15" t="str">
        <f>Tabela224[[#This Row],[SITUAÇÃO ]]</f>
        <v>ATIVO</v>
      </c>
      <c r="D66" s="8"/>
      <c r="E66" s="7"/>
      <c r="F66" s="7"/>
      <c r="G66" s="7"/>
      <c r="H66" s="7"/>
      <c r="I66" s="8"/>
      <c r="J66" s="7">
        <f t="shared" si="0"/>
        <v>0</v>
      </c>
      <c r="K66" s="9">
        <f t="shared" si="2"/>
        <v>-29</v>
      </c>
      <c r="L66" s="27" t="str">
        <f ca="1">IF(TODAY()&gt;Tabela224101112131415161718192010[[#This Row],[VENCIMENTO]],"Vencido‼","Válido✔")</f>
        <v>Vencido‼</v>
      </c>
    </row>
    <row r="67" spans="1:12" hidden="1" x14ac:dyDescent="0.25">
      <c r="A67" s="11" t="str">
        <f>Tabela224[[#This Row],[NOME]]</f>
        <v>CARLOS EDUARDO ALVES JULIÃO</v>
      </c>
      <c r="B67" s="11" t="str">
        <f>Tabela224[[#This Row],[CATEGORIA]]</f>
        <v>EMPREGADO</v>
      </c>
      <c r="C67" s="15" t="str">
        <f>Tabela224[[#This Row],[SITUAÇÃO ]]</f>
        <v>ATIVO</v>
      </c>
      <c r="D67" s="8"/>
      <c r="E67" s="7"/>
      <c r="F67" s="7"/>
      <c r="G67" s="7"/>
      <c r="H67" s="7"/>
      <c r="I67" s="8"/>
      <c r="J67" s="7">
        <f t="shared" si="0"/>
        <v>0</v>
      </c>
      <c r="K67" s="9">
        <f t="shared" si="2"/>
        <v>-29</v>
      </c>
      <c r="L67" s="27" t="str">
        <f ca="1">IF(TODAY()&gt;Tabela224101112131415161718192010[[#This Row],[VENCIMENTO]],"Vencido‼","Válido✔")</f>
        <v>Vencido‼</v>
      </c>
    </row>
    <row r="68" spans="1:12" hidden="1" x14ac:dyDescent="0.25">
      <c r="A68" s="11" t="str">
        <f>Tabela224[[#This Row],[NOME]]</f>
        <v>JHONATAS ALVES COSTA</v>
      </c>
      <c r="B68" s="11" t="str">
        <f>Tabela224[[#This Row],[CATEGORIA]]</f>
        <v>EMPREGADO</v>
      </c>
      <c r="C68" s="15" t="str">
        <f>Tabela224[[#This Row],[SITUAÇÃO ]]</f>
        <v>ATIVO</v>
      </c>
      <c r="D68" s="8"/>
      <c r="E68" s="7"/>
      <c r="F68" s="7"/>
      <c r="G68" s="7"/>
      <c r="H68" s="7"/>
      <c r="I68" s="8"/>
      <c r="J68" s="7">
        <f t="shared" si="0"/>
        <v>0</v>
      </c>
      <c r="K68" s="9">
        <f t="shared" si="2"/>
        <v>-29</v>
      </c>
      <c r="L68" s="27" t="str">
        <f ca="1">IF(TODAY()&gt;Tabela224101112131415161718192010[[#This Row],[VENCIMENTO]],"Vencido‼","Válido✔")</f>
        <v>Vencido‼</v>
      </c>
    </row>
    <row r="69" spans="1:12" hidden="1" x14ac:dyDescent="0.25">
      <c r="A69" s="11" t="str">
        <f>Tabela224[[#This Row],[NOME]]</f>
        <v>KELLEN CARLA PEREIRA SILVA</v>
      </c>
      <c r="B69" s="11" t="str">
        <f>Tabela224[[#This Row],[CATEGORIA]]</f>
        <v>EMPREGADO</v>
      </c>
      <c r="C69" s="15" t="str">
        <f>Tabela224[[#This Row],[SITUAÇÃO ]]</f>
        <v>ATIVO</v>
      </c>
      <c r="D69" s="8"/>
      <c r="E69" s="7"/>
      <c r="F69" s="7"/>
      <c r="G69" s="7"/>
      <c r="H69" s="7"/>
      <c r="I69" s="8"/>
      <c r="J69" s="7">
        <f t="shared" ref="J69:J100" si="3">EDATE(E69,I69)</f>
        <v>0</v>
      </c>
      <c r="K69" s="9">
        <f t="shared" si="2"/>
        <v>-29</v>
      </c>
      <c r="L69" s="27" t="str">
        <f ca="1">IF(TODAY()&gt;Tabela224101112131415161718192010[[#This Row],[VENCIMENTO]],"Vencido‼","Válido✔")</f>
        <v>Vencido‼</v>
      </c>
    </row>
    <row r="70" spans="1:12" hidden="1" x14ac:dyDescent="0.25">
      <c r="A70" s="11" t="str">
        <f>Tabela224[[#This Row],[NOME]]</f>
        <v>LEONARDO JOSÉ DA SILVA</v>
      </c>
      <c r="B70" s="11" t="str">
        <f>Tabela224[[#This Row],[CATEGORIA]]</f>
        <v>EMPREGADO</v>
      </c>
      <c r="C70" s="15" t="str">
        <f>Tabela224[[#This Row],[SITUAÇÃO ]]</f>
        <v>ATIVO</v>
      </c>
      <c r="D70" s="8"/>
      <c r="E70" s="7"/>
      <c r="F70" s="7"/>
      <c r="G70" s="7"/>
      <c r="H70" s="7"/>
      <c r="I70" s="8"/>
      <c r="J70" s="7">
        <f t="shared" si="3"/>
        <v>0</v>
      </c>
      <c r="K70" s="9">
        <f t="shared" si="2"/>
        <v>-29</v>
      </c>
      <c r="L70" s="27" t="str">
        <f ca="1">IF(TODAY()&gt;Tabela224101112131415161718192010[[#This Row],[VENCIMENTO]],"Vencido‼","Válido✔")</f>
        <v>Vencido‼</v>
      </c>
    </row>
    <row r="71" spans="1:12" hidden="1" x14ac:dyDescent="0.25">
      <c r="A71" s="11" t="str">
        <f>Tabela224[[#This Row],[NOME]]</f>
        <v>LUSIMAR DE SOUZA SANTOS</v>
      </c>
      <c r="B71" s="11" t="str">
        <f>Tabela224[[#This Row],[CATEGORIA]]</f>
        <v>EMPREGADO</v>
      </c>
      <c r="C71" s="15" t="str">
        <f>Tabela224[[#This Row],[SITUAÇÃO ]]</f>
        <v>ATIVO</v>
      </c>
      <c r="D71" s="8"/>
      <c r="E71" s="7"/>
      <c r="F71" s="7"/>
      <c r="G71" s="7"/>
      <c r="H71" s="7"/>
      <c r="I71" s="8"/>
      <c r="J71" s="7">
        <f t="shared" si="3"/>
        <v>0</v>
      </c>
      <c r="K71" s="9">
        <f t="shared" si="2"/>
        <v>-29</v>
      </c>
      <c r="L71" s="27" t="str">
        <f ca="1">IF(TODAY()&gt;Tabela224101112131415161718192010[[#This Row],[VENCIMENTO]],"Vencido‼","Válido✔")</f>
        <v>Vencido‼</v>
      </c>
    </row>
    <row r="72" spans="1:12" hidden="1" x14ac:dyDescent="0.25">
      <c r="A72" s="11" t="str">
        <f>Tabela224[[#This Row],[NOME]]</f>
        <v>SANDY CRISTINA VENCESLAU FERREIRA</v>
      </c>
      <c r="B72" s="11" t="str">
        <f>Tabela224[[#This Row],[CATEGORIA]]</f>
        <v>EMPREGADO</v>
      </c>
      <c r="C72" s="15" t="str">
        <f>Tabela224[[#This Row],[SITUAÇÃO ]]</f>
        <v>ATIVO</v>
      </c>
      <c r="D72" s="8"/>
      <c r="E72" s="7"/>
      <c r="F72" s="7"/>
      <c r="G72" s="7"/>
      <c r="H72" s="7"/>
      <c r="I72" s="8"/>
      <c r="J72" s="7">
        <f t="shared" si="3"/>
        <v>0</v>
      </c>
      <c r="K72" s="9">
        <f t="shared" si="2"/>
        <v>-29</v>
      </c>
      <c r="L72" s="27" t="str">
        <f ca="1">IF(TODAY()&gt;Tabela224101112131415161718192010[[#This Row],[VENCIMENTO]],"Vencido‼","Válido✔")</f>
        <v>Vencido‼</v>
      </c>
    </row>
    <row r="73" spans="1:12" hidden="1" x14ac:dyDescent="0.25">
      <c r="A73" s="11" t="e">
        <f>Tabela224[[#This Row],[NOME]]</f>
        <v>#VALUE!</v>
      </c>
      <c r="B73" s="11" t="e">
        <f>Tabela224[[#This Row],[CATEGORIA]]</f>
        <v>#VALUE!</v>
      </c>
      <c r="C73" s="15" t="e">
        <f>Tabela224[[#This Row],[SITUAÇÃO ]]</f>
        <v>#VALUE!</v>
      </c>
      <c r="D73" s="8"/>
      <c r="E73" s="7"/>
      <c r="F73" s="7"/>
      <c r="G73" s="7"/>
      <c r="H73" s="7"/>
      <c r="I73" s="8"/>
      <c r="J73" s="7">
        <f t="shared" si="3"/>
        <v>0</v>
      </c>
      <c r="K73" s="9">
        <f t="shared" si="2"/>
        <v>-29</v>
      </c>
      <c r="L73" s="27" t="str">
        <f ca="1">IF(TODAY()&gt;Tabela224101112131415161718192010[[#This Row],[VENCIMENTO]],"Vencido‼","Válido✔")</f>
        <v>Vencido‼</v>
      </c>
    </row>
    <row r="74" spans="1:12" hidden="1" x14ac:dyDescent="0.25">
      <c r="A74" s="11" t="e">
        <f>Tabela224[[#This Row],[NOME]]</f>
        <v>#VALUE!</v>
      </c>
      <c r="B74" s="11" t="e">
        <f>Tabela224[[#This Row],[CATEGORIA]]</f>
        <v>#VALUE!</v>
      </c>
      <c r="C74" s="15" t="e">
        <f>Tabela224[[#This Row],[SITUAÇÃO ]]</f>
        <v>#VALUE!</v>
      </c>
      <c r="D74" s="8"/>
      <c r="E74" s="7"/>
      <c r="F74" s="7"/>
      <c r="G74" s="7"/>
      <c r="H74" s="7"/>
      <c r="I74" s="8"/>
      <c r="J74" s="7">
        <f t="shared" si="3"/>
        <v>0</v>
      </c>
      <c r="K74" s="9">
        <f t="shared" si="2"/>
        <v>-29</v>
      </c>
      <c r="L74" s="27" t="str">
        <f ca="1">IF(TODAY()&gt;Tabela224101112131415161718192010[[#This Row],[VENCIMENTO]],"Vencido‼","Válido✔")</f>
        <v>Vencido‼</v>
      </c>
    </row>
    <row r="75" spans="1:12" hidden="1" x14ac:dyDescent="0.25">
      <c r="A75" s="11" t="e">
        <f>Tabela224[[#This Row],[NOME]]</f>
        <v>#VALUE!</v>
      </c>
      <c r="B75" s="11" t="e">
        <f>Tabela224[[#This Row],[CATEGORIA]]</f>
        <v>#VALUE!</v>
      </c>
      <c r="C75" s="15" t="e">
        <f>Tabela224[[#This Row],[SITUAÇÃO ]]</f>
        <v>#VALUE!</v>
      </c>
      <c r="D75" s="8"/>
      <c r="E75" s="7"/>
      <c r="F75" s="7"/>
      <c r="G75" s="7"/>
      <c r="H75" s="7"/>
      <c r="I75" s="8"/>
      <c r="J75" s="7">
        <f t="shared" si="3"/>
        <v>0</v>
      </c>
      <c r="K75" s="9">
        <f t="shared" si="2"/>
        <v>-29</v>
      </c>
      <c r="L75" s="27" t="str">
        <f ca="1">IF(TODAY()&gt;Tabela224101112131415161718192010[[#This Row],[VENCIMENTO]],"Vencido‼","Válido✔")</f>
        <v>Vencido‼</v>
      </c>
    </row>
    <row r="76" spans="1:12" hidden="1" x14ac:dyDescent="0.25">
      <c r="A76" s="11" t="e">
        <f>Tabela224[[#This Row],[NOME]]</f>
        <v>#VALUE!</v>
      </c>
      <c r="B76" s="11" t="e">
        <f>Tabela224[[#This Row],[CATEGORIA]]</f>
        <v>#VALUE!</v>
      </c>
      <c r="C76" s="15" t="e">
        <f>Tabela224[[#This Row],[SITUAÇÃO ]]</f>
        <v>#VALUE!</v>
      </c>
      <c r="D76" s="8"/>
      <c r="E76" s="7"/>
      <c r="F76" s="7"/>
      <c r="G76" s="7"/>
      <c r="H76" s="7"/>
      <c r="I76" s="8"/>
      <c r="J76" s="7">
        <f t="shared" si="3"/>
        <v>0</v>
      </c>
      <c r="K76" s="9">
        <f t="shared" si="2"/>
        <v>-29</v>
      </c>
      <c r="L76" s="27" t="str">
        <f ca="1">IF(TODAY()&gt;Tabela224101112131415161718192010[[#This Row],[VENCIMENTO]],"Vencido‼","Válido✔")</f>
        <v>Vencido‼</v>
      </c>
    </row>
    <row r="77" spans="1:12" hidden="1" x14ac:dyDescent="0.25">
      <c r="A77" s="11" t="e">
        <f>Tabela224[[#This Row],[NOME]]</f>
        <v>#VALUE!</v>
      </c>
      <c r="B77" s="11" t="e">
        <f>Tabela224[[#This Row],[CATEGORIA]]</f>
        <v>#VALUE!</v>
      </c>
      <c r="C77" s="15" t="e">
        <f>Tabela224[[#This Row],[SITUAÇÃO ]]</f>
        <v>#VALUE!</v>
      </c>
      <c r="D77" s="8"/>
      <c r="E77" s="7"/>
      <c r="F77" s="7"/>
      <c r="G77" s="7"/>
      <c r="H77" s="7"/>
      <c r="I77" s="8"/>
      <c r="J77" s="7">
        <f t="shared" si="3"/>
        <v>0</v>
      </c>
      <c r="K77" s="9">
        <f t="shared" si="2"/>
        <v>-29</v>
      </c>
      <c r="L77" s="27" t="str">
        <f ca="1">IF(TODAY()&gt;Tabela224101112131415161718192010[[#This Row],[VENCIMENTO]],"Vencido‼","Válido✔")</f>
        <v>Vencido‼</v>
      </c>
    </row>
    <row r="78" spans="1:12" hidden="1" x14ac:dyDescent="0.25">
      <c r="A78" s="11" t="e">
        <f>Tabela224[[#This Row],[NOME]]</f>
        <v>#VALUE!</v>
      </c>
      <c r="B78" s="11" t="e">
        <f>Tabela224[[#This Row],[CATEGORIA]]</f>
        <v>#VALUE!</v>
      </c>
      <c r="C78" s="15" t="e">
        <f>Tabela224[[#This Row],[SITUAÇÃO ]]</f>
        <v>#VALUE!</v>
      </c>
      <c r="D78" s="8"/>
      <c r="E78" s="7"/>
      <c r="F78" s="7"/>
      <c r="G78" s="7"/>
      <c r="H78" s="7"/>
      <c r="I78" s="8"/>
      <c r="J78" s="7">
        <f t="shared" si="3"/>
        <v>0</v>
      </c>
      <c r="K78" s="9">
        <f t="shared" si="2"/>
        <v>-29</v>
      </c>
      <c r="L78" s="27" t="str">
        <f ca="1">IF(TODAY()&gt;Tabela224101112131415161718192010[[#This Row],[VENCIMENTO]],"Vencido‼","Válido✔")</f>
        <v>Vencido‼</v>
      </c>
    </row>
    <row r="79" spans="1:12" hidden="1" x14ac:dyDescent="0.25">
      <c r="A79" s="11" t="e">
        <f>Tabela224[[#This Row],[NOME]]</f>
        <v>#VALUE!</v>
      </c>
      <c r="B79" s="11" t="e">
        <f>Tabela224[[#This Row],[CATEGORIA]]</f>
        <v>#VALUE!</v>
      </c>
      <c r="C79" s="15" t="e">
        <f>Tabela224[[#This Row],[SITUAÇÃO ]]</f>
        <v>#VALUE!</v>
      </c>
      <c r="D79" s="8"/>
      <c r="E79" s="7"/>
      <c r="F79" s="7"/>
      <c r="G79" s="7"/>
      <c r="H79" s="7"/>
      <c r="I79" s="8"/>
      <c r="J79" s="7">
        <f t="shared" si="3"/>
        <v>0</v>
      </c>
      <c r="K79" s="9">
        <f t="shared" ref="K79:K100" si="4">J79-29</f>
        <v>-29</v>
      </c>
      <c r="L79" s="27" t="str">
        <f ca="1">IF(TODAY()&gt;Tabela224101112131415161718192010[[#This Row],[VENCIMENTO]],"Vencido‼","Válido✔")</f>
        <v>Vencido‼</v>
      </c>
    </row>
    <row r="80" spans="1:12" hidden="1" x14ac:dyDescent="0.25">
      <c r="A80" s="11" t="e">
        <f>Tabela224[[#This Row],[NOME]]</f>
        <v>#VALUE!</v>
      </c>
      <c r="B80" s="11" t="e">
        <f>Tabela224[[#This Row],[CATEGORIA]]</f>
        <v>#VALUE!</v>
      </c>
      <c r="C80" s="15" t="e">
        <f>Tabela224[[#This Row],[SITUAÇÃO ]]</f>
        <v>#VALUE!</v>
      </c>
      <c r="D80" s="8"/>
      <c r="E80" s="7"/>
      <c r="F80" s="7"/>
      <c r="G80" s="7"/>
      <c r="H80" s="7"/>
      <c r="I80" s="8"/>
      <c r="J80" s="7">
        <f t="shared" si="3"/>
        <v>0</v>
      </c>
      <c r="K80" s="9">
        <f t="shared" si="4"/>
        <v>-29</v>
      </c>
      <c r="L80" s="27" t="str">
        <f ca="1">IF(TODAY()&gt;Tabela224101112131415161718192010[[#This Row],[VENCIMENTO]],"Vencido‼","Válido✔")</f>
        <v>Vencido‼</v>
      </c>
    </row>
    <row r="81" spans="1:12" hidden="1" x14ac:dyDescent="0.25">
      <c r="A81" s="11" t="e">
        <f>Tabela224[[#This Row],[NOME]]</f>
        <v>#VALUE!</v>
      </c>
      <c r="B81" s="11" t="e">
        <f>Tabela224[[#This Row],[CATEGORIA]]</f>
        <v>#VALUE!</v>
      </c>
      <c r="C81" s="15"/>
      <c r="D81" s="8"/>
      <c r="E81" s="7"/>
      <c r="F81" s="7"/>
      <c r="G81" s="7"/>
      <c r="H81" s="7"/>
      <c r="I81" s="8"/>
      <c r="J81" s="7">
        <f t="shared" si="3"/>
        <v>0</v>
      </c>
      <c r="K81" s="9">
        <f t="shared" si="4"/>
        <v>-29</v>
      </c>
      <c r="L81" s="27" t="str">
        <f ca="1">IF(TODAY()&gt;Tabela224101112131415161718192010[[#This Row],[VENCIMENTO]],"Vencido‼","Válido✔")</f>
        <v>Vencido‼</v>
      </c>
    </row>
    <row r="82" spans="1:12" hidden="1" x14ac:dyDescent="0.25">
      <c r="A82" s="11" t="e">
        <f>Tabela224[[#This Row],[NOME]]</f>
        <v>#VALUE!</v>
      </c>
      <c r="B82" s="11" t="e">
        <f>Tabela224[[#This Row],[CATEGORIA]]</f>
        <v>#VALUE!</v>
      </c>
      <c r="C82" s="15"/>
      <c r="D82" s="8"/>
      <c r="E82" s="7"/>
      <c r="F82" s="7"/>
      <c r="G82" s="7"/>
      <c r="H82" s="7"/>
      <c r="I82" s="8"/>
      <c r="J82" s="7">
        <f t="shared" si="3"/>
        <v>0</v>
      </c>
      <c r="K82" s="9">
        <f t="shared" si="4"/>
        <v>-29</v>
      </c>
      <c r="L82" s="27" t="str">
        <f ca="1">IF(TODAY()&gt;Tabela224101112131415161718192010[[#This Row],[VENCIMENTO]],"Vencido‼","Válido✔")</f>
        <v>Vencido‼</v>
      </c>
    </row>
    <row r="83" spans="1:12" hidden="1" x14ac:dyDescent="0.25">
      <c r="A83" s="11" t="e">
        <f>Tabela224[[#This Row],[NOME]]</f>
        <v>#VALUE!</v>
      </c>
      <c r="B83" s="11" t="e">
        <f>Tabela224[[#This Row],[CATEGORIA]]</f>
        <v>#VALUE!</v>
      </c>
      <c r="C83" s="15"/>
      <c r="D83" s="8"/>
      <c r="E83" s="7"/>
      <c r="F83" s="7"/>
      <c r="G83" s="7"/>
      <c r="H83" s="7"/>
      <c r="I83" s="8"/>
      <c r="J83" s="7">
        <f t="shared" si="3"/>
        <v>0</v>
      </c>
      <c r="K83" s="9">
        <f t="shared" si="4"/>
        <v>-29</v>
      </c>
      <c r="L83" s="27" t="str">
        <f ca="1">IF(TODAY()&gt;Tabela224101112131415161718192010[[#This Row],[VENCIMENTO]],"Vencido‼","Válido✔")</f>
        <v>Vencido‼</v>
      </c>
    </row>
    <row r="84" spans="1:12" hidden="1" x14ac:dyDescent="0.25">
      <c r="A84" s="11" t="e">
        <f>Tabela224[[#This Row],[NOME]]</f>
        <v>#VALUE!</v>
      </c>
      <c r="B84" s="11" t="e">
        <f>Tabela224[[#This Row],[CATEGORIA]]</f>
        <v>#VALUE!</v>
      </c>
      <c r="C84" s="15"/>
      <c r="D84" s="8"/>
      <c r="E84" s="7"/>
      <c r="F84" s="7"/>
      <c r="G84" s="7"/>
      <c r="H84" s="7"/>
      <c r="I84" s="8"/>
      <c r="J84" s="7">
        <f t="shared" si="3"/>
        <v>0</v>
      </c>
      <c r="K84" s="9">
        <f t="shared" si="4"/>
        <v>-29</v>
      </c>
      <c r="L84" s="27" t="str">
        <f ca="1">IF(TODAY()&gt;Tabela224101112131415161718192010[[#This Row],[VENCIMENTO]],"Vencido‼","Válido✔")</f>
        <v>Vencido‼</v>
      </c>
    </row>
    <row r="85" spans="1:12" hidden="1" x14ac:dyDescent="0.25">
      <c r="A85" s="11" t="e">
        <f>Tabela224[[#This Row],[NOME]]</f>
        <v>#VALUE!</v>
      </c>
      <c r="B85" s="11" t="e">
        <f>Tabela224[[#This Row],[CATEGORIA]]</f>
        <v>#VALUE!</v>
      </c>
      <c r="C85" s="15"/>
      <c r="D85" s="8"/>
      <c r="E85" s="7"/>
      <c r="F85" s="7"/>
      <c r="G85" s="7"/>
      <c r="H85" s="7"/>
      <c r="I85" s="8"/>
      <c r="J85" s="7">
        <f t="shared" si="3"/>
        <v>0</v>
      </c>
      <c r="K85" s="9">
        <f t="shared" si="4"/>
        <v>-29</v>
      </c>
      <c r="L85" s="27" t="str">
        <f ca="1">IF(TODAY()&gt;Tabela224101112131415161718192010[[#This Row],[VENCIMENTO]],"Vencido‼","Válido✔")</f>
        <v>Vencido‼</v>
      </c>
    </row>
    <row r="86" spans="1:12" hidden="1" x14ac:dyDescent="0.25">
      <c r="A86" s="11" t="e">
        <f>Tabela224[[#This Row],[NOME]]</f>
        <v>#VALUE!</v>
      </c>
      <c r="B86" s="11" t="e">
        <f>Tabela224[[#This Row],[CATEGORIA]]</f>
        <v>#VALUE!</v>
      </c>
      <c r="C86" s="15"/>
      <c r="D86" s="8"/>
      <c r="E86" s="7"/>
      <c r="F86" s="7"/>
      <c r="G86" s="7"/>
      <c r="H86" s="7"/>
      <c r="I86" s="8"/>
      <c r="J86" s="7">
        <f t="shared" si="3"/>
        <v>0</v>
      </c>
      <c r="K86" s="9">
        <f t="shared" si="4"/>
        <v>-29</v>
      </c>
      <c r="L86" s="27" t="str">
        <f ca="1">IF(TODAY()&gt;Tabela224101112131415161718192010[[#This Row],[VENCIMENTO]],"Vencido‼","Válido✔")</f>
        <v>Vencido‼</v>
      </c>
    </row>
    <row r="87" spans="1:12" hidden="1" x14ac:dyDescent="0.25">
      <c r="A87" s="11" t="e">
        <f>Tabela224[[#This Row],[NOME]]</f>
        <v>#VALUE!</v>
      </c>
      <c r="B87" s="11" t="e">
        <f>Tabela224[[#This Row],[CATEGORIA]]</f>
        <v>#VALUE!</v>
      </c>
      <c r="C87" s="15"/>
      <c r="D87" s="8"/>
      <c r="E87" s="7"/>
      <c r="F87" s="7"/>
      <c r="G87" s="7"/>
      <c r="H87" s="7"/>
      <c r="I87" s="8"/>
      <c r="J87" s="7">
        <f t="shared" si="3"/>
        <v>0</v>
      </c>
      <c r="K87" s="9">
        <f t="shared" si="4"/>
        <v>-29</v>
      </c>
      <c r="L87" s="27" t="str">
        <f ca="1">IF(TODAY()&gt;Tabela224101112131415161718192010[[#This Row],[VENCIMENTO]],"Vencido‼","Válido✔")</f>
        <v>Vencido‼</v>
      </c>
    </row>
    <row r="88" spans="1:12" hidden="1" x14ac:dyDescent="0.25">
      <c r="A88" s="11" t="e">
        <f>Tabela224[[#This Row],[NOME]]</f>
        <v>#VALUE!</v>
      </c>
      <c r="B88" s="11" t="e">
        <f>Tabela224[[#This Row],[CATEGORIA]]</f>
        <v>#VALUE!</v>
      </c>
      <c r="C88" s="15"/>
      <c r="D88" s="8"/>
      <c r="E88" s="7"/>
      <c r="F88" s="7"/>
      <c r="G88" s="7"/>
      <c r="H88" s="7"/>
      <c r="I88" s="8"/>
      <c r="J88" s="7">
        <f t="shared" si="3"/>
        <v>0</v>
      </c>
      <c r="K88" s="9">
        <f t="shared" si="4"/>
        <v>-29</v>
      </c>
      <c r="L88" s="27" t="str">
        <f ca="1">IF(TODAY()&gt;Tabela224101112131415161718192010[[#This Row],[VENCIMENTO]],"Vencido‼","Válido✔")</f>
        <v>Vencido‼</v>
      </c>
    </row>
    <row r="89" spans="1:12" hidden="1" x14ac:dyDescent="0.25">
      <c r="A89" s="11" t="e">
        <f>Tabela224[[#This Row],[NOME]]</f>
        <v>#VALUE!</v>
      </c>
      <c r="B89" s="11" t="e">
        <f>Tabela224[[#This Row],[CATEGORIA]]</f>
        <v>#VALUE!</v>
      </c>
      <c r="C89" s="15"/>
      <c r="D89" s="8"/>
      <c r="E89" s="7"/>
      <c r="F89" s="7"/>
      <c r="G89" s="7"/>
      <c r="H89" s="7"/>
      <c r="I89" s="8"/>
      <c r="J89" s="7">
        <f t="shared" si="3"/>
        <v>0</v>
      </c>
      <c r="K89" s="9">
        <f t="shared" si="4"/>
        <v>-29</v>
      </c>
      <c r="L89" s="27" t="str">
        <f ca="1">IF(TODAY()&gt;Tabela224101112131415161718192010[[#This Row],[VENCIMENTO]],"Vencido‼","Válido✔")</f>
        <v>Vencido‼</v>
      </c>
    </row>
    <row r="90" spans="1:12" hidden="1" x14ac:dyDescent="0.25">
      <c r="A90" s="11" t="e">
        <f>Tabela224[[#This Row],[NOME]]</f>
        <v>#VALUE!</v>
      </c>
      <c r="B90" s="11" t="e">
        <f>Tabela224[[#This Row],[CATEGORIA]]</f>
        <v>#VALUE!</v>
      </c>
      <c r="C90" s="15"/>
      <c r="D90" s="8"/>
      <c r="E90" s="7"/>
      <c r="F90" s="7"/>
      <c r="G90" s="7"/>
      <c r="H90" s="7"/>
      <c r="I90" s="8"/>
      <c r="J90" s="7">
        <f t="shared" si="3"/>
        <v>0</v>
      </c>
      <c r="K90" s="9">
        <f t="shared" si="4"/>
        <v>-29</v>
      </c>
      <c r="L90" s="27" t="str">
        <f ca="1">IF(TODAY()&gt;Tabela224101112131415161718192010[[#This Row],[VENCIMENTO]],"Vencido‼","Válido✔")</f>
        <v>Vencido‼</v>
      </c>
    </row>
    <row r="91" spans="1:12" hidden="1" x14ac:dyDescent="0.25">
      <c r="A91" s="11" t="e">
        <f>Tabela224[[#This Row],[NOME]]</f>
        <v>#VALUE!</v>
      </c>
      <c r="B91" s="11" t="e">
        <f>Tabela224[[#This Row],[CATEGORIA]]</f>
        <v>#VALUE!</v>
      </c>
      <c r="C91" s="15"/>
      <c r="D91" s="8"/>
      <c r="E91" s="7"/>
      <c r="F91" s="7"/>
      <c r="G91" s="7"/>
      <c r="H91" s="7"/>
      <c r="I91" s="8"/>
      <c r="J91" s="7">
        <f t="shared" si="3"/>
        <v>0</v>
      </c>
      <c r="K91" s="9">
        <f t="shared" si="4"/>
        <v>-29</v>
      </c>
      <c r="L91" s="27" t="str">
        <f ca="1">IF(TODAY()&gt;Tabela224101112131415161718192010[[#This Row],[VENCIMENTO]],"Vencido‼","Válido✔")</f>
        <v>Vencido‼</v>
      </c>
    </row>
    <row r="92" spans="1:12" hidden="1" x14ac:dyDescent="0.25">
      <c r="A92" s="11" t="e">
        <f>Tabela224[[#This Row],[NOME]]</f>
        <v>#VALUE!</v>
      </c>
      <c r="B92" s="11" t="e">
        <f>Tabela224[[#This Row],[CATEGORIA]]</f>
        <v>#VALUE!</v>
      </c>
      <c r="C92" s="15"/>
      <c r="D92" s="8"/>
      <c r="E92" s="7"/>
      <c r="F92" s="7"/>
      <c r="G92" s="7"/>
      <c r="H92" s="7"/>
      <c r="I92" s="8"/>
      <c r="J92" s="7">
        <f t="shared" si="3"/>
        <v>0</v>
      </c>
      <c r="K92" s="9">
        <f t="shared" si="4"/>
        <v>-29</v>
      </c>
      <c r="L92" s="27" t="str">
        <f ca="1">IF(TODAY()&gt;Tabela224101112131415161718192010[[#This Row],[VENCIMENTO]],"Vencido‼","Válido✔")</f>
        <v>Vencido‼</v>
      </c>
    </row>
    <row r="93" spans="1:12" hidden="1" x14ac:dyDescent="0.25">
      <c r="A93" s="11" t="e">
        <f>Tabela224[[#This Row],[NOME]]</f>
        <v>#VALUE!</v>
      </c>
      <c r="B93" s="11" t="e">
        <f>Tabela224[[#This Row],[CATEGORIA]]</f>
        <v>#VALUE!</v>
      </c>
      <c r="C93" s="15"/>
      <c r="D93" s="8"/>
      <c r="E93" s="7"/>
      <c r="F93" s="7"/>
      <c r="G93" s="7"/>
      <c r="H93" s="7"/>
      <c r="I93" s="8"/>
      <c r="J93" s="7">
        <f t="shared" si="3"/>
        <v>0</v>
      </c>
      <c r="K93" s="9">
        <f t="shared" si="4"/>
        <v>-29</v>
      </c>
      <c r="L93" s="27" t="str">
        <f ca="1">IF(TODAY()&gt;Tabela224101112131415161718192010[[#This Row],[VENCIMENTO]],"Vencido‼","Válido✔")</f>
        <v>Vencido‼</v>
      </c>
    </row>
    <row r="94" spans="1:12" hidden="1" x14ac:dyDescent="0.25">
      <c r="A94" s="11" t="e">
        <f>Tabela224[[#This Row],[NOME]]</f>
        <v>#VALUE!</v>
      </c>
      <c r="B94" s="11" t="e">
        <f>Tabela224[[#This Row],[CATEGORIA]]</f>
        <v>#VALUE!</v>
      </c>
      <c r="C94" s="15"/>
      <c r="D94" s="8"/>
      <c r="E94" s="7"/>
      <c r="F94" s="7"/>
      <c r="G94" s="7"/>
      <c r="H94" s="7"/>
      <c r="I94" s="8"/>
      <c r="J94" s="7">
        <f t="shared" si="3"/>
        <v>0</v>
      </c>
      <c r="K94" s="9">
        <f t="shared" si="4"/>
        <v>-29</v>
      </c>
      <c r="L94" s="27" t="str">
        <f ca="1">IF(TODAY()&gt;Tabela224101112131415161718192010[[#This Row],[VENCIMENTO]],"Vencido‼","Válido✔")</f>
        <v>Vencido‼</v>
      </c>
    </row>
    <row r="95" spans="1:12" hidden="1" x14ac:dyDescent="0.25">
      <c r="A95" s="11" t="e">
        <f>Tabela224[[#This Row],[NOME]]</f>
        <v>#VALUE!</v>
      </c>
      <c r="B95" s="11" t="e">
        <f>Tabela224[[#This Row],[CATEGORIA]]</f>
        <v>#VALUE!</v>
      </c>
      <c r="C95" s="15"/>
      <c r="D95" s="8"/>
      <c r="E95" s="7"/>
      <c r="F95" s="7"/>
      <c r="G95" s="7"/>
      <c r="H95" s="7"/>
      <c r="I95" s="8"/>
      <c r="J95" s="7">
        <f t="shared" si="3"/>
        <v>0</v>
      </c>
      <c r="K95" s="9">
        <f t="shared" si="4"/>
        <v>-29</v>
      </c>
      <c r="L95" s="27" t="str">
        <f ca="1">IF(TODAY()&gt;Tabela224101112131415161718192010[[#This Row],[VENCIMENTO]],"Vencido‼","Válido✔")</f>
        <v>Vencido‼</v>
      </c>
    </row>
    <row r="96" spans="1:12" hidden="1" x14ac:dyDescent="0.25">
      <c r="A96" s="11" t="e">
        <f>Tabela224[[#This Row],[NOME]]</f>
        <v>#VALUE!</v>
      </c>
      <c r="B96" s="11" t="e">
        <f>Tabela224[[#This Row],[CATEGORIA]]</f>
        <v>#VALUE!</v>
      </c>
      <c r="C96" s="15"/>
      <c r="D96" s="8"/>
      <c r="E96" s="7"/>
      <c r="F96" s="7"/>
      <c r="G96" s="7"/>
      <c r="H96" s="7"/>
      <c r="I96" s="8"/>
      <c r="J96" s="7">
        <f t="shared" si="3"/>
        <v>0</v>
      </c>
      <c r="K96" s="9">
        <f t="shared" si="4"/>
        <v>-29</v>
      </c>
      <c r="L96" s="27" t="str">
        <f ca="1">IF(TODAY()&gt;Tabela224101112131415161718192010[[#This Row],[VENCIMENTO]],"Vencido‼","Válido✔")</f>
        <v>Vencido‼</v>
      </c>
    </row>
    <row r="97" spans="1:12" hidden="1" x14ac:dyDescent="0.25">
      <c r="A97" s="11" t="e">
        <f>Tabela224[[#This Row],[NOME]]</f>
        <v>#VALUE!</v>
      </c>
      <c r="B97" s="11" t="e">
        <f>Tabela224[[#This Row],[CATEGORIA]]</f>
        <v>#VALUE!</v>
      </c>
      <c r="C97" s="15"/>
      <c r="D97" s="8"/>
      <c r="E97" s="7"/>
      <c r="F97" s="7"/>
      <c r="G97" s="7"/>
      <c r="H97" s="7"/>
      <c r="I97" s="8"/>
      <c r="J97" s="7">
        <f t="shared" si="3"/>
        <v>0</v>
      </c>
      <c r="K97" s="9">
        <f t="shared" si="4"/>
        <v>-29</v>
      </c>
      <c r="L97" s="27" t="str">
        <f ca="1">IF(TODAY()&gt;Tabela224101112131415161718192010[[#This Row],[VENCIMENTO]],"Vencido‼","Válido✔")</f>
        <v>Vencido‼</v>
      </c>
    </row>
    <row r="98" spans="1:12" hidden="1" x14ac:dyDescent="0.25">
      <c r="A98" s="11" t="e">
        <f>Tabela224[[#This Row],[NOME]]</f>
        <v>#VALUE!</v>
      </c>
      <c r="B98" s="11" t="e">
        <f>Tabela224[[#This Row],[CATEGORIA]]</f>
        <v>#VALUE!</v>
      </c>
      <c r="C98" s="15"/>
      <c r="D98" s="8"/>
      <c r="E98" s="7"/>
      <c r="F98" s="7"/>
      <c r="G98" s="7"/>
      <c r="H98" s="7"/>
      <c r="I98" s="8"/>
      <c r="J98" s="7">
        <f t="shared" si="3"/>
        <v>0</v>
      </c>
      <c r="K98" s="9">
        <f t="shared" si="4"/>
        <v>-29</v>
      </c>
      <c r="L98" s="27" t="str">
        <f ca="1">IF(TODAY()&gt;Tabela224101112131415161718192010[[#This Row],[VENCIMENTO]],"Vencido‼","Válido✔")</f>
        <v>Vencido‼</v>
      </c>
    </row>
    <row r="99" spans="1:12" hidden="1" x14ac:dyDescent="0.25">
      <c r="A99" s="11" t="e">
        <f>Tabela224[[#This Row],[NOME]]</f>
        <v>#VALUE!</v>
      </c>
      <c r="B99" s="11" t="e">
        <f>Tabela224[[#This Row],[CATEGORIA]]</f>
        <v>#VALUE!</v>
      </c>
      <c r="C99" s="15"/>
      <c r="D99" s="8"/>
      <c r="E99" s="7"/>
      <c r="F99" s="7"/>
      <c r="G99" s="7"/>
      <c r="H99" s="7"/>
      <c r="I99" s="8"/>
      <c r="J99" s="7">
        <f t="shared" si="3"/>
        <v>0</v>
      </c>
      <c r="K99" s="9">
        <f t="shared" si="4"/>
        <v>-29</v>
      </c>
      <c r="L99" s="27" t="str">
        <f ca="1">IF(TODAY()&gt;Tabela224101112131415161718192010[[#This Row],[VENCIMENTO]],"Vencido‼","Válido✔")</f>
        <v>Vencido‼</v>
      </c>
    </row>
    <row r="100" spans="1:12" hidden="1" x14ac:dyDescent="0.25">
      <c r="A100" s="11" t="e">
        <f>Tabela224[[#This Row],[NOME]]</f>
        <v>#VALUE!</v>
      </c>
      <c r="B100" s="11" t="e">
        <f>Tabela224[[#This Row],[CATEGORIA]]</f>
        <v>#VALUE!</v>
      </c>
      <c r="C100" s="15"/>
      <c r="D100" s="8"/>
      <c r="E100" s="7"/>
      <c r="F100" s="7"/>
      <c r="G100" s="7"/>
      <c r="H100" s="7"/>
      <c r="I100" s="8"/>
      <c r="J100" s="7">
        <f t="shared" si="3"/>
        <v>0</v>
      </c>
      <c r="K100" s="9">
        <f t="shared" si="4"/>
        <v>-29</v>
      </c>
      <c r="L100" s="27" t="str">
        <f ca="1">IF(TODAY()&gt;Tabela224101112131415161718192010[[#This Row],[VENCIMENTO]],"Vencido‼","Válido✔")</f>
        <v>Vencido‼</v>
      </c>
    </row>
  </sheetData>
  <mergeCells count="2">
    <mergeCell ref="A2:L2"/>
    <mergeCell ref="A3:J3"/>
  </mergeCells>
  <conditionalFormatting sqref="J1">
    <cfRule type="containsText" dxfId="430" priority="2" operator="containsText" text="VENCIMENTO PRÓXIMO">
      <formula>NOT(ISERROR(SEARCH("VENCIMENTO PRÓXIMO",J1)))</formula>
    </cfRule>
  </conditionalFormatting>
  <conditionalFormatting sqref="J4">
    <cfRule type="timePeriod" dxfId="429" priority="7" timePeriod="nextMonth">
      <formula>AND(MONTH(J4)=MONTH(EDATE(TODAY(),0+1)),YEAR(J4)=YEAR(EDATE(TODAY(),0+1)))</formula>
    </cfRule>
  </conditionalFormatting>
  <conditionalFormatting sqref="J5:J100">
    <cfRule type="cellIs" dxfId="428" priority="13" operator="equal">
      <formula>44848</formula>
    </cfRule>
    <cfRule type="cellIs" dxfId="427" priority="14" operator="lessThan">
      <formula>44848</formula>
    </cfRule>
  </conditionalFormatting>
  <conditionalFormatting sqref="J5:K1048576">
    <cfRule type="timePeriod" dxfId="426" priority="10" timePeriod="nextMonth">
      <formula>AND(MONTH(J5)=MONTH(EDATE(TODAY(),0+1)),YEAR(J5)=YEAR(EDATE(TODAY(),0+1)))</formula>
    </cfRule>
  </conditionalFormatting>
  <conditionalFormatting sqref="K1">
    <cfRule type="containsText" dxfId="425" priority="1" operator="containsText" text="VENCIMENTO PRÓXIMO">
      <formula>NOT(ISERROR(SEARCH("VENCIMENTO PRÓXIMO",K1)))</formula>
    </cfRule>
    <cfRule type="containsText" dxfId="424" priority="3" operator="containsText" text="PROGRAMAR RENOVAÇÃO">
      <formula>NOT(ISERROR(SEARCH("PROGRAMAR RENOVAÇÃO",K1)))</formula>
    </cfRule>
  </conditionalFormatting>
  <conditionalFormatting sqref="K3 K5:K1048576">
    <cfRule type="timePeriod" dxfId="423" priority="9" timePeriod="thisMonth">
      <formula>AND(MONTH(K3)=MONTH(TODAY()),YEAR(K3)=YEAR(TODAY()))</formula>
    </cfRule>
  </conditionalFormatting>
  <conditionalFormatting sqref="K3">
    <cfRule type="timePeriod" dxfId="422" priority="11" timePeriod="nextMonth">
      <formula>AND(MONTH(K3)=MONTH(EDATE(TODAY(),0+1)),YEAR(K3)=YEAR(EDATE(TODAY(),0+1)))</formula>
    </cfRule>
  </conditionalFormatting>
  <conditionalFormatting sqref="K4">
    <cfRule type="timePeriod" dxfId="421" priority="6" timePeriod="thisMonth">
      <formula>AND(MONTH(K4)=MONTH(TODAY()),YEAR(K4)=YEAR(TODAY()))</formula>
    </cfRule>
    <cfRule type="timePeriod" dxfId="420" priority="8" timePeriod="nextMonth">
      <formula>AND(MONTH(K4)=MONTH(EDATE(TODAY(),0+1)),YEAR(K4)=YEAR(EDATE(TODAY(),0+1)))</formula>
    </cfRule>
  </conditionalFormatting>
  <conditionalFormatting sqref="K5:K100">
    <cfRule type="cellIs" dxfId="419" priority="12" operator="equal">
      <formula>44809</formula>
    </cfRule>
  </conditionalFormatting>
  <conditionalFormatting sqref="L5:L44 L46:L100">
    <cfRule type="containsText" dxfId="418" priority="4" operator="containsText" text="Válido">
      <formula>NOT(ISERROR(SEARCH("Válido",L5)))</formula>
    </cfRule>
    <cfRule type="containsText" dxfId="417" priority="5" operator="containsText" text="Vencido">
      <formula>NOT(ISERROR(SEARCH("Vencido",L5)))</formula>
    </cfRule>
  </conditionalFormatting>
  <hyperlinks>
    <hyperlink ref="L3" r:id="rId1" xr:uid="{76883D80-0895-4CFB-A769-67F6DF76D9CB}"/>
  </hyperlinks>
  <pageMargins left="0.511811024" right="0.511811024" top="0.78740157499999996" bottom="0.78740157499999996" header="0.31496062000000002" footer="0.31496062000000002"/>
  <pageSetup paperSize="9" scale="48" orientation="landscape" r:id="rId2"/>
  <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8DFB525-120D-4636-B870-D69F2E992644}">
          <x14:formula1>
            <xm:f>Planilha2!$A$18:$A$19</xm:f>
          </x14:formula1>
          <xm:sqref>C5:C100</xm:sqref>
        </x14:dataValidation>
        <x14:dataValidation type="list" allowBlank="1" showInputMessage="1" showErrorMessage="1" xr:uid="{8C9EA429-F7D0-45A6-8C90-514B03895691}">
          <x14:formula1>
            <xm:f>Planilha2!$A$4:$A$13</xm:f>
          </x14:formula1>
          <xm:sqref>D5:D100</xm:sqref>
        </x14:dataValidation>
        <x14:dataValidation type="list" allowBlank="1" showInputMessage="1" showErrorMessage="1" xr:uid="{A98C6544-606E-4E04-A3ED-30FF42002C7E}">
          <x14:formula1>
            <xm:f>Planilha2!$A$1:$A$2</xm:f>
          </x14:formula1>
          <xm:sqref>H5:H100</xm:sqref>
        </x14:dataValidation>
        <x14:dataValidation type="list" allowBlank="1" showInputMessage="1" showErrorMessage="1" xr:uid="{1AA3B3F5-0549-44C5-A65F-8F8A2A5D3F4A}">
          <x14:formula1>
            <xm:f>Planilha2!$A$15:$A$16</xm:f>
          </x14:formula1>
          <xm:sqref>G5:G100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F726C-7B5D-4942-96D5-773B990ED095}">
  <sheetPr>
    <pageSetUpPr fitToPage="1"/>
  </sheetPr>
  <dimension ref="A1:L100"/>
  <sheetViews>
    <sheetView zoomScale="90" zoomScaleNormal="90" zoomScaleSheetLayoutView="100" workbookViewId="0">
      <pane xSplit="1" topLeftCell="B1" activePane="topRight" state="frozen"/>
      <selection activeCell="C12" sqref="C12"/>
      <selection pane="topRight" activeCell="D8" sqref="D8"/>
    </sheetView>
  </sheetViews>
  <sheetFormatPr defaultRowHeight="15" x14ac:dyDescent="0.25"/>
  <cols>
    <col min="1" max="1" width="43.140625" bestFit="1" customWidth="1"/>
    <col min="2" max="2" width="26.140625" style="17" bestFit="1" customWidth="1"/>
    <col min="3" max="3" width="16.140625" style="12" customWidth="1"/>
    <col min="4" max="4" width="41.5703125" style="12" bestFit="1" customWidth="1"/>
    <col min="5" max="5" width="20.7109375" bestFit="1" customWidth="1"/>
    <col min="6" max="7" width="20.7109375" customWidth="1"/>
    <col min="8" max="8" width="24.140625" bestFit="1" customWidth="1"/>
    <col min="9" max="9" width="16.140625" customWidth="1"/>
    <col min="10" max="10" width="18.140625" customWidth="1"/>
    <col min="11" max="11" width="17.28515625" bestFit="1" customWidth="1"/>
    <col min="12" max="12" width="13" bestFit="1" customWidth="1"/>
  </cols>
  <sheetData>
    <row r="1" spans="1:12" ht="77.25" customHeight="1" x14ac:dyDescent="0.25">
      <c r="I1" s="22" t="s">
        <v>85</v>
      </c>
      <c r="J1" s="23" t="s">
        <v>86</v>
      </c>
      <c r="K1" s="24" t="s">
        <v>87</v>
      </c>
    </row>
    <row r="2" spans="1:12" ht="47.1" customHeight="1" x14ac:dyDescent="0.4">
      <c r="A2" s="51" t="s">
        <v>193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3"/>
    </row>
    <row r="3" spans="1:12" ht="45" customHeight="1" x14ac:dyDescent="0.25">
      <c r="A3" s="54" t="s">
        <v>30</v>
      </c>
      <c r="B3" s="55"/>
      <c r="C3" s="55"/>
      <c r="D3" s="55"/>
      <c r="E3" s="55"/>
      <c r="F3" s="55"/>
      <c r="G3" s="55"/>
      <c r="H3" s="55"/>
      <c r="I3" s="55"/>
      <c r="J3" s="55"/>
      <c r="K3" s="13" t="s">
        <v>0</v>
      </c>
      <c r="L3" s="14" t="s">
        <v>127</v>
      </c>
    </row>
    <row r="4" spans="1:12" ht="24" x14ac:dyDescent="0.25">
      <c r="A4" s="3" t="s">
        <v>1</v>
      </c>
      <c r="B4" s="16" t="s">
        <v>67</v>
      </c>
      <c r="C4" s="3" t="s">
        <v>77</v>
      </c>
      <c r="D4" s="3" t="s">
        <v>2</v>
      </c>
      <c r="E4" s="4" t="s">
        <v>3</v>
      </c>
      <c r="F4" s="4" t="s">
        <v>8</v>
      </c>
      <c r="G4" s="4" t="s">
        <v>7</v>
      </c>
      <c r="H4" s="5" t="s">
        <v>4</v>
      </c>
      <c r="I4" s="21" t="s">
        <v>83</v>
      </c>
      <c r="J4" s="6" t="s">
        <v>5</v>
      </c>
      <c r="K4" s="6" t="s">
        <v>6</v>
      </c>
      <c r="L4" s="6" t="s">
        <v>78</v>
      </c>
    </row>
    <row r="5" spans="1:12" x14ac:dyDescent="0.25">
      <c r="A5" s="11" t="str">
        <f>Tabela224[[#This Row],[NOME]]</f>
        <v>ADENILSON ÂNGELO MACIEIRA</v>
      </c>
      <c r="B5" s="11" t="str">
        <f>Tabela224[[#This Row],[CATEGORIA]]</f>
        <v>EMPREGADO</v>
      </c>
      <c r="C5" s="15" t="str">
        <f>Tabela224[[#This Row],[SITUAÇÃO ]]</f>
        <v>ATIVO</v>
      </c>
      <c r="D5" s="15"/>
      <c r="E5" s="7"/>
      <c r="F5" s="10"/>
      <c r="G5" s="7"/>
      <c r="H5" s="7"/>
      <c r="I5" s="8"/>
      <c r="J5" s="7">
        <f t="shared" ref="J5:J68" si="0">EDATE(E5,I5)</f>
        <v>0</v>
      </c>
      <c r="K5" s="9">
        <f t="shared" ref="K5:K13" si="1">J5-29</f>
        <v>-29</v>
      </c>
      <c r="L5" s="15" t="str">
        <f ca="1">IF(TODAY()&gt;Tabela22410111213141516171819201012[[#This Row],[VENCIMENTO]],"Vencido‼","Válido✔")</f>
        <v>Vencido‼</v>
      </c>
    </row>
    <row r="6" spans="1:12" x14ac:dyDescent="0.25">
      <c r="A6" s="11" t="str">
        <f>Tabela224[[#This Row],[NOME]]</f>
        <v>ADENILSON PEREIRA SOARES</v>
      </c>
      <c r="B6" s="11" t="str">
        <f>Tabela224[[#This Row],[CATEGORIA]]</f>
        <v>EMPREGADO</v>
      </c>
      <c r="C6" s="15" t="str">
        <f>Tabela224[[#This Row],[SITUAÇÃO ]]</f>
        <v>ATIVO</v>
      </c>
      <c r="D6" s="15"/>
      <c r="E6" s="7"/>
      <c r="F6" s="10"/>
      <c r="G6" s="7"/>
      <c r="H6" s="7"/>
      <c r="I6" s="8"/>
      <c r="J6" s="7">
        <f t="shared" si="0"/>
        <v>0</v>
      </c>
      <c r="K6" s="9">
        <f t="shared" si="1"/>
        <v>-29</v>
      </c>
      <c r="L6" s="15" t="str">
        <f ca="1">IF(TODAY()&gt;Tabela22410111213141516171819201012[[#This Row],[VENCIMENTO]],"Vencido‼","Válido✔")</f>
        <v>Vencido‼</v>
      </c>
    </row>
    <row r="7" spans="1:12" x14ac:dyDescent="0.25">
      <c r="A7" s="11" t="str">
        <f>Tabela224[[#This Row],[NOME]]</f>
        <v>AMANDA APARECIDA DOS SANTOS</v>
      </c>
      <c r="B7" s="11" t="str">
        <f>Tabela224[[#This Row],[CATEGORIA]]</f>
        <v>EMPREGADO</v>
      </c>
      <c r="C7" s="15" t="str">
        <f>Tabela224[[#This Row],[SITUAÇÃO ]]</f>
        <v>ATIVO</v>
      </c>
      <c r="D7" s="15"/>
      <c r="E7" s="7"/>
      <c r="F7" s="10"/>
      <c r="G7" s="7"/>
      <c r="H7" s="7"/>
      <c r="I7" s="8"/>
      <c r="J7" s="7">
        <f t="shared" si="0"/>
        <v>0</v>
      </c>
      <c r="K7" s="9">
        <f t="shared" si="1"/>
        <v>-29</v>
      </c>
      <c r="L7" s="15" t="str">
        <f ca="1">IF(TODAY()&gt;Tabela22410111213141516171819201012[[#This Row],[VENCIMENTO]],"Vencido‼","Válido✔")</f>
        <v>Vencido‼</v>
      </c>
    </row>
    <row r="8" spans="1:12" x14ac:dyDescent="0.25">
      <c r="A8" s="11" t="str">
        <f>Tabela224[[#This Row],[NOME]]</f>
        <v>ANDERSON JOSÉ NUNES REIS</v>
      </c>
      <c r="B8" s="11" t="str">
        <f>Tabela224[[#This Row],[CATEGORIA]]</f>
        <v>EMPREGADO</v>
      </c>
      <c r="C8" s="15" t="str">
        <f>Tabela224[[#This Row],[SITUAÇÃO ]]</f>
        <v>INATIVO</v>
      </c>
      <c r="D8" s="15"/>
      <c r="E8" s="7"/>
      <c r="F8" s="10"/>
      <c r="G8" s="7"/>
      <c r="H8" s="7"/>
      <c r="I8" s="8"/>
      <c r="J8" s="7">
        <f t="shared" si="0"/>
        <v>0</v>
      </c>
      <c r="K8" s="9">
        <f t="shared" si="1"/>
        <v>-29</v>
      </c>
      <c r="L8" s="15" t="str">
        <f ca="1">IF(TODAY()&gt;Tabela22410111213141516171819201012[[#This Row],[VENCIMENTO]],"Vencido‼","Válido✔")</f>
        <v>Vencido‼</v>
      </c>
    </row>
    <row r="9" spans="1:12" x14ac:dyDescent="0.25">
      <c r="A9" s="11" t="str">
        <f>Tabela224[[#This Row],[NOME]]</f>
        <v>ARNALDO RAIMUNDO FERREIRA</v>
      </c>
      <c r="B9" s="11" t="str">
        <f>Tabela224[[#This Row],[CATEGORIA]]</f>
        <v>EMPREGADO</v>
      </c>
      <c r="C9" s="15" t="str">
        <f>Tabela224[[#This Row],[SITUAÇÃO ]]</f>
        <v>ATIVO</v>
      </c>
      <c r="D9" s="15"/>
      <c r="E9" s="7"/>
      <c r="F9" s="10"/>
      <c r="G9" s="7"/>
      <c r="H9" s="7"/>
      <c r="I9" s="8"/>
      <c r="J9" s="7">
        <f t="shared" si="0"/>
        <v>0</v>
      </c>
      <c r="K9" s="9">
        <f t="shared" si="1"/>
        <v>-29</v>
      </c>
      <c r="L9" s="15" t="str">
        <f ca="1">IF(TODAY()&gt;Tabela22410111213141516171819201012[[#This Row],[VENCIMENTO]],"Vencido‼","Válido✔")</f>
        <v>Vencido‼</v>
      </c>
    </row>
    <row r="10" spans="1:12" x14ac:dyDescent="0.25">
      <c r="A10" s="11" t="str">
        <f>Tabela224[[#This Row],[NOME]]</f>
        <v>BRUNO DE SOUSA MARTINS</v>
      </c>
      <c r="B10" s="11" t="str">
        <f>Tabela224[[#This Row],[CATEGORIA]]</f>
        <v xml:space="preserve">EMPREGADO </v>
      </c>
      <c r="C10" s="15" t="str">
        <f>Tabela224[[#This Row],[SITUAÇÃO ]]</f>
        <v>INATIVO</v>
      </c>
      <c r="D10" s="15"/>
      <c r="E10" s="7"/>
      <c r="F10" s="10"/>
      <c r="G10" s="7"/>
      <c r="H10" s="7"/>
      <c r="I10" s="8"/>
      <c r="J10" s="7">
        <f t="shared" si="0"/>
        <v>0</v>
      </c>
      <c r="K10" s="9">
        <f t="shared" si="1"/>
        <v>-29</v>
      </c>
      <c r="L10" s="15" t="str">
        <f ca="1">IF(TODAY()&gt;Tabela22410111213141516171819201012[[#This Row],[VENCIMENTO]],"Vencido‼","Válido✔")</f>
        <v>Vencido‼</v>
      </c>
    </row>
    <row r="11" spans="1:12" x14ac:dyDescent="0.25">
      <c r="A11" s="11" t="str">
        <f>Tabela224[[#This Row],[NOME]]</f>
        <v>CARLOS ANANIAS SOARES DOS ANJOS</v>
      </c>
      <c r="B11" s="11" t="str">
        <f>Tabela224[[#This Row],[CATEGORIA]]</f>
        <v>EMPREGADO</v>
      </c>
      <c r="C11" s="15" t="str">
        <f>Tabela224[[#This Row],[SITUAÇÃO ]]</f>
        <v>ATIVO</v>
      </c>
      <c r="D11" s="15"/>
      <c r="E11" s="7"/>
      <c r="F11" s="10"/>
      <c r="G11" s="7"/>
      <c r="H11" s="7"/>
      <c r="I11" s="8"/>
      <c r="J11" s="7">
        <f t="shared" si="0"/>
        <v>0</v>
      </c>
      <c r="K11" s="9">
        <f t="shared" si="1"/>
        <v>-29</v>
      </c>
      <c r="L11" s="15" t="str">
        <f ca="1">IF(TODAY()&gt;Tabela22410111213141516171819201012[[#This Row],[VENCIMENTO]],"Vencido‼","Válido✔")</f>
        <v>Vencido‼</v>
      </c>
    </row>
    <row r="12" spans="1:12" x14ac:dyDescent="0.25">
      <c r="A12" s="11" t="str">
        <f>Tabela224[[#This Row],[NOME]]</f>
        <v>CARLOS ANTÔNIO DE LISBOA</v>
      </c>
      <c r="B12" s="11" t="str">
        <f>Tabela224[[#This Row],[CATEGORIA]]</f>
        <v>EMPREGADO</v>
      </c>
      <c r="C12" s="15" t="str">
        <f>Tabela224[[#This Row],[SITUAÇÃO ]]</f>
        <v>INATIVO</v>
      </c>
      <c r="D12" s="15"/>
      <c r="E12" s="7"/>
      <c r="F12" s="10"/>
      <c r="G12" s="7"/>
      <c r="H12" s="7"/>
      <c r="I12" s="8"/>
      <c r="J12" s="7">
        <f t="shared" si="0"/>
        <v>0</v>
      </c>
      <c r="K12" s="9">
        <f t="shared" si="1"/>
        <v>-29</v>
      </c>
      <c r="L12" s="15" t="str">
        <f ca="1">IF(TODAY()&gt;Tabela22410111213141516171819201012[[#This Row],[VENCIMENTO]],"Vencido‼","Válido✔")</f>
        <v>Vencido‼</v>
      </c>
    </row>
    <row r="13" spans="1:12" x14ac:dyDescent="0.25">
      <c r="A13" s="11" t="str">
        <f>Tabela224[[#This Row],[NOME]]</f>
        <v>CLESIANO ANTÔNIO DIAS PINHEIRO</v>
      </c>
      <c r="B13" s="11" t="str">
        <f>Tabela224[[#This Row],[CATEGORIA]]</f>
        <v xml:space="preserve">EMPREGADO </v>
      </c>
      <c r="C13" s="15" t="str">
        <f>Tabela224[[#This Row],[SITUAÇÃO ]]</f>
        <v>ATIVO</v>
      </c>
      <c r="D13" s="15"/>
      <c r="E13" s="7"/>
      <c r="F13" s="10"/>
      <c r="G13" s="7"/>
      <c r="H13" s="7"/>
      <c r="I13" s="8"/>
      <c r="J13" s="7">
        <f t="shared" si="0"/>
        <v>0</v>
      </c>
      <c r="K13" s="9">
        <f t="shared" si="1"/>
        <v>-29</v>
      </c>
      <c r="L13" s="15" t="str">
        <f ca="1">IF(TODAY()&gt;Tabela22410111213141516171819201012[[#This Row],[VENCIMENTO]],"Vencido‼","Válido✔")</f>
        <v>Vencido‼</v>
      </c>
    </row>
    <row r="14" spans="1:12" x14ac:dyDescent="0.25">
      <c r="A14" s="11" t="str">
        <f>Tabela224[[#This Row],[NOME]]</f>
        <v>DAMIÃO VICENTE SARAIVA</v>
      </c>
      <c r="B14" s="11" t="str">
        <f>Tabela224[[#This Row],[CATEGORIA]]</f>
        <v>EMPREGADO</v>
      </c>
      <c r="C14" s="15" t="str">
        <f>Tabela224[[#This Row],[SITUAÇÃO ]]</f>
        <v>ATIVO</v>
      </c>
      <c r="D14" s="15"/>
      <c r="E14" s="7"/>
      <c r="F14" s="10"/>
      <c r="G14" s="7"/>
      <c r="H14" s="7"/>
      <c r="I14" s="8"/>
      <c r="J14" s="7">
        <f t="shared" si="0"/>
        <v>0</v>
      </c>
      <c r="K14" s="9">
        <f>J14-29</f>
        <v>-29</v>
      </c>
      <c r="L14" s="15" t="str">
        <f ca="1">IF(TODAY()&gt;Tabela22410111213141516171819201012[[#This Row],[VENCIMENTO]],"Vencido‼","Válido✔")</f>
        <v>Vencido‼</v>
      </c>
    </row>
    <row r="15" spans="1:12" x14ac:dyDescent="0.25">
      <c r="A15" s="11" t="str">
        <f>Tabela224[[#This Row],[NOME]]</f>
        <v>DANIEL ALVES DA CUNHA</v>
      </c>
      <c r="B15" s="11" t="str">
        <f>Tabela224[[#This Row],[CATEGORIA]]</f>
        <v>EMPREGADO</v>
      </c>
      <c r="C15" s="15" t="str">
        <f>Tabela224[[#This Row],[SITUAÇÃO ]]</f>
        <v>ATIVO</v>
      </c>
      <c r="D15" s="15"/>
      <c r="E15" s="7"/>
      <c r="F15" s="10"/>
      <c r="G15" s="7"/>
      <c r="H15" s="7"/>
      <c r="I15" s="8"/>
      <c r="J15" s="7">
        <f t="shared" si="0"/>
        <v>0</v>
      </c>
      <c r="K15" s="9">
        <f t="shared" ref="K15:K78" si="2">J15-29</f>
        <v>-29</v>
      </c>
      <c r="L15" s="15" t="str">
        <f ca="1">IF(TODAY()&gt;Tabela22410111213141516171819201012[[#This Row],[VENCIMENTO]],"Vencido‼","Válido✔")</f>
        <v>Vencido‼</v>
      </c>
    </row>
    <row r="16" spans="1:12" x14ac:dyDescent="0.25">
      <c r="A16" s="11" t="str">
        <f>Tabela224[[#This Row],[NOME]]</f>
        <v>DIEGO GALDINO REZENDE</v>
      </c>
      <c r="B16" s="11" t="str">
        <f>Tabela224[[#This Row],[CATEGORIA]]</f>
        <v>INTERMITENTE (GEOSCAN)</v>
      </c>
      <c r="C16" s="15" t="str">
        <f>Tabela224[[#This Row],[SITUAÇÃO ]]</f>
        <v>ATIVO</v>
      </c>
      <c r="D16" s="15"/>
      <c r="E16" s="7"/>
      <c r="F16" s="10"/>
      <c r="G16" s="7"/>
      <c r="H16" s="7"/>
      <c r="I16" s="8"/>
      <c r="J16" s="7">
        <f t="shared" si="0"/>
        <v>0</v>
      </c>
      <c r="K16" s="9">
        <f t="shared" si="2"/>
        <v>-29</v>
      </c>
      <c r="L16" s="15" t="str">
        <f ca="1">IF(TODAY()&gt;Tabela22410111213141516171819201012[[#This Row],[VENCIMENTO]],"Vencido‼","Válido✔")</f>
        <v>Vencido‼</v>
      </c>
    </row>
    <row r="17" spans="1:12" x14ac:dyDescent="0.25">
      <c r="A17" s="11" t="str">
        <f>Tabela224[[#This Row],[NOME]]</f>
        <v>DOGIVAL GONÇALVES DOS SANTOS</v>
      </c>
      <c r="B17" s="11" t="str">
        <f>Tabela224[[#This Row],[CATEGORIA]]</f>
        <v>INTERMITENTE (ELISVÂNIO)</v>
      </c>
      <c r="C17" s="15" t="str">
        <f>Tabela224[[#This Row],[SITUAÇÃO ]]</f>
        <v>ATIVO</v>
      </c>
      <c r="D17" s="15"/>
      <c r="E17" s="7"/>
      <c r="F17" s="10"/>
      <c r="G17" s="7"/>
      <c r="H17" s="7"/>
      <c r="I17" s="8"/>
      <c r="J17" s="7">
        <f t="shared" si="0"/>
        <v>0</v>
      </c>
      <c r="K17" s="9">
        <f t="shared" si="2"/>
        <v>-29</v>
      </c>
      <c r="L17" s="15" t="str">
        <f ca="1">IF(TODAY()&gt;Tabela22410111213141516171819201012[[#This Row],[VENCIMENTO]],"Vencido‼","Válido✔")</f>
        <v>Vencido‼</v>
      </c>
    </row>
    <row r="18" spans="1:12" x14ac:dyDescent="0.25">
      <c r="A18" s="11" t="str">
        <f>Tabela224[[#This Row],[NOME]]</f>
        <v>ELISVÂNIO DE SOUZA OLIVEIRA</v>
      </c>
      <c r="B18" s="11" t="str">
        <f>Tabela224[[#This Row],[CATEGORIA]]</f>
        <v>INTERMITENTE (ELISVÂNIO)</v>
      </c>
      <c r="C18" s="15" t="str">
        <f>Tabela224[[#This Row],[SITUAÇÃO ]]</f>
        <v>ATIVO</v>
      </c>
      <c r="D18" s="15"/>
      <c r="E18" s="7"/>
      <c r="F18" s="10"/>
      <c r="G18" s="7"/>
      <c r="H18" s="7"/>
      <c r="I18" s="8"/>
      <c r="J18" s="7">
        <f t="shared" si="0"/>
        <v>0</v>
      </c>
      <c r="K18" s="9">
        <f t="shared" si="2"/>
        <v>-29</v>
      </c>
      <c r="L18" s="15" t="str">
        <f ca="1">IF(TODAY()&gt;Tabela22410111213141516171819201012[[#This Row],[VENCIMENTO]],"Vencido‼","Válido✔")</f>
        <v>Vencido‼</v>
      </c>
    </row>
    <row r="19" spans="1:12" x14ac:dyDescent="0.25">
      <c r="A19" s="11" t="str">
        <f>Tabela224[[#This Row],[NOME]]</f>
        <v>EVARISTO CHAVES DA SILVA</v>
      </c>
      <c r="B19" s="11" t="str">
        <f>Tabela224[[#This Row],[CATEGORIA]]</f>
        <v>EMPREGADO</v>
      </c>
      <c r="C19" s="15" t="str">
        <f>Tabela224[[#This Row],[SITUAÇÃO ]]</f>
        <v>ATIVO</v>
      </c>
      <c r="D19" s="15"/>
      <c r="E19" s="7"/>
      <c r="F19" s="10"/>
      <c r="G19" s="7"/>
      <c r="H19" s="7"/>
      <c r="I19" s="8"/>
      <c r="J19" s="7">
        <f t="shared" si="0"/>
        <v>0</v>
      </c>
      <c r="K19" s="9">
        <f t="shared" si="2"/>
        <v>-29</v>
      </c>
      <c r="L19" s="15" t="str">
        <f ca="1">IF(TODAY()&gt;Tabela22410111213141516171819201012[[#This Row],[VENCIMENTO]],"Vencido‼","Válido✔")</f>
        <v>Vencido‼</v>
      </c>
    </row>
    <row r="20" spans="1:12" x14ac:dyDescent="0.25">
      <c r="A20" s="11" t="str">
        <f>Tabela224[[#This Row],[NOME]]</f>
        <v>FELIPE OLIVEIRA BARBOSA</v>
      </c>
      <c r="B20" s="11" t="str">
        <f>Tabela224[[#This Row],[CATEGORIA]]</f>
        <v>EMPREGADO</v>
      </c>
      <c r="C20" s="15" t="str">
        <f>Tabela224[[#This Row],[SITUAÇÃO ]]</f>
        <v>ATIVO</v>
      </c>
      <c r="D20" s="15"/>
      <c r="E20" s="7"/>
      <c r="F20" s="10"/>
      <c r="G20" s="7"/>
      <c r="H20" s="7"/>
      <c r="I20" s="8"/>
      <c r="J20" s="7">
        <f t="shared" si="0"/>
        <v>0</v>
      </c>
      <c r="K20" s="9">
        <f t="shared" si="2"/>
        <v>-29</v>
      </c>
      <c r="L20" s="15" t="str">
        <f ca="1">IF(TODAY()&gt;Tabela22410111213141516171819201012[[#This Row],[VENCIMENTO]],"Vencido‼","Válido✔")</f>
        <v>Vencido‼</v>
      </c>
    </row>
    <row r="21" spans="1:12" x14ac:dyDescent="0.25">
      <c r="A21" s="11" t="str">
        <f>Tabela224[[#This Row],[NOME]]</f>
        <v>FERNANDO OLIVEIRA DOS SANTOS</v>
      </c>
      <c r="B21" s="11" t="str">
        <f>Tabela224[[#This Row],[CATEGORIA]]</f>
        <v>EMPREGADO</v>
      </c>
      <c r="C21" s="15" t="str">
        <f>Tabela224[[#This Row],[SITUAÇÃO ]]</f>
        <v>ATIVO</v>
      </c>
      <c r="D21" s="15"/>
      <c r="E21" s="7"/>
      <c r="F21" s="10"/>
      <c r="G21" s="7"/>
      <c r="H21" s="7"/>
      <c r="I21" s="8"/>
      <c r="J21" s="7">
        <f t="shared" si="0"/>
        <v>0</v>
      </c>
      <c r="K21" s="9">
        <f t="shared" si="2"/>
        <v>-29</v>
      </c>
      <c r="L21" s="15" t="str">
        <f ca="1">IF(TODAY()&gt;Tabela22410111213141516171819201012[[#This Row],[VENCIMENTO]],"Vencido‼","Válido✔")</f>
        <v>Vencido‼</v>
      </c>
    </row>
    <row r="22" spans="1:12" x14ac:dyDescent="0.25">
      <c r="A22" s="11" t="str">
        <f>Tabela224[[#This Row],[NOME]]</f>
        <v>FILIPI GODINHO VEIGA</v>
      </c>
      <c r="B22" s="11" t="str">
        <f>Tabela224[[#This Row],[CATEGORIA]]</f>
        <v>INTERMITENTE (GEOSCAN)</v>
      </c>
      <c r="C22" s="15" t="str">
        <f>Tabela224[[#This Row],[SITUAÇÃO ]]</f>
        <v>ATIVO</v>
      </c>
      <c r="D22" s="15"/>
      <c r="E22" s="7"/>
      <c r="F22" s="10"/>
      <c r="G22" s="7"/>
      <c r="H22" s="7"/>
      <c r="I22" s="8"/>
      <c r="J22" s="7">
        <f t="shared" si="0"/>
        <v>0</v>
      </c>
      <c r="K22" s="9">
        <f t="shared" si="2"/>
        <v>-29</v>
      </c>
      <c r="L22" s="15" t="str">
        <f ca="1">IF(TODAY()&gt;Tabela22410111213141516171819201012[[#This Row],[VENCIMENTO]],"Vencido‼","Válido✔")</f>
        <v>Vencido‼</v>
      </c>
    </row>
    <row r="23" spans="1:12" x14ac:dyDescent="0.25">
      <c r="A23" s="11" t="str">
        <f>Tabela224[[#This Row],[NOME]]</f>
        <v>GERSON DAMIÃO DA SILVA PRADO</v>
      </c>
      <c r="B23" s="11" t="str">
        <f>Tabela224[[#This Row],[CATEGORIA]]</f>
        <v>EMPREGADO</v>
      </c>
      <c r="C23" s="15" t="str">
        <f>Tabela224[[#This Row],[SITUAÇÃO ]]</f>
        <v>ATIVO</v>
      </c>
      <c r="D23" s="15"/>
      <c r="E23" s="7"/>
      <c r="F23" s="10"/>
      <c r="G23" s="7"/>
      <c r="H23" s="7"/>
      <c r="I23" s="8"/>
      <c r="J23" s="7">
        <f t="shared" si="0"/>
        <v>0</v>
      </c>
      <c r="K23" s="9">
        <f t="shared" si="2"/>
        <v>-29</v>
      </c>
      <c r="L23" s="15" t="str">
        <f ca="1">IF(TODAY()&gt;Tabela22410111213141516171819201012[[#This Row],[VENCIMENTO]],"Vencido‼","Válido✔")</f>
        <v>Vencido‼</v>
      </c>
    </row>
    <row r="24" spans="1:12" x14ac:dyDescent="0.25">
      <c r="A24" s="11" t="str">
        <f>Tabela224[[#This Row],[NOME]]</f>
        <v>GIVALDO JOSE DOS SANTOS</v>
      </c>
      <c r="B24" s="11" t="str">
        <f>Tabela224[[#This Row],[CATEGORIA]]</f>
        <v>INTERMITENTE (ELISVÂNIO)</v>
      </c>
      <c r="C24" s="15" t="str">
        <f>Tabela224[[#This Row],[SITUAÇÃO ]]</f>
        <v>ATIVO</v>
      </c>
      <c r="D24" s="15"/>
      <c r="E24" s="7"/>
      <c r="F24" s="10"/>
      <c r="G24" s="7"/>
      <c r="H24" s="7"/>
      <c r="I24" s="8"/>
      <c r="J24" s="7">
        <f t="shared" si="0"/>
        <v>0</v>
      </c>
      <c r="K24" s="9">
        <f t="shared" si="2"/>
        <v>-29</v>
      </c>
      <c r="L24" s="15" t="str">
        <f ca="1">IF(TODAY()&gt;Tabela22410111213141516171819201012[[#This Row],[VENCIMENTO]],"Vencido‼","Válido✔")</f>
        <v>Vencido‼</v>
      </c>
    </row>
    <row r="25" spans="1:12" x14ac:dyDescent="0.25">
      <c r="A25" s="11" t="str">
        <f>Tabela224[[#This Row],[NOME]]</f>
        <v>GUSTAVO HENRIQUE ABREU ROCHA</v>
      </c>
      <c r="B25" s="11" t="str">
        <f>Tabela224[[#This Row],[CATEGORIA]]</f>
        <v>EMPREGADO</v>
      </c>
      <c r="C25" s="15" t="str">
        <f>Tabela224[[#This Row],[SITUAÇÃO ]]</f>
        <v>ATIVO</v>
      </c>
      <c r="D25" s="15"/>
      <c r="E25" s="7"/>
      <c r="F25" s="10"/>
      <c r="G25" s="7"/>
      <c r="H25" s="7"/>
      <c r="I25" s="8"/>
      <c r="J25" s="7">
        <f t="shared" si="0"/>
        <v>0</v>
      </c>
      <c r="K25" s="9">
        <f t="shared" si="2"/>
        <v>-29</v>
      </c>
      <c r="L25" s="15" t="str">
        <f ca="1">IF(TODAY()&gt;Tabela22410111213141516171819201012[[#This Row],[VENCIMENTO]],"Vencido‼","Válido✔")</f>
        <v>Vencido‼</v>
      </c>
    </row>
    <row r="26" spans="1:12" x14ac:dyDescent="0.25">
      <c r="A26" s="11" t="str">
        <f>Tabela224[[#This Row],[NOME]]</f>
        <v>HIGOR PAULO DIAS OLIVEIRA</v>
      </c>
      <c r="B26" s="11" t="str">
        <f>Tabela224[[#This Row],[CATEGORIA]]</f>
        <v>EMPREGADO</v>
      </c>
      <c r="C26" s="15" t="str">
        <f>Tabela224[[#This Row],[SITUAÇÃO ]]</f>
        <v>ATIVO</v>
      </c>
      <c r="D26" s="15"/>
      <c r="E26" s="7"/>
      <c r="F26" s="10"/>
      <c r="G26" s="7"/>
      <c r="H26" s="7"/>
      <c r="I26" s="8"/>
      <c r="J26" s="7">
        <f t="shared" si="0"/>
        <v>0</v>
      </c>
      <c r="K26" s="9">
        <f t="shared" si="2"/>
        <v>-29</v>
      </c>
      <c r="L26" s="15" t="str">
        <f ca="1">IF(TODAY()&gt;Tabela22410111213141516171819201012[[#This Row],[VENCIMENTO]],"Vencido‼","Válido✔")</f>
        <v>Vencido‼</v>
      </c>
    </row>
    <row r="27" spans="1:12" x14ac:dyDescent="0.25">
      <c r="A27" s="11" t="str">
        <f>Tabela224[[#This Row],[NOME]]</f>
        <v>JANDILSON VIRGENS COSTA</v>
      </c>
      <c r="B27" s="11" t="str">
        <f>Tabela224[[#This Row],[CATEGORIA]]</f>
        <v>INTERMITENTE (ELISVÂNIO)</v>
      </c>
      <c r="C27" s="15" t="str">
        <f>Tabela224[[#This Row],[SITUAÇÃO ]]</f>
        <v>ATIVO</v>
      </c>
      <c r="D27" s="15"/>
      <c r="E27" s="7"/>
      <c r="F27" s="10"/>
      <c r="G27" s="7"/>
      <c r="H27" s="7"/>
      <c r="I27" s="8"/>
      <c r="J27" s="7">
        <f t="shared" si="0"/>
        <v>0</v>
      </c>
      <c r="K27" s="9">
        <f t="shared" si="2"/>
        <v>-29</v>
      </c>
      <c r="L27" s="15" t="str">
        <f ca="1">IF(TODAY()&gt;Tabela22410111213141516171819201012[[#This Row],[VENCIMENTO]],"Vencido‼","Válido✔")</f>
        <v>Vencido‼</v>
      </c>
    </row>
    <row r="28" spans="1:12" x14ac:dyDescent="0.25">
      <c r="A28" s="11" t="str">
        <f>Tabela224[[#This Row],[NOME]]</f>
        <v>JHONATA HENRIQUE AMORIM ALVES</v>
      </c>
      <c r="B28" s="11" t="str">
        <f>Tabela224[[#This Row],[CATEGORIA]]</f>
        <v>EMPREGADO</v>
      </c>
      <c r="C28" s="15" t="str">
        <f>Tabela224[[#This Row],[SITUAÇÃO ]]</f>
        <v>ATIVO</v>
      </c>
      <c r="D28" s="15"/>
      <c r="E28" s="7"/>
      <c r="F28" s="10"/>
      <c r="G28" s="7"/>
      <c r="H28" s="7"/>
      <c r="I28" s="8"/>
      <c r="J28" s="7">
        <f t="shared" si="0"/>
        <v>0</v>
      </c>
      <c r="K28" s="9">
        <f t="shared" si="2"/>
        <v>-29</v>
      </c>
      <c r="L28" s="15" t="str">
        <f ca="1">IF(TODAY()&gt;Tabela22410111213141516171819201012[[#This Row],[VENCIMENTO]],"Vencido‼","Válido✔")</f>
        <v>Vencido‼</v>
      </c>
    </row>
    <row r="29" spans="1:12" x14ac:dyDescent="0.25">
      <c r="A29" s="11" t="str">
        <f>Tabela224[[#This Row],[NOME]]</f>
        <v>JOÃO PAULO GUIMARÃES</v>
      </c>
      <c r="B29" s="11" t="str">
        <f>Tabela224[[#This Row],[CATEGORIA]]</f>
        <v>EMPREGADO</v>
      </c>
      <c r="C29" s="15" t="str">
        <f>Tabela224[[#This Row],[SITUAÇÃO ]]</f>
        <v>INATIVO</v>
      </c>
      <c r="D29" s="15"/>
      <c r="E29" s="7"/>
      <c r="F29" s="10"/>
      <c r="G29" s="7"/>
      <c r="H29" s="7"/>
      <c r="I29" s="8"/>
      <c r="J29" s="7">
        <f t="shared" si="0"/>
        <v>0</v>
      </c>
      <c r="K29" s="9">
        <f t="shared" si="2"/>
        <v>-29</v>
      </c>
      <c r="L29" s="15" t="str">
        <f ca="1">IF(TODAY()&gt;Tabela22410111213141516171819201012[[#This Row],[VENCIMENTO]],"Vencido‼","Válido✔")</f>
        <v>Vencido‼</v>
      </c>
    </row>
    <row r="30" spans="1:12" x14ac:dyDescent="0.25">
      <c r="A30" s="11" t="str">
        <f>Tabela224[[#This Row],[NOME]]</f>
        <v>JONATHAS KELLYSON MARTINS DE OLIVEIRA</v>
      </c>
      <c r="B30" s="11" t="str">
        <f>Tabela224[[#This Row],[CATEGORIA]]</f>
        <v>INTERMITENTE</v>
      </c>
      <c r="C30" s="15" t="str">
        <f>Tabela224[[#This Row],[SITUAÇÃO ]]</f>
        <v>INATIVO</v>
      </c>
      <c r="D30" s="15"/>
      <c r="E30" s="7"/>
      <c r="F30" s="10"/>
      <c r="G30" s="7"/>
      <c r="H30" s="7"/>
      <c r="I30" s="8"/>
      <c r="J30" s="7">
        <f t="shared" si="0"/>
        <v>0</v>
      </c>
      <c r="K30" s="9">
        <f t="shared" si="2"/>
        <v>-29</v>
      </c>
      <c r="L30" s="15" t="str">
        <f ca="1">IF(TODAY()&gt;Tabela22410111213141516171819201012[[#This Row],[VENCIMENTO]],"Vencido‼","Válido✔")</f>
        <v>Vencido‼</v>
      </c>
    </row>
    <row r="31" spans="1:12" x14ac:dyDescent="0.25">
      <c r="A31" s="11" t="str">
        <f>Tabela224[[#This Row],[NOME]]</f>
        <v>JOSÉ ANTÔNIO DIAS</v>
      </c>
      <c r="B31" s="11" t="str">
        <f>Tabela224[[#This Row],[CATEGORIA]]</f>
        <v xml:space="preserve">EMPREGADO </v>
      </c>
      <c r="C31" s="15" t="str">
        <f>Tabela224[[#This Row],[SITUAÇÃO ]]</f>
        <v>ATIVO</v>
      </c>
      <c r="D31" s="15"/>
      <c r="E31" s="7"/>
      <c r="F31" s="10"/>
      <c r="G31" s="7"/>
      <c r="H31" s="7"/>
      <c r="I31" s="8"/>
      <c r="J31" s="7">
        <f t="shared" si="0"/>
        <v>0</v>
      </c>
      <c r="K31" s="9">
        <f t="shared" si="2"/>
        <v>-29</v>
      </c>
      <c r="L31" s="15" t="str">
        <f ca="1">IF(TODAY()&gt;Tabela22410111213141516171819201012[[#This Row],[VENCIMENTO]],"Vencido‼","Válido✔")</f>
        <v>Vencido‼</v>
      </c>
    </row>
    <row r="32" spans="1:12" x14ac:dyDescent="0.25">
      <c r="A32" s="11" t="str">
        <f>Tabela224[[#This Row],[NOME]]</f>
        <v>KENNEDY ALMEIDA MOTA</v>
      </c>
      <c r="B32" s="11" t="str">
        <f>Tabela224[[#This Row],[CATEGORIA]]</f>
        <v>EMPREGADO</v>
      </c>
      <c r="C32" s="15" t="str">
        <f>Tabela224[[#This Row],[SITUAÇÃO ]]</f>
        <v>ATIVO</v>
      </c>
      <c r="D32" s="15"/>
      <c r="E32" s="7"/>
      <c r="F32" s="10"/>
      <c r="G32" s="7"/>
      <c r="H32" s="7"/>
      <c r="I32" s="8"/>
      <c r="J32" s="7">
        <f t="shared" si="0"/>
        <v>0</v>
      </c>
      <c r="K32" s="9">
        <f t="shared" si="2"/>
        <v>-29</v>
      </c>
      <c r="L32" s="15" t="str">
        <f ca="1">IF(TODAY()&gt;Tabela22410111213141516171819201012[[#This Row],[VENCIMENTO]],"Vencido‼","Válido✔")</f>
        <v>Vencido‼</v>
      </c>
    </row>
    <row r="33" spans="1:12" x14ac:dyDescent="0.25">
      <c r="A33" s="11" t="str">
        <f>Tabela224[[#This Row],[NOME]]</f>
        <v>KEVIN AQUINO ARNEZ</v>
      </c>
      <c r="B33" s="11" t="str">
        <f>Tabela224[[#This Row],[CATEGORIA]]</f>
        <v>EMPREGADO</v>
      </c>
      <c r="C33" s="15" t="str">
        <f>Tabela224[[#This Row],[SITUAÇÃO ]]</f>
        <v>ATIVO</v>
      </c>
      <c r="D33" s="15"/>
      <c r="E33" s="7"/>
      <c r="F33" s="10"/>
      <c r="G33" s="7"/>
      <c r="H33" s="7"/>
      <c r="I33" s="8"/>
      <c r="J33" s="7">
        <f t="shared" si="0"/>
        <v>0</v>
      </c>
      <c r="K33" s="9">
        <f t="shared" si="2"/>
        <v>-29</v>
      </c>
      <c r="L33" s="15" t="str">
        <f ca="1">IF(TODAY()&gt;Tabela22410111213141516171819201012[[#This Row],[VENCIMENTO]],"Vencido‼","Válido✔")</f>
        <v>Vencido‼</v>
      </c>
    </row>
    <row r="34" spans="1:12" x14ac:dyDescent="0.25">
      <c r="A34" s="11" t="str">
        <f>Tabela224[[#This Row],[NOME]]</f>
        <v>LEANDRO ARCANJO DOS SANTOS</v>
      </c>
      <c r="B34" s="11" t="str">
        <f>Tabela224[[#This Row],[CATEGORIA]]</f>
        <v>EMPREGADO</v>
      </c>
      <c r="C34" s="15" t="str">
        <f>Tabela224[[#This Row],[SITUAÇÃO ]]</f>
        <v>ATIVO</v>
      </c>
      <c r="D34" s="15"/>
      <c r="E34" s="7"/>
      <c r="F34" s="10"/>
      <c r="G34" s="7"/>
      <c r="H34" s="7"/>
      <c r="I34" s="8"/>
      <c r="J34" s="7">
        <f t="shared" si="0"/>
        <v>0</v>
      </c>
      <c r="K34" s="9">
        <f t="shared" si="2"/>
        <v>-29</v>
      </c>
      <c r="L34" s="15" t="str">
        <f ca="1">IF(TODAY()&gt;Tabela22410111213141516171819201012[[#This Row],[VENCIMENTO]],"Vencido‼","Válido✔")</f>
        <v>Vencido‼</v>
      </c>
    </row>
    <row r="35" spans="1:12" x14ac:dyDescent="0.25">
      <c r="A35" s="11" t="str">
        <f>Tabela224[[#This Row],[NOME]]</f>
        <v>LUCIANO ALVES DE PAIVA</v>
      </c>
      <c r="B35" s="11" t="str">
        <f>Tabela224[[#This Row],[CATEGORIA]]</f>
        <v>EMPREGADO</v>
      </c>
      <c r="C35" s="15" t="str">
        <f>Tabela224[[#This Row],[SITUAÇÃO ]]</f>
        <v>INATIVO</v>
      </c>
      <c r="D35" s="15"/>
      <c r="E35" s="7"/>
      <c r="F35" s="10"/>
      <c r="G35" s="7"/>
      <c r="H35" s="7"/>
      <c r="I35" s="8"/>
      <c r="J35" s="7">
        <f t="shared" si="0"/>
        <v>0</v>
      </c>
      <c r="K35" s="9">
        <f t="shared" si="2"/>
        <v>-29</v>
      </c>
      <c r="L35" s="15" t="str">
        <f ca="1">IF(TODAY()&gt;Tabela22410111213141516171819201012[[#This Row],[VENCIMENTO]],"Vencido‼","Válido✔")</f>
        <v>Vencido‼</v>
      </c>
    </row>
    <row r="36" spans="1:12" x14ac:dyDescent="0.25">
      <c r="A36" s="11" t="str">
        <f>Tabela224[[#This Row],[NOME]]</f>
        <v>LUIZ CARLOS CORRÊA</v>
      </c>
      <c r="B36" s="11" t="str">
        <f>Tabela224[[#This Row],[CATEGORIA]]</f>
        <v>EMPREGADO</v>
      </c>
      <c r="C36" s="15" t="str">
        <f>Tabela224[[#This Row],[SITUAÇÃO ]]</f>
        <v>ATIVO</v>
      </c>
      <c r="D36" s="15"/>
      <c r="E36" s="7"/>
      <c r="F36" s="10"/>
      <c r="G36" s="7"/>
      <c r="H36" s="7"/>
      <c r="I36" s="8"/>
      <c r="J36" s="7">
        <f t="shared" si="0"/>
        <v>0</v>
      </c>
      <c r="K36" s="9">
        <f t="shared" si="2"/>
        <v>-29</v>
      </c>
      <c r="L36" s="15" t="str">
        <f ca="1">IF(TODAY()&gt;Tabela22410111213141516171819201012[[#This Row],[VENCIMENTO]],"Vencido‼","Válido✔")</f>
        <v>Vencido‼</v>
      </c>
    </row>
    <row r="37" spans="1:12" x14ac:dyDescent="0.25">
      <c r="A37" s="11" t="str">
        <f>Tabela224[[#This Row],[NOME]]</f>
        <v>MÁRCIO PEREIRA DO NASCIMENTO</v>
      </c>
      <c r="B37" s="11" t="str">
        <f>Tabela224[[#This Row],[CATEGORIA]]</f>
        <v>EMPREGADO</v>
      </c>
      <c r="C37" s="15" t="str">
        <f>Tabela224[[#This Row],[SITUAÇÃO ]]</f>
        <v>ATIVO</v>
      </c>
      <c r="D37" s="15"/>
      <c r="E37" s="7"/>
      <c r="F37" s="10"/>
      <c r="G37" s="7"/>
      <c r="H37" s="7"/>
      <c r="I37" s="8"/>
      <c r="J37" s="7">
        <f t="shared" si="0"/>
        <v>0</v>
      </c>
      <c r="K37" s="9">
        <f t="shared" si="2"/>
        <v>-29</v>
      </c>
      <c r="L37" s="15" t="str">
        <f ca="1">IF(TODAY()&gt;Tabela22410111213141516171819201012[[#This Row],[VENCIMENTO]],"Vencido‼","Válido✔")</f>
        <v>Vencido‼</v>
      </c>
    </row>
    <row r="38" spans="1:12" x14ac:dyDescent="0.25">
      <c r="A38" s="11" t="str">
        <f>Tabela224[[#This Row],[NOME]]</f>
        <v>MATEUS DOS SANTOS DE BRITO</v>
      </c>
      <c r="B38" s="11" t="str">
        <f>Tabela224[[#This Row],[CATEGORIA]]</f>
        <v>INTERMITENTE (ELISVÂNIO)</v>
      </c>
      <c r="C38" s="15" t="str">
        <f>Tabela224[[#This Row],[SITUAÇÃO ]]</f>
        <v>ATIVO</v>
      </c>
      <c r="D38" s="15"/>
      <c r="E38" s="7"/>
      <c r="F38" s="10"/>
      <c r="G38" s="7"/>
      <c r="H38" s="7"/>
      <c r="I38" s="8"/>
      <c r="J38" s="7">
        <f t="shared" si="0"/>
        <v>0</v>
      </c>
      <c r="K38" s="9">
        <f t="shared" si="2"/>
        <v>-29</v>
      </c>
      <c r="L38" s="15" t="str">
        <f ca="1">IF(TODAY()&gt;Tabela22410111213141516171819201012[[#This Row],[VENCIMENTO]],"Vencido‼","Válido✔")</f>
        <v>Vencido‼</v>
      </c>
    </row>
    <row r="39" spans="1:12" x14ac:dyDescent="0.25">
      <c r="A39" s="11" t="str">
        <f>Tabela224[[#This Row],[NOME]]</f>
        <v>MOACIR ROMÁRIO SIQUEIRA DOS REIS</v>
      </c>
      <c r="B39" s="11" t="str">
        <f>Tabela224[[#This Row],[CATEGORIA]]</f>
        <v>EMPREGADO</v>
      </c>
      <c r="C39" s="15" t="str">
        <f>Tabela224[[#This Row],[SITUAÇÃO ]]</f>
        <v>ATIVO</v>
      </c>
      <c r="D39" s="15"/>
      <c r="E39" s="7"/>
      <c r="F39" s="10"/>
      <c r="G39" s="7"/>
      <c r="H39" s="7"/>
      <c r="I39" s="8"/>
      <c r="J39" s="7">
        <f t="shared" si="0"/>
        <v>0</v>
      </c>
      <c r="K39" s="9">
        <f t="shared" si="2"/>
        <v>-29</v>
      </c>
      <c r="L39" s="15" t="str">
        <f ca="1">IF(TODAY()&gt;Tabela22410111213141516171819201012[[#This Row],[VENCIMENTO]],"Vencido‼","Válido✔")</f>
        <v>Vencido‼</v>
      </c>
    </row>
    <row r="40" spans="1:12" x14ac:dyDescent="0.25">
      <c r="A40" s="11" t="str">
        <f>Tabela224[[#This Row],[NOME]]</f>
        <v>NATHÁLIA ROSY SOUZA OLIVEIRA</v>
      </c>
      <c r="B40" s="11" t="str">
        <f>Tabela224[[#This Row],[CATEGORIA]]</f>
        <v>EMPREGADO</v>
      </c>
      <c r="C40" s="15" t="str">
        <f>Tabela224[[#This Row],[SITUAÇÃO ]]</f>
        <v>ATIVO</v>
      </c>
      <c r="D40" s="15"/>
      <c r="E40" s="7"/>
      <c r="F40" s="10"/>
      <c r="G40" s="7"/>
      <c r="H40" s="7"/>
      <c r="I40" s="8"/>
      <c r="J40" s="7">
        <f t="shared" si="0"/>
        <v>0</v>
      </c>
      <c r="K40" s="9">
        <f t="shared" si="2"/>
        <v>-29</v>
      </c>
      <c r="L40" s="15" t="str">
        <f ca="1">IF(TODAY()&gt;Tabela22410111213141516171819201012[[#This Row],[VENCIMENTO]],"Vencido‼","Válido✔")</f>
        <v>Vencido‼</v>
      </c>
    </row>
    <row r="41" spans="1:12" x14ac:dyDescent="0.25">
      <c r="A41" s="11" t="str">
        <f>Tabela224[[#This Row],[NOME]]</f>
        <v>NAYARA THAÍS LOURENÇO OLIVEIRA</v>
      </c>
      <c r="B41" s="11" t="str">
        <f>Tabela224[[#This Row],[CATEGORIA]]</f>
        <v>EMPREGADO</v>
      </c>
      <c r="C41" s="15" t="str">
        <f>Tabela224[[#This Row],[SITUAÇÃO ]]</f>
        <v>ATIVO</v>
      </c>
      <c r="D41" s="15"/>
      <c r="E41" s="7"/>
      <c r="F41" s="10"/>
      <c r="G41" s="7"/>
      <c r="H41" s="7"/>
      <c r="I41" s="8"/>
      <c r="J41" s="7">
        <f t="shared" si="0"/>
        <v>0</v>
      </c>
      <c r="K41" s="9">
        <f t="shared" si="2"/>
        <v>-29</v>
      </c>
      <c r="L41" s="15" t="str">
        <f ca="1">IF(TODAY()&gt;Tabela22410111213141516171819201012[[#This Row],[VENCIMENTO]],"Vencido‼","Válido✔")</f>
        <v>Vencido‼</v>
      </c>
    </row>
    <row r="42" spans="1:12" x14ac:dyDescent="0.25">
      <c r="A42" s="11" t="str">
        <f>Tabela224[[#This Row],[NOME]]</f>
        <v>NIELTON OLIVEIRA DAMASCENO</v>
      </c>
      <c r="B42" s="11" t="str">
        <f>Tabela224[[#This Row],[CATEGORIA]]</f>
        <v>EMPREGADO</v>
      </c>
      <c r="C42" s="15" t="str">
        <f>Tabela224[[#This Row],[SITUAÇÃO ]]</f>
        <v>ATIVO</v>
      </c>
      <c r="D42" s="15"/>
      <c r="E42" s="7"/>
      <c r="F42" s="10"/>
      <c r="G42" s="7"/>
      <c r="H42" s="7"/>
      <c r="I42" s="8"/>
      <c r="J42" s="7">
        <f t="shared" si="0"/>
        <v>0</v>
      </c>
      <c r="K42" s="9">
        <f t="shared" si="2"/>
        <v>-29</v>
      </c>
      <c r="L42" s="15" t="str">
        <f ca="1">IF(TODAY()&gt;Tabela22410111213141516171819201012[[#This Row],[VENCIMENTO]],"Vencido‼","Válido✔")</f>
        <v>Vencido‼</v>
      </c>
    </row>
    <row r="43" spans="1:12" x14ac:dyDescent="0.25">
      <c r="A43" s="11" t="str">
        <f>Tabela224[[#This Row],[NOME]]</f>
        <v>PAULO CÉLIO DA SILVA</v>
      </c>
      <c r="B43" s="11" t="str">
        <f>Tabela224[[#This Row],[CATEGORIA]]</f>
        <v>EMPREGADO</v>
      </c>
      <c r="C43" s="15" t="str">
        <f>Tabela224[[#This Row],[SITUAÇÃO ]]</f>
        <v>ATIVO</v>
      </c>
      <c r="D43" s="15"/>
      <c r="E43" s="7"/>
      <c r="F43" s="10"/>
      <c r="G43" s="7"/>
      <c r="H43" s="7"/>
      <c r="I43" s="8"/>
      <c r="J43" s="7">
        <f t="shared" si="0"/>
        <v>0</v>
      </c>
      <c r="K43" s="9">
        <f t="shared" si="2"/>
        <v>-29</v>
      </c>
      <c r="L43" s="15" t="str">
        <f ca="1">IF(TODAY()&gt;Tabela22410111213141516171819201012[[#This Row],[VENCIMENTO]],"Vencido‼","Válido✔")</f>
        <v>Vencido‼</v>
      </c>
    </row>
    <row r="44" spans="1:12" x14ac:dyDescent="0.25">
      <c r="A44" s="11" t="str">
        <f>Tabela224[[#This Row],[NOME]]</f>
        <v>RAFAEL FAUSTINO MAPA COELHO</v>
      </c>
      <c r="B44" s="11" t="str">
        <f>Tabela224[[#This Row],[CATEGORIA]]</f>
        <v>EMPREGADO</v>
      </c>
      <c r="C44" s="15" t="str">
        <f>Tabela224[[#This Row],[SITUAÇÃO ]]</f>
        <v>INATIVO</v>
      </c>
      <c r="D44" s="15"/>
      <c r="E44" s="7"/>
      <c r="F44" s="10"/>
      <c r="G44" s="7"/>
      <c r="H44" s="7"/>
      <c r="I44" s="8"/>
      <c r="J44" s="7">
        <f t="shared" si="0"/>
        <v>0</v>
      </c>
      <c r="K44" s="9">
        <f t="shared" si="2"/>
        <v>-29</v>
      </c>
      <c r="L44" s="15" t="str">
        <f ca="1">IF(TODAY()&gt;Tabela22410111213141516171819201012[[#This Row],[VENCIMENTO]],"Vencido‼","Válido✔")</f>
        <v>Vencido‼</v>
      </c>
    </row>
    <row r="45" spans="1:12" x14ac:dyDescent="0.25">
      <c r="A45" s="11" t="str">
        <f>Tabela224[[#This Row],[NOME]]</f>
        <v>RAFAEL ROBERTO CAMPIDELLI</v>
      </c>
      <c r="B45" s="11" t="str">
        <f>Tabela224[[#This Row],[CATEGORIA]]</f>
        <v>EMPREGADO</v>
      </c>
      <c r="C45" s="15" t="s">
        <v>120</v>
      </c>
      <c r="D45" s="15"/>
      <c r="E45" s="7"/>
      <c r="F45" s="10"/>
      <c r="G45" s="7"/>
      <c r="H45" s="7"/>
      <c r="I45" s="8"/>
      <c r="J45" s="7">
        <f>EDATE(E45,I45)</f>
        <v>0</v>
      </c>
      <c r="K45" s="9">
        <f>J45-29</f>
        <v>-29</v>
      </c>
      <c r="L45" s="15" t="str">
        <f ca="1">IF(TODAY()&gt;Tabela22410111213141516171819201012[[#This Row],[VENCIMENTO]],"Vencido‼","Válido✔")</f>
        <v>Vencido‼</v>
      </c>
    </row>
    <row r="46" spans="1:12" x14ac:dyDescent="0.25">
      <c r="A46" s="11" t="str">
        <f>Tabela224[[#This Row],[NOME]]</f>
        <v>ROBERT AUGUSTO SANTOS SILVA</v>
      </c>
      <c r="B46" s="11" t="str">
        <f>Tabela224[[#This Row],[CATEGORIA]]</f>
        <v>EMPREGADO</v>
      </c>
      <c r="C46" s="15" t="str">
        <f>Tabela224[[#This Row],[SITUAÇÃO ]]</f>
        <v>ATIVO</v>
      </c>
      <c r="D46" s="15"/>
      <c r="E46" s="7"/>
      <c r="F46" s="10"/>
      <c r="G46" s="7"/>
      <c r="H46" s="7"/>
      <c r="I46" s="8"/>
      <c r="J46" s="7">
        <f t="shared" si="0"/>
        <v>0</v>
      </c>
      <c r="K46" s="9">
        <f t="shared" si="2"/>
        <v>-29</v>
      </c>
      <c r="L46" s="15" t="str">
        <f ca="1">IF(TODAY()&gt;Tabela22410111213141516171819201012[[#This Row],[VENCIMENTO]],"Vencido‼","Válido✔")</f>
        <v>Vencido‼</v>
      </c>
    </row>
    <row r="47" spans="1:12" x14ac:dyDescent="0.25">
      <c r="A47" s="11" t="str">
        <f>Tabela224[[#This Row],[NOME]]</f>
        <v>TALISON TIAGO DIAS OLIVEIRA</v>
      </c>
      <c r="B47" s="11" t="str">
        <f>Tabela224[[#This Row],[CATEGORIA]]</f>
        <v>EMPREGADO</v>
      </c>
      <c r="C47" s="15" t="str">
        <f>Tabela224[[#This Row],[SITUAÇÃO ]]</f>
        <v>ATIVO</v>
      </c>
      <c r="D47" s="15"/>
      <c r="E47" s="7"/>
      <c r="F47" s="10"/>
      <c r="G47" s="7"/>
      <c r="H47" s="7"/>
      <c r="I47" s="8"/>
      <c r="J47" s="7">
        <f t="shared" si="0"/>
        <v>0</v>
      </c>
      <c r="K47" s="9">
        <f t="shared" si="2"/>
        <v>-29</v>
      </c>
      <c r="L47" s="15" t="str">
        <f ca="1">IF(TODAY()&gt;Tabela22410111213141516171819201012[[#This Row],[VENCIMENTO]],"Vencido‼","Válido✔")</f>
        <v>Vencido‼</v>
      </c>
    </row>
    <row r="48" spans="1:12" x14ac:dyDescent="0.25">
      <c r="A48" s="11" t="str">
        <f>Tabela224[[#This Row],[NOME]]</f>
        <v>THAÍS LORRAINE DA SILVA SANTOS</v>
      </c>
      <c r="B48" s="11" t="str">
        <f>Tabela224[[#This Row],[CATEGORIA]]</f>
        <v>EMPREGADO</v>
      </c>
      <c r="C48" s="15" t="str">
        <f>Tabela224[[#This Row],[SITUAÇÃO ]]</f>
        <v>ATIVO</v>
      </c>
      <c r="D48" s="15"/>
      <c r="E48" s="7"/>
      <c r="F48" s="10"/>
      <c r="G48" s="7"/>
      <c r="H48" s="7"/>
      <c r="I48" s="8"/>
      <c r="J48" s="7">
        <f t="shared" si="0"/>
        <v>0</v>
      </c>
      <c r="K48" s="9">
        <f t="shared" si="2"/>
        <v>-29</v>
      </c>
      <c r="L48" s="15" t="str">
        <f ca="1">IF(TODAY()&gt;Tabela22410111213141516171819201012[[#This Row],[VENCIMENTO]],"Vencido‼","Válido✔")</f>
        <v>Vencido‼</v>
      </c>
    </row>
    <row r="49" spans="1:12" x14ac:dyDescent="0.25">
      <c r="A49" s="11" t="str">
        <f>Tabela224[[#This Row],[NOME]]</f>
        <v>WAGNER APARECIDO DE SOUSA JÚNIOR</v>
      </c>
      <c r="B49" s="11" t="str">
        <f>Tabela224[[#This Row],[CATEGORIA]]</f>
        <v>EMPREGADO</v>
      </c>
      <c r="C49" s="15" t="str">
        <f>Tabela224[[#This Row],[SITUAÇÃO ]]</f>
        <v>INATIVO</v>
      </c>
      <c r="D49" s="15"/>
      <c r="E49" s="7"/>
      <c r="F49" s="10"/>
      <c r="G49" s="7"/>
      <c r="H49" s="7"/>
      <c r="I49" s="8"/>
      <c r="J49" s="7">
        <f t="shared" si="0"/>
        <v>0</v>
      </c>
      <c r="K49" s="9">
        <f t="shared" si="2"/>
        <v>-29</v>
      </c>
      <c r="L49" s="15" t="str">
        <f ca="1">IF(TODAY()&gt;Tabela22410111213141516171819201012[[#This Row],[VENCIMENTO]],"Vencido‼","Válido✔")</f>
        <v>Vencido‼</v>
      </c>
    </row>
    <row r="50" spans="1:12" x14ac:dyDescent="0.25">
      <c r="A50" s="11" t="str">
        <f>Tabela224[[#This Row],[NOME]]</f>
        <v>WESLEY DE ALMEIDA E SOUZA</v>
      </c>
      <c r="B50" s="11" t="str">
        <f>Tabela224[[#This Row],[CATEGORIA]]</f>
        <v>EMPREGADO</v>
      </c>
      <c r="C50" s="15" t="str">
        <f>Tabela224[[#This Row],[SITUAÇÃO ]]</f>
        <v>ATIVO</v>
      </c>
      <c r="D50" s="15"/>
      <c r="E50" s="7"/>
      <c r="F50" s="10"/>
      <c r="G50" s="7"/>
      <c r="H50" s="7"/>
      <c r="I50" s="8"/>
      <c r="J50" s="19">
        <f t="shared" si="0"/>
        <v>0</v>
      </c>
      <c r="K50" s="20">
        <f t="shared" si="2"/>
        <v>-29</v>
      </c>
      <c r="L50" s="15" t="str">
        <f ca="1">IF(TODAY()&gt;Tabela22410111213141516171819201012[[#This Row],[VENCIMENTO]],"Vencido‼","Válido✔")</f>
        <v>Vencido‼</v>
      </c>
    </row>
    <row r="51" spans="1:12" x14ac:dyDescent="0.25">
      <c r="A51" s="11" t="str">
        <f>Tabela224[[#This Row],[NOME]]</f>
        <v>MARCELO CHRISTIAN LELIS DE OLIVEIRA</v>
      </c>
      <c r="B51" s="11" t="str">
        <f>Tabela224[[#This Row],[CATEGORIA]]</f>
        <v>EMPREGADO</v>
      </c>
      <c r="C51" s="15" t="str">
        <f>Tabela224[[#This Row],[SITUAÇÃO ]]</f>
        <v>ATIVO</v>
      </c>
      <c r="D51" s="15"/>
      <c r="E51" s="7"/>
      <c r="F51" s="10"/>
      <c r="G51" s="7"/>
      <c r="H51" s="7"/>
      <c r="I51" s="8"/>
      <c r="J51" s="7">
        <f t="shared" si="0"/>
        <v>0</v>
      </c>
      <c r="K51" s="9">
        <f t="shared" si="2"/>
        <v>-29</v>
      </c>
      <c r="L51" s="27" t="str">
        <f ca="1">IF(TODAY()&gt;Tabela22410111213141516171819201012[[#This Row],[VENCIMENTO]],"Vencido‼","Válido✔")</f>
        <v>Vencido‼</v>
      </c>
    </row>
    <row r="52" spans="1:12" x14ac:dyDescent="0.25">
      <c r="A52" s="11" t="str">
        <f>Tabela224[[#This Row],[NOME]]</f>
        <v>PABLO VINICIUS SEVERINO FERNANDES</v>
      </c>
      <c r="B52" s="11" t="str">
        <f>Tabela224[[#This Row],[CATEGORIA]]</f>
        <v xml:space="preserve">EMPREGADO </v>
      </c>
      <c r="C52" s="15" t="str">
        <f>Tabela224[[#This Row],[SITUAÇÃO ]]</f>
        <v>ATIVO</v>
      </c>
      <c r="D52" s="15"/>
      <c r="E52" s="7"/>
      <c r="F52" s="10"/>
      <c r="G52" s="7"/>
      <c r="H52" s="7"/>
      <c r="I52" s="8"/>
      <c r="J52" s="7">
        <f t="shared" si="0"/>
        <v>0</v>
      </c>
      <c r="K52" s="9">
        <f t="shared" si="2"/>
        <v>-29</v>
      </c>
      <c r="L52" s="27" t="str">
        <f ca="1">IF(TODAY()&gt;Tabela22410111213141516171819201012[[#This Row],[VENCIMENTO]],"Vencido‼","Válido✔")</f>
        <v>Vencido‼</v>
      </c>
    </row>
    <row r="53" spans="1:12" x14ac:dyDescent="0.25">
      <c r="A53" s="11" t="str">
        <f>Tabela224[[#This Row],[NOME]]</f>
        <v>FRANCISCO PEDRO DE SOUZA SANTOS</v>
      </c>
      <c r="B53" s="11" t="str">
        <f>Tabela224[[#This Row],[CATEGORIA]]</f>
        <v>EMPREGADO</v>
      </c>
      <c r="C53" s="15" t="s">
        <v>120</v>
      </c>
      <c r="D53" s="15"/>
      <c r="E53" s="7"/>
      <c r="F53" s="10"/>
      <c r="G53" s="7"/>
      <c r="H53" s="7"/>
      <c r="I53" s="8"/>
      <c r="J53" s="7">
        <f t="shared" si="0"/>
        <v>0</v>
      </c>
      <c r="K53" s="9">
        <f t="shared" si="2"/>
        <v>-29</v>
      </c>
      <c r="L53" s="27" t="str">
        <f ca="1">IF(TODAY()&gt;Tabela22410111213141516171819201012[[#This Row],[VENCIMENTO]],"Vencido‼","Válido✔")</f>
        <v>Vencido‼</v>
      </c>
    </row>
    <row r="54" spans="1:12" x14ac:dyDescent="0.25">
      <c r="A54" s="11" t="str">
        <f>Tabela224[[#This Row],[NOME]]</f>
        <v>ÍTALO GABRIEL DA SILVA RODRIGUES SANTOS</v>
      </c>
      <c r="B54" s="11" t="str">
        <f>Tabela224[[#This Row],[CATEGORIA]]</f>
        <v>EMPREGADO</v>
      </c>
      <c r="C54" s="15" t="str">
        <f>Tabela224[[#This Row],[SITUAÇÃO ]]</f>
        <v>ATIVO</v>
      </c>
      <c r="D54" s="15"/>
      <c r="E54" s="7"/>
      <c r="F54" s="10"/>
      <c r="G54" s="7"/>
      <c r="H54" s="7"/>
      <c r="I54" s="8"/>
      <c r="J54" s="7">
        <f t="shared" si="0"/>
        <v>0</v>
      </c>
      <c r="K54" s="9">
        <f t="shared" si="2"/>
        <v>-29</v>
      </c>
      <c r="L54" s="27" t="str">
        <f ca="1">IF(TODAY()&gt;Tabela22410111213141516171819201012[[#This Row],[VENCIMENTO]],"Vencido‼","Válido✔")</f>
        <v>Vencido‼</v>
      </c>
    </row>
    <row r="55" spans="1:12" x14ac:dyDescent="0.25">
      <c r="A55" s="11" t="str">
        <f>Tabela224[[#This Row],[NOME]]</f>
        <v>IVANILDO AMARAL SANTOS</v>
      </c>
      <c r="B55" s="11" t="str">
        <f>Tabela224[[#This Row],[CATEGORIA]]</f>
        <v>EMPREGADO</v>
      </c>
      <c r="C55" s="15" t="str">
        <f>Tabela224[[#This Row],[SITUAÇÃO ]]</f>
        <v>ATIVO</v>
      </c>
      <c r="D55" s="15"/>
      <c r="E55" s="7"/>
      <c r="F55" s="10"/>
      <c r="G55" s="7"/>
      <c r="H55" s="7"/>
      <c r="I55" s="8"/>
      <c r="J55" s="7">
        <f t="shared" si="0"/>
        <v>0</v>
      </c>
      <c r="K55" s="9">
        <f t="shared" si="2"/>
        <v>-29</v>
      </c>
      <c r="L55" s="27" t="str">
        <f ca="1">IF(TODAY()&gt;Tabela22410111213141516171819201012[[#This Row],[VENCIMENTO]],"Vencido‼","Válido✔")</f>
        <v>Vencido‼</v>
      </c>
    </row>
    <row r="56" spans="1:12" x14ac:dyDescent="0.25">
      <c r="A56" s="11" t="str">
        <f>Tabela224[[#This Row],[NOME]]</f>
        <v>JONATHAN FERNANDES PEREIRA</v>
      </c>
      <c r="B56" s="11" t="str">
        <f>Tabela224[[#This Row],[CATEGORIA]]</f>
        <v>EMPREGADO</v>
      </c>
      <c r="C56" s="15" t="str">
        <f>Tabela224[[#This Row],[SITUAÇÃO ]]</f>
        <v>ATIVO</v>
      </c>
      <c r="D56" s="15"/>
      <c r="E56" s="7"/>
      <c r="F56" s="10"/>
      <c r="G56" s="7"/>
      <c r="H56" s="7"/>
      <c r="I56" s="8"/>
      <c r="J56" s="7">
        <f t="shared" si="0"/>
        <v>0</v>
      </c>
      <c r="K56" s="9">
        <f t="shared" si="2"/>
        <v>-29</v>
      </c>
      <c r="L56" s="27" t="str">
        <f ca="1">IF(TODAY()&gt;Tabela22410111213141516171819201012[[#This Row],[VENCIMENTO]],"Vencido‼","Válido✔")</f>
        <v>Vencido‼</v>
      </c>
    </row>
    <row r="57" spans="1:12" x14ac:dyDescent="0.25">
      <c r="A57" s="11" t="str">
        <f>Tabela224[[#This Row],[NOME]]</f>
        <v>FERNANDO AQUINO FERNANDES</v>
      </c>
      <c r="B57" s="11" t="str">
        <f>Tabela224[[#This Row],[CATEGORIA]]</f>
        <v>INTERMITENTE (FERNANDO)</v>
      </c>
      <c r="C57" s="15" t="str">
        <f>Tabela224[[#This Row],[SITUAÇÃO ]]</f>
        <v>ATIVO</v>
      </c>
      <c r="D57" s="15"/>
      <c r="E57" s="7"/>
      <c r="F57" s="10"/>
      <c r="G57" s="7"/>
      <c r="H57" s="7"/>
      <c r="I57" s="8"/>
      <c r="J57" s="7">
        <f t="shared" si="0"/>
        <v>0</v>
      </c>
      <c r="K57" s="9">
        <f t="shared" si="2"/>
        <v>-29</v>
      </c>
      <c r="L57" s="27" t="str">
        <f ca="1">IF(TODAY()&gt;Tabela22410111213141516171819201012[[#This Row],[VENCIMENTO]],"Vencido‼","Válido✔")</f>
        <v>Vencido‼</v>
      </c>
    </row>
    <row r="58" spans="1:12" x14ac:dyDescent="0.25">
      <c r="A58" s="11" t="str">
        <f>Tabela224[[#This Row],[NOME]]</f>
        <v>WANDESON COSTA LIMA</v>
      </c>
      <c r="B58" s="11" t="str">
        <f>Tabela224[[#This Row],[CATEGORIA]]</f>
        <v>INTERMITENTE (FERNANDO)</v>
      </c>
      <c r="C58" s="15" t="str">
        <f>Tabela224[[#This Row],[SITUAÇÃO ]]</f>
        <v>ATIVO</v>
      </c>
      <c r="D58" s="15"/>
      <c r="E58" s="7"/>
      <c r="F58" s="10"/>
      <c r="G58" s="7"/>
      <c r="H58" s="7"/>
      <c r="I58" s="8"/>
      <c r="J58" s="7">
        <f t="shared" si="0"/>
        <v>0</v>
      </c>
      <c r="K58" s="9">
        <f t="shared" si="2"/>
        <v>-29</v>
      </c>
      <c r="L58" s="27" t="str">
        <f ca="1">IF(TODAY()&gt;Tabela22410111213141516171819201012[[#This Row],[VENCIMENTO]],"Vencido‼","Válido✔")</f>
        <v>Vencido‼</v>
      </c>
    </row>
    <row r="59" spans="1:12" x14ac:dyDescent="0.25">
      <c r="A59" s="11" t="str">
        <f>Tabela224[[#This Row],[NOME]]</f>
        <v>WILLIAN JORGE CAETANO PINTO</v>
      </c>
      <c r="B59" s="11" t="str">
        <f>Tabela224[[#This Row],[CATEGORIA]]</f>
        <v>INTERMITENTE (FERNANDO)</v>
      </c>
      <c r="C59" s="15" t="str">
        <f>Tabela224[[#This Row],[SITUAÇÃO ]]</f>
        <v>ATIVO</v>
      </c>
      <c r="D59" s="15"/>
      <c r="E59" s="7"/>
      <c r="F59" s="10"/>
      <c r="G59" s="7"/>
      <c r="H59" s="7"/>
      <c r="I59" s="8"/>
      <c r="J59" s="7">
        <f t="shared" si="0"/>
        <v>0</v>
      </c>
      <c r="K59" s="9">
        <f t="shared" si="2"/>
        <v>-29</v>
      </c>
      <c r="L59" s="27" t="str">
        <f ca="1">IF(TODAY()&gt;Tabela22410111213141516171819201012[[#This Row],[VENCIMENTO]],"Vencido‼","Válido✔")</f>
        <v>Vencido‼</v>
      </c>
    </row>
    <row r="60" spans="1:12" x14ac:dyDescent="0.25">
      <c r="A60" s="11" t="str">
        <f>Tabela224[[#This Row],[NOME]]</f>
        <v>GRASIANE DA COSTA SOBRINHO</v>
      </c>
      <c r="B60" s="11" t="str">
        <f>Tabela224[[#This Row],[CATEGORIA]]</f>
        <v>EMPREGADO</v>
      </c>
      <c r="C60" s="15" t="str">
        <f>Tabela224[[#This Row],[SITUAÇÃO ]]</f>
        <v>ATIVO</v>
      </c>
      <c r="D60" s="15"/>
      <c r="E60" s="7"/>
      <c r="F60" s="10"/>
      <c r="G60" s="7"/>
      <c r="H60" s="7"/>
      <c r="I60" s="8"/>
      <c r="J60" s="7">
        <f t="shared" si="0"/>
        <v>0</v>
      </c>
      <c r="K60" s="9">
        <f t="shared" si="2"/>
        <v>-29</v>
      </c>
      <c r="L60" s="27" t="str">
        <f ca="1">IF(TODAY()&gt;Tabela22410111213141516171819201012[[#This Row],[VENCIMENTO]],"Vencido‼","Válido✔")</f>
        <v>Vencido‼</v>
      </c>
    </row>
    <row r="61" spans="1:12" x14ac:dyDescent="0.25">
      <c r="A61" s="11" t="str">
        <f>Tabela224[[#This Row],[NOME]]</f>
        <v>BRUNO GUIMARÃES MARTINS</v>
      </c>
      <c r="B61" s="11" t="str">
        <f>Tabela224[[#This Row],[CATEGORIA]]</f>
        <v>EMPREGADO</v>
      </c>
      <c r="C61" s="15" t="str">
        <f>Tabela224[[#This Row],[SITUAÇÃO ]]</f>
        <v>ATIVO</v>
      </c>
      <c r="D61" s="15"/>
      <c r="E61" s="7"/>
      <c r="F61" s="10"/>
      <c r="G61" s="7"/>
      <c r="H61" s="7"/>
      <c r="I61" s="8"/>
      <c r="J61" s="7">
        <f t="shared" si="0"/>
        <v>0</v>
      </c>
      <c r="K61" s="9">
        <f t="shared" si="2"/>
        <v>-29</v>
      </c>
      <c r="L61" s="27" t="str">
        <f ca="1">IF(TODAY()&gt;Tabela22410111213141516171819201012[[#This Row],[VENCIMENTO]],"Vencido‼","Válido✔")</f>
        <v>Vencido‼</v>
      </c>
    </row>
    <row r="62" spans="1:12" x14ac:dyDescent="0.25">
      <c r="A62" s="11" t="str">
        <f>Tabela224[[#This Row],[NOME]]</f>
        <v>LEANDRO GUIMARÃES MARTINS</v>
      </c>
      <c r="B62" s="11" t="str">
        <f>Tabela224[[#This Row],[CATEGORIA]]</f>
        <v>EMPREGADO</v>
      </c>
      <c r="C62" s="15" t="str">
        <f>Tabela224[[#This Row],[SITUAÇÃO ]]</f>
        <v>ATIVO</v>
      </c>
      <c r="D62" s="15"/>
      <c r="E62" s="7"/>
      <c r="F62" s="10"/>
      <c r="G62" s="7"/>
      <c r="H62" s="7"/>
      <c r="I62" s="8"/>
      <c r="J62" s="7">
        <f t="shared" si="0"/>
        <v>0</v>
      </c>
      <c r="K62" s="9">
        <f t="shared" si="2"/>
        <v>-29</v>
      </c>
      <c r="L62" s="27" t="str">
        <f ca="1">IF(TODAY()&gt;Tabela22410111213141516171819201012[[#This Row],[VENCIMENTO]],"Vencido‼","Válido✔")</f>
        <v>Vencido‼</v>
      </c>
    </row>
    <row r="63" spans="1:12" x14ac:dyDescent="0.25">
      <c r="A63" s="11" t="str">
        <f>Tabela224[[#This Row],[NOME]]</f>
        <v>ALESSANDRO IORANY DOS SANTOS</v>
      </c>
      <c r="B63" s="11" t="str">
        <f>Tabela224[[#This Row],[CATEGORIA]]</f>
        <v>EMPREGADO</v>
      </c>
      <c r="C63" s="15" t="str">
        <f>Tabela224[[#This Row],[SITUAÇÃO ]]</f>
        <v>INATIVO</v>
      </c>
      <c r="D63" s="15" t="s">
        <v>80</v>
      </c>
      <c r="E63" s="7">
        <v>45377</v>
      </c>
      <c r="F63" s="10">
        <v>0.16666666666666666</v>
      </c>
      <c r="G63" s="7" t="s">
        <v>22</v>
      </c>
      <c r="H63" s="7" t="s">
        <v>63</v>
      </c>
      <c r="I63" s="8"/>
      <c r="J63" s="7">
        <f t="shared" si="0"/>
        <v>45377</v>
      </c>
      <c r="K63" s="9">
        <f t="shared" si="2"/>
        <v>45348</v>
      </c>
      <c r="L63" s="27" t="str">
        <f ca="1">IF(TODAY()&gt;Tabela22410111213141516171819201012[[#This Row],[VENCIMENTO]],"Vencido‼","Válido✔")</f>
        <v>Vencido‼</v>
      </c>
    </row>
    <row r="64" spans="1:12" x14ac:dyDescent="0.25">
      <c r="A64" s="11" t="str">
        <f>Tabela224[[#This Row],[NOME]]</f>
        <v>MATHEUS BINI SEVERINO FERNANDES</v>
      </c>
      <c r="B64" s="11" t="str">
        <f>Tabela224[[#This Row],[CATEGORIA]]</f>
        <v>EMPREGADO</v>
      </c>
      <c r="C64" s="15" t="str">
        <f>Tabela224[[#This Row],[SITUAÇÃO ]]</f>
        <v>ATIVO</v>
      </c>
      <c r="D64" s="15" t="s">
        <v>80</v>
      </c>
      <c r="E64" s="7">
        <v>45377</v>
      </c>
      <c r="F64" s="10">
        <v>0.16666666666666666</v>
      </c>
      <c r="G64" s="7" t="s">
        <v>22</v>
      </c>
      <c r="H64" s="7" t="s">
        <v>63</v>
      </c>
      <c r="I64" s="8"/>
      <c r="J64" s="7">
        <f t="shared" si="0"/>
        <v>45377</v>
      </c>
      <c r="K64" s="9">
        <f t="shared" si="2"/>
        <v>45348</v>
      </c>
      <c r="L64" s="27" t="str">
        <f ca="1">IF(TODAY()&gt;Tabela22410111213141516171819201012[[#This Row],[VENCIMENTO]],"Vencido‼","Válido✔")</f>
        <v>Vencido‼</v>
      </c>
    </row>
    <row r="65" spans="1:12" x14ac:dyDescent="0.25">
      <c r="A65" s="11" t="str">
        <f>Tabela224[[#This Row],[NOME]]</f>
        <v>NILTON ALVES DA CUNHA FILHO</v>
      </c>
      <c r="B65" s="11" t="str">
        <f>Tabela224[[#This Row],[CATEGORIA]]</f>
        <v>EMPREGADO</v>
      </c>
      <c r="C65" s="15" t="str">
        <f>Tabela224[[#This Row],[SITUAÇÃO ]]</f>
        <v>ATIVO</v>
      </c>
      <c r="D65" s="15" t="s">
        <v>80</v>
      </c>
      <c r="E65" s="7">
        <v>45377</v>
      </c>
      <c r="F65" s="10">
        <v>0.16666666666666666</v>
      </c>
      <c r="G65" s="7" t="s">
        <v>22</v>
      </c>
      <c r="H65" s="7" t="s">
        <v>63</v>
      </c>
      <c r="I65" s="8"/>
      <c r="J65" s="7">
        <f t="shared" si="0"/>
        <v>45377</v>
      </c>
      <c r="K65" s="9">
        <f t="shared" si="2"/>
        <v>45348</v>
      </c>
      <c r="L65" s="27" t="str">
        <f ca="1">IF(TODAY()&gt;Tabela22410111213141516171819201012[[#This Row],[VENCIMENTO]],"Vencido‼","Válido✔")</f>
        <v>Vencido‼</v>
      </c>
    </row>
    <row r="66" spans="1:12" x14ac:dyDescent="0.25">
      <c r="A66" s="11" t="str">
        <f>Tabela224[[#This Row],[NOME]]</f>
        <v>FRANCISCO PEDRO DE SOUZA SANTOS</v>
      </c>
      <c r="B66" s="11" t="str">
        <f>Tabela224[[#This Row],[CATEGORIA]]</f>
        <v>EMPREGADO</v>
      </c>
      <c r="C66" s="15" t="str">
        <f>Tabela224[[#This Row],[SITUAÇÃO ]]</f>
        <v>ATIVO</v>
      </c>
      <c r="D66" s="8"/>
      <c r="E66" s="7"/>
      <c r="F66" s="7"/>
      <c r="G66" s="7"/>
      <c r="H66" s="7"/>
      <c r="I66" s="8"/>
      <c r="J66" s="7">
        <f t="shared" si="0"/>
        <v>0</v>
      </c>
      <c r="K66" s="9">
        <f t="shared" si="2"/>
        <v>-29</v>
      </c>
      <c r="L66" s="27" t="str">
        <f ca="1">IF(TODAY()&gt;Tabela22410111213141516171819201012[[#This Row],[VENCIMENTO]],"Vencido‼","Válido✔")</f>
        <v>Vencido‼</v>
      </c>
    </row>
    <row r="67" spans="1:12" x14ac:dyDescent="0.25">
      <c r="A67" s="11" t="str">
        <f>Tabela224[[#This Row],[NOME]]</f>
        <v>CARLOS EDUARDO ALVES JULIÃO</v>
      </c>
      <c r="B67" s="11" t="str">
        <f>Tabela224[[#This Row],[CATEGORIA]]</f>
        <v>EMPREGADO</v>
      </c>
      <c r="C67" s="15" t="str">
        <f>Tabela224[[#This Row],[SITUAÇÃO ]]</f>
        <v>ATIVO</v>
      </c>
      <c r="D67" s="8"/>
      <c r="E67" s="7"/>
      <c r="F67" s="7"/>
      <c r="G67" s="7"/>
      <c r="H67" s="7"/>
      <c r="I67" s="8"/>
      <c r="J67" s="7">
        <f t="shared" si="0"/>
        <v>0</v>
      </c>
      <c r="K67" s="9">
        <f t="shared" si="2"/>
        <v>-29</v>
      </c>
      <c r="L67" s="27" t="str">
        <f ca="1">IF(TODAY()&gt;Tabela22410111213141516171819201012[[#This Row],[VENCIMENTO]],"Vencido‼","Válido✔")</f>
        <v>Vencido‼</v>
      </c>
    </row>
    <row r="68" spans="1:12" x14ac:dyDescent="0.25">
      <c r="A68" s="11" t="str">
        <f>Tabela224[[#This Row],[NOME]]</f>
        <v>JHONATAS ALVES COSTA</v>
      </c>
      <c r="B68" s="11" t="str">
        <f>Tabela224[[#This Row],[CATEGORIA]]</f>
        <v>EMPREGADO</v>
      </c>
      <c r="C68" s="15" t="str">
        <f>Tabela224[[#This Row],[SITUAÇÃO ]]</f>
        <v>ATIVO</v>
      </c>
      <c r="D68" s="8"/>
      <c r="E68" s="7"/>
      <c r="F68" s="7"/>
      <c r="G68" s="7"/>
      <c r="H68" s="7"/>
      <c r="I68" s="8"/>
      <c r="J68" s="7">
        <f t="shared" si="0"/>
        <v>0</v>
      </c>
      <c r="K68" s="9">
        <f t="shared" si="2"/>
        <v>-29</v>
      </c>
      <c r="L68" s="27" t="str">
        <f ca="1">IF(TODAY()&gt;Tabela22410111213141516171819201012[[#This Row],[VENCIMENTO]],"Vencido‼","Válido✔")</f>
        <v>Vencido‼</v>
      </c>
    </row>
    <row r="69" spans="1:12" x14ac:dyDescent="0.25">
      <c r="A69" s="11" t="str">
        <f>Tabela224[[#This Row],[NOME]]</f>
        <v>KELLEN CARLA PEREIRA SILVA</v>
      </c>
      <c r="B69" s="11" t="str">
        <f>Tabela224[[#This Row],[CATEGORIA]]</f>
        <v>EMPREGADO</v>
      </c>
      <c r="C69" s="15" t="str">
        <f>Tabela224[[#This Row],[SITUAÇÃO ]]</f>
        <v>ATIVO</v>
      </c>
      <c r="D69" s="8"/>
      <c r="E69" s="7"/>
      <c r="F69" s="7"/>
      <c r="G69" s="7"/>
      <c r="H69" s="7"/>
      <c r="I69" s="8"/>
      <c r="J69" s="7">
        <f t="shared" ref="J69:J100" si="3">EDATE(E69,I69)</f>
        <v>0</v>
      </c>
      <c r="K69" s="9">
        <f t="shared" si="2"/>
        <v>-29</v>
      </c>
      <c r="L69" s="27" t="str">
        <f ca="1">IF(TODAY()&gt;Tabela22410111213141516171819201012[[#This Row],[VENCIMENTO]],"Vencido‼","Válido✔")</f>
        <v>Vencido‼</v>
      </c>
    </row>
    <row r="70" spans="1:12" x14ac:dyDescent="0.25">
      <c r="A70" s="11" t="str">
        <f>Tabela224[[#This Row],[NOME]]</f>
        <v>LEONARDO JOSÉ DA SILVA</v>
      </c>
      <c r="B70" s="11" t="str">
        <f>Tabela224[[#This Row],[CATEGORIA]]</f>
        <v>EMPREGADO</v>
      </c>
      <c r="C70" s="15" t="str">
        <f>Tabela224[[#This Row],[SITUAÇÃO ]]</f>
        <v>ATIVO</v>
      </c>
      <c r="D70" s="8"/>
      <c r="E70" s="7"/>
      <c r="F70" s="7"/>
      <c r="G70" s="7"/>
      <c r="H70" s="7"/>
      <c r="I70" s="8"/>
      <c r="J70" s="7">
        <f t="shared" si="3"/>
        <v>0</v>
      </c>
      <c r="K70" s="9">
        <f t="shared" si="2"/>
        <v>-29</v>
      </c>
      <c r="L70" s="27" t="str">
        <f ca="1">IF(TODAY()&gt;Tabela22410111213141516171819201012[[#This Row],[VENCIMENTO]],"Vencido‼","Válido✔")</f>
        <v>Vencido‼</v>
      </c>
    </row>
    <row r="71" spans="1:12" x14ac:dyDescent="0.25">
      <c r="A71" s="11" t="str">
        <f>Tabela224[[#This Row],[NOME]]</f>
        <v>LUSIMAR DE SOUZA SANTOS</v>
      </c>
      <c r="B71" s="11" t="str">
        <f>Tabela224[[#This Row],[CATEGORIA]]</f>
        <v>EMPREGADO</v>
      </c>
      <c r="C71" s="15" t="str">
        <f>Tabela224[[#This Row],[SITUAÇÃO ]]</f>
        <v>ATIVO</v>
      </c>
      <c r="D71" s="8"/>
      <c r="E71" s="7"/>
      <c r="F71" s="7"/>
      <c r="G71" s="7"/>
      <c r="H71" s="7"/>
      <c r="I71" s="8"/>
      <c r="J71" s="7">
        <f t="shared" si="3"/>
        <v>0</v>
      </c>
      <c r="K71" s="9">
        <f t="shared" si="2"/>
        <v>-29</v>
      </c>
      <c r="L71" s="27" t="str">
        <f ca="1">IF(TODAY()&gt;Tabela22410111213141516171819201012[[#This Row],[VENCIMENTO]],"Vencido‼","Válido✔")</f>
        <v>Vencido‼</v>
      </c>
    </row>
    <row r="72" spans="1:12" x14ac:dyDescent="0.25">
      <c r="A72" s="11" t="str">
        <f>Tabela224[[#This Row],[NOME]]</f>
        <v>SANDY CRISTINA VENCESLAU FERREIRA</v>
      </c>
      <c r="B72" s="11" t="str">
        <f>Tabela224[[#This Row],[CATEGORIA]]</f>
        <v>EMPREGADO</v>
      </c>
      <c r="C72" s="15" t="str">
        <f>Tabela224[[#This Row],[SITUAÇÃO ]]</f>
        <v>ATIVO</v>
      </c>
      <c r="D72" s="8"/>
      <c r="E72" s="7"/>
      <c r="F72" s="7"/>
      <c r="G72" s="7"/>
      <c r="H72" s="7"/>
      <c r="I72" s="8"/>
      <c r="J72" s="7">
        <f t="shared" si="3"/>
        <v>0</v>
      </c>
      <c r="K72" s="9">
        <f t="shared" si="2"/>
        <v>-29</v>
      </c>
      <c r="L72" s="27" t="str">
        <f ca="1">IF(TODAY()&gt;Tabela22410111213141516171819201012[[#This Row],[VENCIMENTO]],"Vencido‼","Válido✔")</f>
        <v>Vencido‼</v>
      </c>
    </row>
    <row r="73" spans="1:12" x14ac:dyDescent="0.25">
      <c r="A73" s="11" t="e">
        <f>Tabela224[[#This Row],[NOME]]</f>
        <v>#VALUE!</v>
      </c>
      <c r="B73" s="11" t="e">
        <f>Tabela224[[#This Row],[CATEGORIA]]</f>
        <v>#VALUE!</v>
      </c>
      <c r="C73" s="15" t="e">
        <f>Tabela224[[#This Row],[SITUAÇÃO ]]</f>
        <v>#VALUE!</v>
      </c>
      <c r="D73" s="8"/>
      <c r="E73" s="7"/>
      <c r="F73" s="7"/>
      <c r="G73" s="7"/>
      <c r="H73" s="7"/>
      <c r="I73" s="8"/>
      <c r="J73" s="7">
        <f t="shared" si="3"/>
        <v>0</v>
      </c>
      <c r="K73" s="9">
        <f t="shared" si="2"/>
        <v>-29</v>
      </c>
      <c r="L73" s="27" t="str">
        <f ca="1">IF(TODAY()&gt;Tabela22410111213141516171819201012[[#This Row],[VENCIMENTO]],"Vencido‼","Válido✔")</f>
        <v>Vencido‼</v>
      </c>
    </row>
    <row r="74" spans="1:12" x14ac:dyDescent="0.25">
      <c r="A74" s="11" t="e">
        <f>Tabela224[[#This Row],[NOME]]</f>
        <v>#VALUE!</v>
      </c>
      <c r="B74" s="11" t="e">
        <f>Tabela224[[#This Row],[CATEGORIA]]</f>
        <v>#VALUE!</v>
      </c>
      <c r="C74" s="15" t="e">
        <f>Tabela224[[#This Row],[SITUAÇÃO ]]</f>
        <v>#VALUE!</v>
      </c>
      <c r="D74" s="8"/>
      <c r="E74" s="7"/>
      <c r="F74" s="7"/>
      <c r="G74" s="7"/>
      <c r="H74" s="7"/>
      <c r="I74" s="8"/>
      <c r="J74" s="7">
        <f t="shared" si="3"/>
        <v>0</v>
      </c>
      <c r="K74" s="9">
        <f t="shared" si="2"/>
        <v>-29</v>
      </c>
      <c r="L74" s="27" t="str">
        <f ca="1">IF(TODAY()&gt;Tabela22410111213141516171819201012[[#This Row],[VENCIMENTO]],"Vencido‼","Válido✔")</f>
        <v>Vencido‼</v>
      </c>
    </row>
    <row r="75" spans="1:12" x14ac:dyDescent="0.25">
      <c r="A75" s="11" t="e">
        <f>Tabela224[[#This Row],[NOME]]</f>
        <v>#VALUE!</v>
      </c>
      <c r="B75" s="11" t="e">
        <f>Tabela224[[#This Row],[CATEGORIA]]</f>
        <v>#VALUE!</v>
      </c>
      <c r="C75" s="15" t="e">
        <f>Tabela224[[#This Row],[SITUAÇÃO ]]</f>
        <v>#VALUE!</v>
      </c>
      <c r="D75" s="8"/>
      <c r="E75" s="7"/>
      <c r="F75" s="7"/>
      <c r="G75" s="7"/>
      <c r="H75" s="7"/>
      <c r="I75" s="8"/>
      <c r="J75" s="7">
        <f t="shared" si="3"/>
        <v>0</v>
      </c>
      <c r="K75" s="9">
        <f t="shared" si="2"/>
        <v>-29</v>
      </c>
      <c r="L75" s="27" t="str">
        <f ca="1">IF(TODAY()&gt;Tabela22410111213141516171819201012[[#This Row],[VENCIMENTO]],"Vencido‼","Válido✔")</f>
        <v>Vencido‼</v>
      </c>
    </row>
    <row r="76" spans="1:12" x14ac:dyDescent="0.25">
      <c r="A76" s="11" t="e">
        <f>Tabela224[[#This Row],[NOME]]</f>
        <v>#VALUE!</v>
      </c>
      <c r="B76" s="11" t="e">
        <f>Tabela224[[#This Row],[CATEGORIA]]</f>
        <v>#VALUE!</v>
      </c>
      <c r="C76" s="15" t="e">
        <f>Tabela224[[#This Row],[SITUAÇÃO ]]</f>
        <v>#VALUE!</v>
      </c>
      <c r="D76" s="8"/>
      <c r="E76" s="7"/>
      <c r="F76" s="7"/>
      <c r="G76" s="7"/>
      <c r="H76" s="7"/>
      <c r="I76" s="8"/>
      <c r="J76" s="7">
        <f t="shared" si="3"/>
        <v>0</v>
      </c>
      <c r="K76" s="9">
        <f t="shared" si="2"/>
        <v>-29</v>
      </c>
      <c r="L76" s="27" t="str">
        <f ca="1">IF(TODAY()&gt;Tabela22410111213141516171819201012[[#This Row],[VENCIMENTO]],"Vencido‼","Válido✔")</f>
        <v>Vencido‼</v>
      </c>
    </row>
    <row r="77" spans="1:12" x14ac:dyDescent="0.25">
      <c r="A77" s="11" t="e">
        <f>Tabela224[[#This Row],[NOME]]</f>
        <v>#VALUE!</v>
      </c>
      <c r="B77" s="11" t="e">
        <f>Tabela224[[#This Row],[CATEGORIA]]</f>
        <v>#VALUE!</v>
      </c>
      <c r="C77" s="15" t="e">
        <f>Tabela224[[#This Row],[SITUAÇÃO ]]</f>
        <v>#VALUE!</v>
      </c>
      <c r="D77" s="8"/>
      <c r="E77" s="7"/>
      <c r="F77" s="7"/>
      <c r="G77" s="7"/>
      <c r="H77" s="7"/>
      <c r="I77" s="8"/>
      <c r="J77" s="7">
        <f t="shared" si="3"/>
        <v>0</v>
      </c>
      <c r="K77" s="9">
        <f t="shared" si="2"/>
        <v>-29</v>
      </c>
      <c r="L77" s="27" t="str">
        <f ca="1">IF(TODAY()&gt;Tabela22410111213141516171819201012[[#This Row],[VENCIMENTO]],"Vencido‼","Válido✔")</f>
        <v>Vencido‼</v>
      </c>
    </row>
    <row r="78" spans="1:12" x14ac:dyDescent="0.25">
      <c r="A78" s="11" t="e">
        <f>Tabela224[[#This Row],[NOME]]</f>
        <v>#VALUE!</v>
      </c>
      <c r="B78" s="11" t="e">
        <f>Tabela224[[#This Row],[CATEGORIA]]</f>
        <v>#VALUE!</v>
      </c>
      <c r="C78" s="15" t="e">
        <f>Tabela224[[#This Row],[SITUAÇÃO ]]</f>
        <v>#VALUE!</v>
      </c>
      <c r="D78" s="8"/>
      <c r="E78" s="7"/>
      <c r="F78" s="7"/>
      <c r="G78" s="7"/>
      <c r="H78" s="7"/>
      <c r="I78" s="8"/>
      <c r="J78" s="7">
        <f t="shared" si="3"/>
        <v>0</v>
      </c>
      <c r="K78" s="9">
        <f t="shared" si="2"/>
        <v>-29</v>
      </c>
      <c r="L78" s="27" t="str">
        <f ca="1">IF(TODAY()&gt;Tabela22410111213141516171819201012[[#This Row],[VENCIMENTO]],"Vencido‼","Válido✔")</f>
        <v>Vencido‼</v>
      </c>
    </row>
    <row r="79" spans="1:12" x14ac:dyDescent="0.25">
      <c r="A79" s="11" t="e">
        <f>Tabela224[[#This Row],[NOME]]</f>
        <v>#VALUE!</v>
      </c>
      <c r="B79" s="11" t="e">
        <f>Tabela224[[#This Row],[CATEGORIA]]</f>
        <v>#VALUE!</v>
      </c>
      <c r="C79" s="15" t="e">
        <f>Tabela224[[#This Row],[SITUAÇÃO ]]</f>
        <v>#VALUE!</v>
      </c>
      <c r="D79" s="8"/>
      <c r="E79" s="7"/>
      <c r="F79" s="7"/>
      <c r="G79" s="7"/>
      <c r="H79" s="7"/>
      <c r="I79" s="8"/>
      <c r="J79" s="7">
        <f t="shared" si="3"/>
        <v>0</v>
      </c>
      <c r="K79" s="9">
        <f t="shared" ref="K79:K100" si="4">J79-29</f>
        <v>-29</v>
      </c>
      <c r="L79" s="27" t="str">
        <f ca="1">IF(TODAY()&gt;Tabela22410111213141516171819201012[[#This Row],[VENCIMENTO]],"Vencido‼","Válido✔")</f>
        <v>Vencido‼</v>
      </c>
    </row>
    <row r="80" spans="1:12" x14ac:dyDescent="0.25">
      <c r="A80" s="11" t="e">
        <f>Tabela224[[#This Row],[NOME]]</f>
        <v>#VALUE!</v>
      </c>
      <c r="B80" s="11" t="e">
        <f>Tabela224[[#This Row],[CATEGORIA]]</f>
        <v>#VALUE!</v>
      </c>
      <c r="C80" s="15" t="e">
        <f>Tabela224[[#This Row],[SITUAÇÃO ]]</f>
        <v>#VALUE!</v>
      </c>
      <c r="D80" s="8"/>
      <c r="E80" s="7"/>
      <c r="F80" s="7"/>
      <c r="G80" s="7"/>
      <c r="H80" s="7"/>
      <c r="I80" s="8"/>
      <c r="J80" s="7">
        <f t="shared" si="3"/>
        <v>0</v>
      </c>
      <c r="K80" s="9">
        <f t="shared" si="4"/>
        <v>-29</v>
      </c>
      <c r="L80" s="27" t="str">
        <f ca="1">IF(TODAY()&gt;Tabela22410111213141516171819201012[[#This Row],[VENCIMENTO]],"Vencido‼","Válido✔")</f>
        <v>Vencido‼</v>
      </c>
    </row>
    <row r="81" spans="1:12" x14ac:dyDescent="0.25">
      <c r="A81" s="11" t="e">
        <f>Tabela224[[#This Row],[NOME]]</f>
        <v>#VALUE!</v>
      </c>
      <c r="B81" s="11" t="e">
        <f>Tabela224[[#This Row],[CATEGORIA]]</f>
        <v>#VALUE!</v>
      </c>
      <c r="C81" s="15"/>
      <c r="D81" s="8"/>
      <c r="E81" s="7"/>
      <c r="F81" s="7"/>
      <c r="G81" s="7"/>
      <c r="H81" s="7"/>
      <c r="I81" s="8"/>
      <c r="J81" s="7">
        <f t="shared" si="3"/>
        <v>0</v>
      </c>
      <c r="K81" s="9">
        <f t="shared" si="4"/>
        <v>-29</v>
      </c>
      <c r="L81" s="27" t="str">
        <f ca="1">IF(TODAY()&gt;Tabela22410111213141516171819201012[[#This Row],[VENCIMENTO]],"Vencido‼","Válido✔")</f>
        <v>Vencido‼</v>
      </c>
    </row>
    <row r="82" spans="1:12" x14ac:dyDescent="0.25">
      <c r="A82" s="11" t="e">
        <f>Tabela224[[#This Row],[NOME]]</f>
        <v>#VALUE!</v>
      </c>
      <c r="B82" s="11" t="e">
        <f>Tabela224[[#This Row],[CATEGORIA]]</f>
        <v>#VALUE!</v>
      </c>
      <c r="C82" s="15"/>
      <c r="D82" s="8"/>
      <c r="E82" s="7"/>
      <c r="F82" s="7"/>
      <c r="G82" s="7"/>
      <c r="H82" s="7"/>
      <c r="I82" s="8"/>
      <c r="J82" s="7">
        <f t="shared" si="3"/>
        <v>0</v>
      </c>
      <c r="K82" s="9">
        <f t="shared" si="4"/>
        <v>-29</v>
      </c>
      <c r="L82" s="27" t="str">
        <f ca="1">IF(TODAY()&gt;Tabela22410111213141516171819201012[[#This Row],[VENCIMENTO]],"Vencido‼","Válido✔")</f>
        <v>Vencido‼</v>
      </c>
    </row>
    <row r="83" spans="1:12" x14ac:dyDescent="0.25">
      <c r="A83" s="11" t="e">
        <f>Tabela224[[#This Row],[NOME]]</f>
        <v>#VALUE!</v>
      </c>
      <c r="B83" s="11" t="e">
        <f>Tabela224[[#This Row],[CATEGORIA]]</f>
        <v>#VALUE!</v>
      </c>
      <c r="C83" s="15"/>
      <c r="D83" s="8"/>
      <c r="E83" s="7"/>
      <c r="F83" s="7"/>
      <c r="G83" s="7"/>
      <c r="H83" s="7"/>
      <c r="I83" s="8"/>
      <c r="J83" s="7">
        <f t="shared" si="3"/>
        <v>0</v>
      </c>
      <c r="K83" s="9">
        <f t="shared" si="4"/>
        <v>-29</v>
      </c>
      <c r="L83" s="27" t="str">
        <f ca="1">IF(TODAY()&gt;Tabela22410111213141516171819201012[[#This Row],[VENCIMENTO]],"Vencido‼","Válido✔")</f>
        <v>Vencido‼</v>
      </c>
    </row>
    <row r="84" spans="1:12" x14ac:dyDescent="0.25">
      <c r="A84" s="11" t="e">
        <f>Tabela224[[#This Row],[NOME]]</f>
        <v>#VALUE!</v>
      </c>
      <c r="B84" s="11" t="e">
        <f>Tabela224[[#This Row],[CATEGORIA]]</f>
        <v>#VALUE!</v>
      </c>
      <c r="C84" s="15"/>
      <c r="D84" s="8"/>
      <c r="E84" s="7"/>
      <c r="F84" s="7"/>
      <c r="G84" s="7"/>
      <c r="H84" s="7"/>
      <c r="I84" s="8"/>
      <c r="J84" s="7">
        <f t="shared" si="3"/>
        <v>0</v>
      </c>
      <c r="K84" s="9">
        <f t="shared" si="4"/>
        <v>-29</v>
      </c>
      <c r="L84" s="27" t="str">
        <f ca="1">IF(TODAY()&gt;Tabela22410111213141516171819201012[[#This Row],[VENCIMENTO]],"Vencido‼","Válido✔")</f>
        <v>Vencido‼</v>
      </c>
    </row>
    <row r="85" spans="1:12" x14ac:dyDescent="0.25">
      <c r="A85" s="11" t="e">
        <f>Tabela224[[#This Row],[NOME]]</f>
        <v>#VALUE!</v>
      </c>
      <c r="B85" s="11" t="e">
        <f>Tabela224[[#This Row],[CATEGORIA]]</f>
        <v>#VALUE!</v>
      </c>
      <c r="C85" s="15"/>
      <c r="D85" s="8"/>
      <c r="E85" s="7"/>
      <c r="F85" s="7"/>
      <c r="G85" s="7"/>
      <c r="H85" s="7"/>
      <c r="I85" s="8"/>
      <c r="J85" s="7">
        <f t="shared" si="3"/>
        <v>0</v>
      </c>
      <c r="K85" s="9">
        <f t="shared" si="4"/>
        <v>-29</v>
      </c>
      <c r="L85" s="27" t="str">
        <f ca="1">IF(TODAY()&gt;Tabela22410111213141516171819201012[[#This Row],[VENCIMENTO]],"Vencido‼","Válido✔")</f>
        <v>Vencido‼</v>
      </c>
    </row>
    <row r="86" spans="1:12" x14ac:dyDescent="0.25">
      <c r="A86" s="11" t="e">
        <f>Tabela224[[#This Row],[NOME]]</f>
        <v>#VALUE!</v>
      </c>
      <c r="B86" s="11" t="e">
        <f>Tabela224[[#This Row],[CATEGORIA]]</f>
        <v>#VALUE!</v>
      </c>
      <c r="C86" s="15"/>
      <c r="D86" s="8"/>
      <c r="E86" s="7"/>
      <c r="F86" s="7"/>
      <c r="G86" s="7"/>
      <c r="H86" s="7"/>
      <c r="I86" s="8"/>
      <c r="J86" s="7">
        <f t="shared" si="3"/>
        <v>0</v>
      </c>
      <c r="K86" s="9">
        <f t="shared" si="4"/>
        <v>-29</v>
      </c>
      <c r="L86" s="27" t="str">
        <f ca="1">IF(TODAY()&gt;Tabela22410111213141516171819201012[[#This Row],[VENCIMENTO]],"Vencido‼","Válido✔")</f>
        <v>Vencido‼</v>
      </c>
    </row>
    <row r="87" spans="1:12" x14ac:dyDescent="0.25">
      <c r="A87" s="11" t="e">
        <f>Tabela224[[#This Row],[NOME]]</f>
        <v>#VALUE!</v>
      </c>
      <c r="B87" s="11" t="e">
        <f>Tabela224[[#This Row],[CATEGORIA]]</f>
        <v>#VALUE!</v>
      </c>
      <c r="C87" s="15"/>
      <c r="D87" s="8"/>
      <c r="E87" s="7"/>
      <c r="F87" s="7"/>
      <c r="G87" s="7"/>
      <c r="H87" s="7"/>
      <c r="I87" s="8"/>
      <c r="J87" s="7">
        <f t="shared" si="3"/>
        <v>0</v>
      </c>
      <c r="K87" s="9">
        <f t="shared" si="4"/>
        <v>-29</v>
      </c>
      <c r="L87" s="27" t="str">
        <f ca="1">IF(TODAY()&gt;Tabela22410111213141516171819201012[[#This Row],[VENCIMENTO]],"Vencido‼","Válido✔")</f>
        <v>Vencido‼</v>
      </c>
    </row>
    <row r="88" spans="1:12" x14ac:dyDescent="0.25">
      <c r="A88" s="11" t="e">
        <f>Tabela224[[#This Row],[NOME]]</f>
        <v>#VALUE!</v>
      </c>
      <c r="B88" s="11" t="e">
        <f>Tabela224[[#This Row],[CATEGORIA]]</f>
        <v>#VALUE!</v>
      </c>
      <c r="C88" s="15"/>
      <c r="D88" s="8"/>
      <c r="E88" s="7"/>
      <c r="F88" s="7"/>
      <c r="G88" s="7"/>
      <c r="H88" s="7"/>
      <c r="I88" s="8"/>
      <c r="J88" s="7">
        <f t="shared" si="3"/>
        <v>0</v>
      </c>
      <c r="K88" s="9">
        <f t="shared" si="4"/>
        <v>-29</v>
      </c>
      <c r="L88" s="27" t="str">
        <f ca="1">IF(TODAY()&gt;Tabela22410111213141516171819201012[[#This Row],[VENCIMENTO]],"Vencido‼","Válido✔")</f>
        <v>Vencido‼</v>
      </c>
    </row>
    <row r="89" spans="1:12" x14ac:dyDescent="0.25">
      <c r="A89" s="11" t="e">
        <f>Tabela224[[#This Row],[NOME]]</f>
        <v>#VALUE!</v>
      </c>
      <c r="B89" s="11" t="e">
        <f>Tabela224[[#This Row],[CATEGORIA]]</f>
        <v>#VALUE!</v>
      </c>
      <c r="C89" s="15"/>
      <c r="D89" s="8"/>
      <c r="E89" s="7"/>
      <c r="F89" s="7"/>
      <c r="G89" s="7"/>
      <c r="H89" s="7"/>
      <c r="I89" s="8"/>
      <c r="J89" s="7">
        <f t="shared" si="3"/>
        <v>0</v>
      </c>
      <c r="K89" s="9">
        <f t="shared" si="4"/>
        <v>-29</v>
      </c>
      <c r="L89" s="27" t="str">
        <f ca="1">IF(TODAY()&gt;Tabela22410111213141516171819201012[[#This Row],[VENCIMENTO]],"Vencido‼","Válido✔")</f>
        <v>Vencido‼</v>
      </c>
    </row>
    <row r="90" spans="1:12" x14ac:dyDescent="0.25">
      <c r="A90" s="11" t="e">
        <f>Tabela224[[#This Row],[NOME]]</f>
        <v>#VALUE!</v>
      </c>
      <c r="B90" s="11" t="e">
        <f>Tabela224[[#This Row],[CATEGORIA]]</f>
        <v>#VALUE!</v>
      </c>
      <c r="C90" s="15"/>
      <c r="D90" s="8"/>
      <c r="E90" s="7"/>
      <c r="F90" s="7"/>
      <c r="G90" s="7"/>
      <c r="H90" s="7"/>
      <c r="I90" s="8"/>
      <c r="J90" s="7">
        <f t="shared" si="3"/>
        <v>0</v>
      </c>
      <c r="K90" s="9">
        <f t="shared" si="4"/>
        <v>-29</v>
      </c>
      <c r="L90" s="27" t="str">
        <f ca="1">IF(TODAY()&gt;Tabela22410111213141516171819201012[[#This Row],[VENCIMENTO]],"Vencido‼","Válido✔")</f>
        <v>Vencido‼</v>
      </c>
    </row>
    <row r="91" spans="1:12" x14ac:dyDescent="0.25">
      <c r="A91" s="11" t="e">
        <f>Tabela224[[#This Row],[NOME]]</f>
        <v>#VALUE!</v>
      </c>
      <c r="B91" s="11" t="e">
        <f>Tabela224[[#This Row],[CATEGORIA]]</f>
        <v>#VALUE!</v>
      </c>
      <c r="C91" s="15"/>
      <c r="D91" s="8"/>
      <c r="E91" s="7"/>
      <c r="F91" s="7"/>
      <c r="G91" s="7"/>
      <c r="H91" s="7"/>
      <c r="I91" s="8"/>
      <c r="J91" s="7">
        <f t="shared" si="3"/>
        <v>0</v>
      </c>
      <c r="K91" s="9">
        <f t="shared" si="4"/>
        <v>-29</v>
      </c>
      <c r="L91" s="27" t="str">
        <f ca="1">IF(TODAY()&gt;Tabela22410111213141516171819201012[[#This Row],[VENCIMENTO]],"Vencido‼","Válido✔")</f>
        <v>Vencido‼</v>
      </c>
    </row>
    <row r="92" spans="1:12" x14ac:dyDescent="0.25">
      <c r="A92" s="11" t="e">
        <f>Tabela224[[#This Row],[NOME]]</f>
        <v>#VALUE!</v>
      </c>
      <c r="B92" s="11" t="e">
        <f>Tabela224[[#This Row],[CATEGORIA]]</f>
        <v>#VALUE!</v>
      </c>
      <c r="C92" s="15"/>
      <c r="D92" s="8"/>
      <c r="E92" s="7"/>
      <c r="F92" s="7"/>
      <c r="G92" s="7"/>
      <c r="H92" s="7"/>
      <c r="I92" s="8"/>
      <c r="J92" s="7">
        <f t="shared" si="3"/>
        <v>0</v>
      </c>
      <c r="K92" s="9">
        <f t="shared" si="4"/>
        <v>-29</v>
      </c>
      <c r="L92" s="27" t="str">
        <f ca="1">IF(TODAY()&gt;Tabela22410111213141516171819201012[[#This Row],[VENCIMENTO]],"Vencido‼","Válido✔")</f>
        <v>Vencido‼</v>
      </c>
    </row>
    <row r="93" spans="1:12" x14ac:dyDescent="0.25">
      <c r="A93" s="11" t="e">
        <f>Tabela224[[#This Row],[NOME]]</f>
        <v>#VALUE!</v>
      </c>
      <c r="B93" s="11" t="e">
        <f>Tabela224[[#This Row],[CATEGORIA]]</f>
        <v>#VALUE!</v>
      </c>
      <c r="C93" s="15"/>
      <c r="D93" s="8"/>
      <c r="E93" s="7"/>
      <c r="F93" s="7"/>
      <c r="G93" s="7"/>
      <c r="H93" s="7"/>
      <c r="I93" s="8"/>
      <c r="J93" s="7">
        <f t="shared" si="3"/>
        <v>0</v>
      </c>
      <c r="K93" s="9">
        <f t="shared" si="4"/>
        <v>-29</v>
      </c>
      <c r="L93" s="27" t="str">
        <f ca="1">IF(TODAY()&gt;Tabela22410111213141516171819201012[[#This Row],[VENCIMENTO]],"Vencido‼","Válido✔")</f>
        <v>Vencido‼</v>
      </c>
    </row>
    <row r="94" spans="1:12" x14ac:dyDescent="0.25">
      <c r="A94" s="11" t="e">
        <f>Tabela224[[#This Row],[NOME]]</f>
        <v>#VALUE!</v>
      </c>
      <c r="B94" s="11" t="e">
        <f>Tabela224[[#This Row],[CATEGORIA]]</f>
        <v>#VALUE!</v>
      </c>
      <c r="C94" s="15"/>
      <c r="D94" s="8"/>
      <c r="E94" s="7"/>
      <c r="F94" s="7"/>
      <c r="G94" s="7"/>
      <c r="H94" s="7"/>
      <c r="I94" s="8"/>
      <c r="J94" s="7">
        <f t="shared" si="3"/>
        <v>0</v>
      </c>
      <c r="K94" s="9">
        <f t="shared" si="4"/>
        <v>-29</v>
      </c>
      <c r="L94" s="27" t="str">
        <f ca="1">IF(TODAY()&gt;Tabela22410111213141516171819201012[[#This Row],[VENCIMENTO]],"Vencido‼","Válido✔")</f>
        <v>Vencido‼</v>
      </c>
    </row>
    <row r="95" spans="1:12" x14ac:dyDescent="0.25">
      <c r="A95" s="11" t="e">
        <f>Tabela224[[#This Row],[NOME]]</f>
        <v>#VALUE!</v>
      </c>
      <c r="B95" s="11" t="e">
        <f>Tabela224[[#This Row],[CATEGORIA]]</f>
        <v>#VALUE!</v>
      </c>
      <c r="C95" s="15"/>
      <c r="D95" s="8"/>
      <c r="E95" s="7"/>
      <c r="F95" s="7"/>
      <c r="G95" s="7"/>
      <c r="H95" s="7"/>
      <c r="I95" s="8"/>
      <c r="J95" s="7">
        <f t="shared" si="3"/>
        <v>0</v>
      </c>
      <c r="K95" s="9">
        <f t="shared" si="4"/>
        <v>-29</v>
      </c>
      <c r="L95" s="27" t="str">
        <f ca="1">IF(TODAY()&gt;Tabela22410111213141516171819201012[[#This Row],[VENCIMENTO]],"Vencido‼","Válido✔")</f>
        <v>Vencido‼</v>
      </c>
    </row>
    <row r="96" spans="1:12" x14ac:dyDescent="0.25">
      <c r="A96" s="11" t="e">
        <f>Tabela224[[#This Row],[NOME]]</f>
        <v>#VALUE!</v>
      </c>
      <c r="B96" s="11" t="e">
        <f>Tabela224[[#This Row],[CATEGORIA]]</f>
        <v>#VALUE!</v>
      </c>
      <c r="C96" s="15"/>
      <c r="D96" s="8"/>
      <c r="E96" s="7"/>
      <c r="F96" s="7"/>
      <c r="G96" s="7"/>
      <c r="H96" s="7"/>
      <c r="I96" s="8"/>
      <c r="J96" s="7">
        <f t="shared" si="3"/>
        <v>0</v>
      </c>
      <c r="K96" s="9">
        <f t="shared" si="4"/>
        <v>-29</v>
      </c>
      <c r="L96" s="27" t="str">
        <f ca="1">IF(TODAY()&gt;Tabela22410111213141516171819201012[[#This Row],[VENCIMENTO]],"Vencido‼","Válido✔")</f>
        <v>Vencido‼</v>
      </c>
    </row>
    <row r="97" spans="1:12" x14ac:dyDescent="0.25">
      <c r="A97" s="11" t="e">
        <f>Tabela224[[#This Row],[NOME]]</f>
        <v>#VALUE!</v>
      </c>
      <c r="B97" s="11" t="e">
        <f>Tabela224[[#This Row],[CATEGORIA]]</f>
        <v>#VALUE!</v>
      </c>
      <c r="C97" s="15"/>
      <c r="D97" s="8"/>
      <c r="E97" s="7"/>
      <c r="F97" s="7"/>
      <c r="G97" s="7"/>
      <c r="H97" s="7"/>
      <c r="I97" s="8"/>
      <c r="J97" s="7">
        <f t="shared" si="3"/>
        <v>0</v>
      </c>
      <c r="K97" s="9">
        <f t="shared" si="4"/>
        <v>-29</v>
      </c>
      <c r="L97" s="27" t="str">
        <f ca="1">IF(TODAY()&gt;Tabela22410111213141516171819201012[[#This Row],[VENCIMENTO]],"Vencido‼","Válido✔")</f>
        <v>Vencido‼</v>
      </c>
    </row>
    <row r="98" spans="1:12" x14ac:dyDescent="0.25">
      <c r="A98" s="11" t="e">
        <f>Tabela224[[#This Row],[NOME]]</f>
        <v>#VALUE!</v>
      </c>
      <c r="B98" s="11" t="e">
        <f>Tabela224[[#This Row],[CATEGORIA]]</f>
        <v>#VALUE!</v>
      </c>
      <c r="C98" s="15"/>
      <c r="D98" s="8"/>
      <c r="E98" s="7"/>
      <c r="F98" s="7"/>
      <c r="G98" s="7"/>
      <c r="H98" s="7"/>
      <c r="I98" s="8"/>
      <c r="J98" s="7">
        <f t="shared" si="3"/>
        <v>0</v>
      </c>
      <c r="K98" s="9">
        <f t="shared" si="4"/>
        <v>-29</v>
      </c>
      <c r="L98" s="27" t="str">
        <f ca="1">IF(TODAY()&gt;Tabela22410111213141516171819201012[[#This Row],[VENCIMENTO]],"Vencido‼","Válido✔")</f>
        <v>Vencido‼</v>
      </c>
    </row>
    <row r="99" spans="1:12" x14ac:dyDescent="0.25">
      <c r="A99" s="11" t="e">
        <f>Tabela224[[#This Row],[NOME]]</f>
        <v>#VALUE!</v>
      </c>
      <c r="B99" s="11" t="e">
        <f>Tabela224[[#This Row],[CATEGORIA]]</f>
        <v>#VALUE!</v>
      </c>
      <c r="C99" s="15"/>
      <c r="D99" s="8"/>
      <c r="E99" s="7"/>
      <c r="F99" s="7"/>
      <c r="G99" s="7"/>
      <c r="H99" s="7"/>
      <c r="I99" s="8"/>
      <c r="J99" s="7">
        <f t="shared" si="3"/>
        <v>0</v>
      </c>
      <c r="K99" s="9">
        <f t="shared" si="4"/>
        <v>-29</v>
      </c>
      <c r="L99" s="27" t="str">
        <f ca="1">IF(TODAY()&gt;Tabela22410111213141516171819201012[[#This Row],[VENCIMENTO]],"Vencido‼","Válido✔")</f>
        <v>Vencido‼</v>
      </c>
    </row>
    <row r="100" spans="1:12" x14ac:dyDescent="0.25">
      <c r="A100" s="11" t="e">
        <f>Tabela224[[#This Row],[NOME]]</f>
        <v>#VALUE!</v>
      </c>
      <c r="B100" s="11" t="e">
        <f>Tabela224[[#This Row],[CATEGORIA]]</f>
        <v>#VALUE!</v>
      </c>
      <c r="C100" s="15"/>
      <c r="D100" s="8"/>
      <c r="E100" s="7"/>
      <c r="F100" s="7"/>
      <c r="G100" s="7"/>
      <c r="H100" s="7"/>
      <c r="I100" s="8"/>
      <c r="J100" s="7">
        <f t="shared" si="3"/>
        <v>0</v>
      </c>
      <c r="K100" s="9">
        <f t="shared" si="4"/>
        <v>-29</v>
      </c>
      <c r="L100" s="27" t="str">
        <f ca="1">IF(TODAY()&gt;Tabela22410111213141516171819201012[[#This Row],[VENCIMENTO]],"Vencido‼","Válido✔")</f>
        <v>Vencido‼</v>
      </c>
    </row>
  </sheetData>
  <mergeCells count="2">
    <mergeCell ref="A2:L2"/>
    <mergeCell ref="A3:J3"/>
  </mergeCells>
  <conditionalFormatting sqref="J1">
    <cfRule type="containsText" dxfId="416" priority="2" operator="containsText" text="VENCIMENTO PRÓXIMO">
      <formula>NOT(ISERROR(SEARCH("VENCIMENTO PRÓXIMO",J1)))</formula>
    </cfRule>
  </conditionalFormatting>
  <conditionalFormatting sqref="J4">
    <cfRule type="timePeriod" dxfId="415" priority="7" timePeriod="nextMonth">
      <formula>AND(MONTH(J4)=MONTH(EDATE(TODAY(),0+1)),YEAR(J4)=YEAR(EDATE(TODAY(),0+1)))</formula>
    </cfRule>
  </conditionalFormatting>
  <conditionalFormatting sqref="J5:J100">
    <cfRule type="cellIs" dxfId="414" priority="13" operator="equal">
      <formula>44848</formula>
    </cfRule>
    <cfRule type="cellIs" dxfId="413" priority="14" operator="lessThan">
      <formula>44848</formula>
    </cfRule>
  </conditionalFormatting>
  <conditionalFormatting sqref="J5:K1048576">
    <cfRule type="timePeriod" dxfId="412" priority="10" timePeriod="nextMonth">
      <formula>AND(MONTH(J5)=MONTH(EDATE(TODAY(),0+1)),YEAR(J5)=YEAR(EDATE(TODAY(),0+1)))</formula>
    </cfRule>
  </conditionalFormatting>
  <conditionalFormatting sqref="K1">
    <cfRule type="containsText" dxfId="411" priority="1" operator="containsText" text="VENCIMENTO PRÓXIMO">
      <formula>NOT(ISERROR(SEARCH("VENCIMENTO PRÓXIMO",K1)))</formula>
    </cfRule>
    <cfRule type="containsText" dxfId="410" priority="3" operator="containsText" text="PROGRAMAR RENOVAÇÃO">
      <formula>NOT(ISERROR(SEARCH("PROGRAMAR RENOVAÇÃO",K1)))</formula>
    </cfRule>
  </conditionalFormatting>
  <conditionalFormatting sqref="K3 K5:K1048576">
    <cfRule type="timePeriod" dxfId="409" priority="9" timePeriod="thisMonth">
      <formula>AND(MONTH(K3)=MONTH(TODAY()),YEAR(K3)=YEAR(TODAY()))</formula>
    </cfRule>
  </conditionalFormatting>
  <conditionalFormatting sqref="K3">
    <cfRule type="timePeriod" dxfId="408" priority="11" timePeriod="nextMonth">
      <formula>AND(MONTH(K3)=MONTH(EDATE(TODAY(),0+1)),YEAR(K3)=YEAR(EDATE(TODAY(),0+1)))</formula>
    </cfRule>
  </conditionalFormatting>
  <conditionalFormatting sqref="K4">
    <cfRule type="timePeriod" dxfId="407" priority="6" timePeriod="thisMonth">
      <formula>AND(MONTH(K4)=MONTH(TODAY()),YEAR(K4)=YEAR(TODAY()))</formula>
    </cfRule>
    <cfRule type="timePeriod" dxfId="406" priority="8" timePeriod="nextMonth">
      <formula>AND(MONTH(K4)=MONTH(EDATE(TODAY(),0+1)),YEAR(K4)=YEAR(EDATE(TODAY(),0+1)))</formula>
    </cfRule>
  </conditionalFormatting>
  <conditionalFormatting sqref="K5:K100">
    <cfRule type="cellIs" dxfId="405" priority="12" operator="equal">
      <formula>44809</formula>
    </cfRule>
  </conditionalFormatting>
  <conditionalFormatting sqref="L5:L44 L46:L100">
    <cfRule type="containsText" dxfId="404" priority="4" operator="containsText" text="Válido">
      <formula>NOT(ISERROR(SEARCH("Válido",L5)))</formula>
    </cfRule>
    <cfRule type="containsText" dxfId="403" priority="5" operator="containsText" text="Vencido">
      <formula>NOT(ISERROR(SEARCH("Vencido",L5)))</formula>
    </cfRule>
  </conditionalFormatting>
  <hyperlinks>
    <hyperlink ref="L3" r:id="rId1" xr:uid="{3FED2805-53CB-4A14-9007-2A65D4BDC0A1}"/>
  </hyperlinks>
  <pageMargins left="0.511811024" right="0.511811024" top="0.78740157499999996" bottom="0.78740157499999996" header="0.31496062000000002" footer="0.31496062000000002"/>
  <pageSetup paperSize="9" scale="48" orientation="landscape" r:id="rId2"/>
  <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28746CD-808D-4837-A131-E10F22288A50}">
          <x14:formula1>
            <xm:f>Planilha2!$A$15:$A$16</xm:f>
          </x14:formula1>
          <xm:sqref>G5:G100</xm:sqref>
        </x14:dataValidation>
        <x14:dataValidation type="list" allowBlank="1" showInputMessage="1" showErrorMessage="1" xr:uid="{418F0171-C60F-4E09-BAC3-1B27B859AE20}">
          <x14:formula1>
            <xm:f>Planilha2!$A$1:$A$2</xm:f>
          </x14:formula1>
          <xm:sqref>H5:H100</xm:sqref>
        </x14:dataValidation>
        <x14:dataValidation type="list" allowBlank="1" showInputMessage="1" showErrorMessage="1" xr:uid="{CACC6A98-AFB3-4D3F-B79A-F2204466EE09}">
          <x14:formula1>
            <xm:f>Planilha2!$A$4:$A$13</xm:f>
          </x14:formula1>
          <xm:sqref>D5:D100</xm:sqref>
        </x14:dataValidation>
        <x14:dataValidation type="list" allowBlank="1" showInputMessage="1" showErrorMessage="1" xr:uid="{90E1A0CB-A08B-4484-AB2C-AB485FCB5059}">
          <x14:formula1>
            <xm:f>Planilha2!$A$18:$A$19</xm:f>
          </x14:formula1>
          <xm:sqref>C5:C100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1A75A-3622-43E1-81ED-567DF6E51458}">
  <sheetPr>
    <pageSetUpPr fitToPage="1"/>
  </sheetPr>
  <dimension ref="A1:L100"/>
  <sheetViews>
    <sheetView topLeftCell="A7" zoomScale="115" zoomScaleNormal="115" zoomScaleSheetLayoutView="100" workbookViewId="0">
      <pane xSplit="1" topLeftCell="D1" activePane="topRight" state="frozen"/>
      <selection activeCell="C12" sqref="C12"/>
      <selection pane="topRight" activeCell="A3" sqref="A3:J3"/>
    </sheetView>
  </sheetViews>
  <sheetFormatPr defaultRowHeight="15" x14ac:dyDescent="0.25"/>
  <cols>
    <col min="1" max="1" width="43.140625" bestFit="1" customWidth="1"/>
    <col min="2" max="2" width="26.140625" style="17" bestFit="1" customWidth="1"/>
    <col min="3" max="3" width="16.140625" style="12" customWidth="1"/>
    <col min="4" max="4" width="41.5703125" style="12" bestFit="1" customWidth="1"/>
    <col min="5" max="5" width="20.7109375" bestFit="1" customWidth="1"/>
    <col min="6" max="7" width="20.7109375" customWidth="1"/>
    <col min="8" max="8" width="24.140625" bestFit="1" customWidth="1"/>
    <col min="9" max="9" width="16.140625" customWidth="1"/>
    <col min="10" max="10" width="18.140625" customWidth="1"/>
    <col min="11" max="11" width="17.28515625" bestFit="1" customWidth="1"/>
    <col min="12" max="12" width="13" bestFit="1" customWidth="1"/>
  </cols>
  <sheetData>
    <row r="1" spans="1:12" ht="77.25" customHeight="1" x14ac:dyDescent="0.25">
      <c r="I1" s="22" t="s">
        <v>85</v>
      </c>
      <c r="J1" s="23" t="s">
        <v>86</v>
      </c>
      <c r="K1" s="24" t="s">
        <v>87</v>
      </c>
    </row>
    <row r="2" spans="1:12" ht="47.1" customHeight="1" x14ac:dyDescent="0.4">
      <c r="A2" s="51" t="s">
        <v>194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3"/>
    </row>
    <row r="3" spans="1:12" ht="45" customHeight="1" x14ac:dyDescent="0.25">
      <c r="A3" s="54" t="s">
        <v>195</v>
      </c>
      <c r="B3" s="55"/>
      <c r="C3" s="55"/>
      <c r="D3" s="55"/>
      <c r="E3" s="55"/>
      <c r="F3" s="55"/>
      <c r="G3" s="55"/>
      <c r="H3" s="55"/>
      <c r="I3" s="55"/>
      <c r="J3" s="55"/>
      <c r="K3" s="13" t="s">
        <v>0</v>
      </c>
      <c r="L3" s="14" t="s">
        <v>126</v>
      </c>
    </row>
    <row r="4" spans="1:12" ht="24" x14ac:dyDescent="0.25">
      <c r="A4" s="3" t="s">
        <v>1</v>
      </c>
      <c r="B4" s="16" t="s">
        <v>67</v>
      </c>
      <c r="C4" s="3" t="s">
        <v>77</v>
      </c>
      <c r="D4" s="3" t="s">
        <v>2</v>
      </c>
      <c r="E4" s="4" t="s">
        <v>3</v>
      </c>
      <c r="F4" s="4" t="s">
        <v>8</v>
      </c>
      <c r="G4" s="4" t="s">
        <v>7</v>
      </c>
      <c r="H4" s="5" t="s">
        <v>4</v>
      </c>
      <c r="I4" s="21" t="s">
        <v>83</v>
      </c>
      <c r="J4" s="6" t="s">
        <v>5</v>
      </c>
      <c r="K4" s="6" t="s">
        <v>6</v>
      </c>
      <c r="L4" s="6" t="s">
        <v>78</v>
      </c>
    </row>
    <row r="5" spans="1:12" x14ac:dyDescent="0.25">
      <c r="A5" s="11" t="str">
        <f>Tabela224[[#This Row],[NOME]]</f>
        <v>ADENILSON ÂNGELO MACIEIRA</v>
      </c>
      <c r="B5" s="11" t="str">
        <f>Tabela224[[#This Row],[CATEGORIA]]</f>
        <v>EMPREGADO</v>
      </c>
      <c r="C5" s="15" t="str">
        <f>Tabela224[[#This Row],[SITUAÇÃO ]]</f>
        <v>ATIVO</v>
      </c>
      <c r="D5" s="15" t="s">
        <v>80</v>
      </c>
      <c r="E5" s="7">
        <v>45159</v>
      </c>
      <c r="F5" s="10">
        <v>4.1666666666666664E-2</v>
      </c>
      <c r="G5" s="7" t="s">
        <v>22</v>
      </c>
      <c r="H5" s="7" t="s">
        <v>63</v>
      </c>
      <c r="I5" s="8">
        <v>24</v>
      </c>
      <c r="J5" s="7">
        <f t="shared" ref="J5:J50" si="0">EDATE(E5,I5)</f>
        <v>45890</v>
      </c>
      <c r="K5" s="9">
        <f t="shared" ref="K5:K13" si="1">J5-29</f>
        <v>45861</v>
      </c>
      <c r="L5" s="15" t="str">
        <f ca="1">IF(TODAY()&gt;Tabela22410111213141516171819205[[#This Row],[VENCIMENTO]],"Vencido‼","Válido✔")</f>
        <v>Válido✔</v>
      </c>
    </row>
    <row r="6" spans="1:12" x14ac:dyDescent="0.25">
      <c r="A6" s="11" t="str">
        <f>Tabela224[[#This Row],[NOME]]</f>
        <v>ADENILSON PEREIRA SOARES</v>
      </c>
      <c r="B6" s="11" t="str">
        <f>Tabela224[[#This Row],[CATEGORIA]]</f>
        <v>EMPREGADO</v>
      </c>
      <c r="C6" s="15" t="str">
        <f>Tabela224[[#This Row],[SITUAÇÃO ]]</f>
        <v>ATIVO</v>
      </c>
      <c r="D6" s="15"/>
      <c r="E6" s="7"/>
      <c r="F6" s="10"/>
      <c r="G6" s="7"/>
      <c r="H6" s="7"/>
      <c r="I6" s="8"/>
      <c r="J6" s="7">
        <f t="shared" si="0"/>
        <v>0</v>
      </c>
      <c r="K6" s="9">
        <f t="shared" si="1"/>
        <v>-29</v>
      </c>
      <c r="L6" s="15" t="str">
        <f ca="1">IF(TODAY()&gt;Tabela22410111213141516171819205[[#This Row],[VENCIMENTO]],"Vencido‼","Válido✔")</f>
        <v>Vencido‼</v>
      </c>
    </row>
    <row r="7" spans="1:12" x14ac:dyDescent="0.25">
      <c r="A7" s="11" t="str">
        <f>Tabela224[[#This Row],[NOME]]</f>
        <v>AMANDA APARECIDA DOS SANTOS</v>
      </c>
      <c r="B7" s="11" t="str">
        <f>Tabela224[[#This Row],[CATEGORIA]]</f>
        <v>EMPREGADO</v>
      </c>
      <c r="C7" s="15" t="str">
        <f>Tabela224[[#This Row],[SITUAÇÃO ]]</f>
        <v>ATIVO</v>
      </c>
      <c r="D7" s="15" t="s">
        <v>80</v>
      </c>
      <c r="E7" s="7">
        <v>45159</v>
      </c>
      <c r="F7" s="10">
        <v>4.1666666666666664E-2</v>
      </c>
      <c r="G7" s="7" t="s">
        <v>22</v>
      </c>
      <c r="H7" s="7" t="s">
        <v>63</v>
      </c>
      <c r="I7" s="8">
        <v>24</v>
      </c>
      <c r="J7" s="7">
        <f t="shared" si="0"/>
        <v>45890</v>
      </c>
      <c r="K7" s="9">
        <f t="shared" si="1"/>
        <v>45861</v>
      </c>
      <c r="L7" s="15" t="str">
        <f ca="1">IF(TODAY()&gt;Tabela22410111213141516171819205[[#This Row],[VENCIMENTO]],"Vencido‼","Válido✔")</f>
        <v>Válido✔</v>
      </c>
    </row>
    <row r="8" spans="1:12" x14ac:dyDescent="0.25">
      <c r="A8" s="11" t="str">
        <f>Tabela224[[#This Row],[NOME]]</f>
        <v>ANDERSON JOSÉ NUNES REIS</v>
      </c>
      <c r="B8" s="11" t="str">
        <f>Tabela224[[#This Row],[CATEGORIA]]</f>
        <v>EMPREGADO</v>
      </c>
      <c r="C8" s="15" t="str">
        <f>Tabela224[[#This Row],[SITUAÇÃO ]]</f>
        <v>INATIVO</v>
      </c>
      <c r="D8" s="15" t="s">
        <v>80</v>
      </c>
      <c r="E8" s="7">
        <v>45159</v>
      </c>
      <c r="F8" s="10">
        <v>4.1666666666666664E-2</v>
      </c>
      <c r="G8" s="7" t="s">
        <v>22</v>
      </c>
      <c r="H8" s="7" t="s">
        <v>63</v>
      </c>
      <c r="I8" s="8">
        <v>24</v>
      </c>
      <c r="J8" s="7">
        <f t="shared" si="0"/>
        <v>45890</v>
      </c>
      <c r="K8" s="9">
        <f t="shared" si="1"/>
        <v>45861</v>
      </c>
      <c r="L8" s="15" t="str">
        <f ca="1">IF(TODAY()&gt;Tabela22410111213141516171819205[[#This Row],[VENCIMENTO]],"Vencido‼","Válido✔")</f>
        <v>Válido✔</v>
      </c>
    </row>
    <row r="9" spans="1:12" x14ac:dyDescent="0.25">
      <c r="A9" s="11" t="str">
        <f>Tabela224[[#This Row],[NOME]]</f>
        <v>ARNALDO RAIMUNDO FERREIRA</v>
      </c>
      <c r="B9" s="11" t="str">
        <f>Tabela224[[#This Row],[CATEGORIA]]</f>
        <v>EMPREGADO</v>
      </c>
      <c r="C9" s="15" t="str">
        <f>Tabela224[[#This Row],[SITUAÇÃO ]]</f>
        <v>ATIVO</v>
      </c>
      <c r="D9" s="15"/>
      <c r="E9" s="7"/>
      <c r="F9" s="10"/>
      <c r="G9" s="7"/>
      <c r="H9" s="7"/>
      <c r="I9" s="8"/>
      <c r="J9" s="7">
        <f t="shared" si="0"/>
        <v>0</v>
      </c>
      <c r="K9" s="9">
        <f t="shared" si="1"/>
        <v>-29</v>
      </c>
      <c r="L9" s="15" t="str">
        <f ca="1">IF(TODAY()&gt;Tabela22410111213141516171819205[[#This Row],[VENCIMENTO]],"Vencido‼","Válido✔")</f>
        <v>Vencido‼</v>
      </c>
    </row>
    <row r="10" spans="1:12" x14ac:dyDescent="0.25">
      <c r="A10" s="11" t="str">
        <f>Tabela224[[#This Row],[NOME]]</f>
        <v>BRUNO DE SOUSA MARTINS</v>
      </c>
      <c r="B10" s="11" t="str">
        <f>Tabela224[[#This Row],[CATEGORIA]]</f>
        <v xml:space="preserve">EMPREGADO </v>
      </c>
      <c r="C10" s="15" t="str">
        <f>Tabela224[[#This Row],[SITUAÇÃO ]]</f>
        <v>INATIVO</v>
      </c>
      <c r="D10" s="15"/>
      <c r="E10" s="7"/>
      <c r="F10" s="10"/>
      <c r="G10" s="7"/>
      <c r="H10" s="7"/>
      <c r="I10" s="8"/>
      <c r="J10" s="7">
        <f t="shared" si="0"/>
        <v>0</v>
      </c>
      <c r="K10" s="9">
        <f t="shared" si="1"/>
        <v>-29</v>
      </c>
      <c r="L10" s="15" t="str">
        <f ca="1">IF(TODAY()&gt;Tabela22410111213141516171819205[[#This Row],[VENCIMENTO]],"Vencido‼","Válido✔")</f>
        <v>Vencido‼</v>
      </c>
    </row>
    <row r="11" spans="1:12" x14ac:dyDescent="0.25">
      <c r="A11" s="11" t="str">
        <f>Tabela224[[#This Row],[NOME]]</f>
        <v>CARLOS ANANIAS SOARES DOS ANJOS</v>
      </c>
      <c r="B11" s="11" t="str">
        <f>Tabela224[[#This Row],[CATEGORIA]]</f>
        <v>EMPREGADO</v>
      </c>
      <c r="C11" s="15" t="str">
        <f>Tabela224[[#This Row],[SITUAÇÃO ]]</f>
        <v>ATIVO</v>
      </c>
      <c r="D11" s="15"/>
      <c r="E11" s="7"/>
      <c r="F11" s="10"/>
      <c r="G11" s="7"/>
      <c r="H11" s="7"/>
      <c r="I11" s="8"/>
      <c r="J11" s="7">
        <f t="shared" si="0"/>
        <v>0</v>
      </c>
      <c r="K11" s="9">
        <f t="shared" si="1"/>
        <v>-29</v>
      </c>
      <c r="L11" s="15" t="str">
        <f ca="1">IF(TODAY()&gt;Tabela22410111213141516171819205[[#This Row],[VENCIMENTO]],"Vencido‼","Válido✔")</f>
        <v>Vencido‼</v>
      </c>
    </row>
    <row r="12" spans="1:12" x14ac:dyDescent="0.25">
      <c r="A12" s="11" t="str">
        <f>Tabela224[[#This Row],[NOME]]</f>
        <v>CARLOS ANTÔNIO DE LISBOA</v>
      </c>
      <c r="B12" s="11" t="str">
        <f>Tabela224[[#This Row],[CATEGORIA]]</f>
        <v>EMPREGADO</v>
      </c>
      <c r="C12" s="15" t="str">
        <f>Tabela224[[#This Row],[SITUAÇÃO ]]</f>
        <v>INATIVO</v>
      </c>
      <c r="D12" s="15" t="s">
        <v>80</v>
      </c>
      <c r="E12" s="7">
        <v>45159</v>
      </c>
      <c r="F12" s="10">
        <v>4.1666666666666664E-2</v>
      </c>
      <c r="G12" s="7" t="s">
        <v>22</v>
      </c>
      <c r="H12" s="7" t="s">
        <v>63</v>
      </c>
      <c r="I12" s="8">
        <v>24</v>
      </c>
      <c r="J12" s="7">
        <f t="shared" si="0"/>
        <v>45890</v>
      </c>
      <c r="K12" s="9">
        <f t="shared" si="1"/>
        <v>45861</v>
      </c>
      <c r="L12" s="15" t="str">
        <f ca="1">IF(TODAY()&gt;Tabela22410111213141516171819205[[#This Row],[VENCIMENTO]],"Vencido‼","Válido✔")</f>
        <v>Válido✔</v>
      </c>
    </row>
    <row r="13" spans="1:12" x14ac:dyDescent="0.25">
      <c r="A13" s="11" t="str">
        <f>Tabela224[[#This Row],[NOME]]</f>
        <v>CLESIANO ANTÔNIO DIAS PINHEIRO</v>
      </c>
      <c r="B13" s="11" t="str">
        <f>Tabela224[[#This Row],[CATEGORIA]]</f>
        <v xml:space="preserve">EMPREGADO </v>
      </c>
      <c r="C13" s="15" t="str">
        <f>Tabela224[[#This Row],[SITUAÇÃO ]]</f>
        <v>ATIVO</v>
      </c>
      <c r="D13" s="15"/>
      <c r="E13" s="7"/>
      <c r="F13" s="10"/>
      <c r="G13" s="7"/>
      <c r="H13" s="7"/>
      <c r="I13" s="8"/>
      <c r="J13" s="7">
        <f t="shared" si="0"/>
        <v>0</v>
      </c>
      <c r="K13" s="9">
        <f t="shared" si="1"/>
        <v>-29</v>
      </c>
      <c r="L13" s="15" t="str">
        <f ca="1">IF(TODAY()&gt;Tabela22410111213141516171819205[[#This Row],[VENCIMENTO]],"Vencido‼","Válido✔")</f>
        <v>Vencido‼</v>
      </c>
    </row>
    <row r="14" spans="1:12" x14ac:dyDescent="0.25">
      <c r="A14" s="11" t="str">
        <f>Tabela224[[#This Row],[NOME]]</f>
        <v>DAMIÃO VICENTE SARAIVA</v>
      </c>
      <c r="B14" s="11" t="str">
        <f>Tabela224[[#This Row],[CATEGORIA]]</f>
        <v>EMPREGADO</v>
      </c>
      <c r="C14" s="15" t="str">
        <f>Tabela224[[#This Row],[SITUAÇÃO ]]</f>
        <v>ATIVO</v>
      </c>
      <c r="D14" s="15" t="s">
        <v>80</v>
      </c>
      <c r="E14" s="7">
        <v>45159</v>
      </c>
      <c r="F14" s="10">
        <v>4.1666666666666664E-2</v>
      </c>
      <c r="G14" s="7" t="s">
        <v>22</v>
      </c>
      <c r="H14" s="7" t="s">
        <v>63</v>
      </c>
      <c r="I14" s="8">
        <v>24</v>
      </c>
      <c r="J14" s="7">
        <f t="shared" si="0"/>
        <v>45890</v>
      </c>
      <c r="K14" s="9">
        <f>J14-29</f>
        <v>45861</v>
      </c>
      <c r="L14" s="15" t="str">
        <f ca="1">IF(TODAY()&gt;Tabela22410111213141516171819205[[#This Row],[VENCIMENTO]],"Vencido‼","Válido✔")</f>
        <v>Válido✔</v>
      </c>
    </row>
    <row r="15" spans="1:12" x14ac:dyDescent="0.25">
      <c r="A15" s="11" t="str">
        <f>Tabela224[[#This Row],[NOME]]</f>
        <v>DANIEL ALVES DA CUNHA</v>
      </c>
      <c r="B15" s="11" t="str">
        <f>Tabela224[[#This Row],[CATEGORIA]]</f>
        <v>EMPREGADO</v>
      </c>
      <c r="C15" s="15" t="str">
        <f>Tabela224[[#This Row],[SITUAÇÃO ]]</f>
        <v>ATIVO</v>
      </c>
      <c r="D15" s="15"/>
      <c r="E15" s="7"/>
      <c r="F15" s="10"/>
      <c r="G15" s="7"/>
      <c r="H15" s="7"/>
      <c r="I15" s="8"/>
      <c r="J15" s="7">
        <f t="shared" si="0"/>
        <v>0</v>
      </c>
      <c r="K15" s="9">
        <f t="shared" ref="K15:K50" si="2">J15-29</f>
        <v>-29</v>
      </c>
      <c r="L15" s="15" t="str">
        <f ca="1">IF(TODAY()&gt;Tabela22410111213141516171819205[[#This Row],[VENCIMENTO]],"Vencido‼","Válido✔")</f>
        <v>Vencido‼</v>
      </c>
    </row>
    <row r="16" spans="1:12" x14ac:dyDescent="0.25">
      <c r="A16" s="11" t="str">
        <f>Tabela224[[#This Row],[NOME]]</f>
        <v>DIEGO GALDINO REZENDE</v>
      </c>
      <c r="B16" s="11" t="str">
        <f>Tabela224[[#This Row],[CATEGORIA]]</f>
        <v>INTERMITENTE (GEOSCAN)</v>
      </c>
      <c r="C16" s="15" t="str">
        <f>Tabela224[[#This Row],[SITUAÇÃO ]]</f>
        <v>ATIVO</v>
      </c>
      <c r="D16" s="15"/>
      <c r="E16" s="7"/>
      <c r="F16" s="10"/>
      <c r="G16" s="7"/>
      <c r="H16" s="7"/>
      <c r="I16" s="8"/>
      <c r="J16" s="7">
        <f t="shared" si="0"/>
        <v>0</v>
      </c>
      <c r="K16" s="9">
        <f t="shared" si="2"/>
        <v>-29</v>
      </c>
      <c r="L16" s="15" t="str">
        <f ca="1">IF(TODAY()&gt;Tabela22410111213141516171819205[[#This Row],[VENCIMENTO]],"Vencido‼","Válido✔")</f>
        <v>Vencido‼</v>
      </c>
    </row>
    <row r="17" spans="1:12" x14ac:dyDescent="0.25">
      <c r="A17" s="11" t="str">
        <f>Tabela224[[#This Row],[NOME]]</f>
        <v>DOGIVAL GONÇALVES DOS SANTOS</v>
      </c>
      <c r="B17" s="11" t="str">
        <f>Tabela224[[#This Row],[CATEGORIA]]</f>
        <v>INTERMITENTE (ELISVÂNIO)</v>
      </c>
      <c r="C17" s="15" t="str">
        <f>Tabela224[[#This Row],[SITUAÇÃO ]]</f>
        <v>ATIVO</v>
      </c>
      <c r="D17" s="15"/>
      <c r="E17" s="7"/>
      <c r="F17" s="10"/>
      <c r="G17" s="7"/>
      <c r="H17" s="7"/>
      <c r="I17" s="8"/>
      <c r="J17" s="7">
        <f t="shared" si="0"/>
        <v>0</v>
      </c>
      <c r="K17" s="9">
        <f t="shared" si="2"/>
        <v>-29</v>
      </c>
      <c r="L17" s="15" t="str">
        <f ca="1">IF(TODAY()&gt;Tabela22410111213141516171819205[[#This Row],[VENCIMENTO]],"Vencido‼","Válido✔")</f>
        <v>Vencido‼</v>
      </c>
    </row>
    <row r="18" spans="1:12" x14ac:dyDescent="0.25">
      <c r="A18" s="11" t="str">
        <f>Tabela224[[#This Row],[NOME]]</f>
        <v>ELISVÂNIO DE SOUZA OLIVEIRA</v>
      </c>
      <c r="B18" s="11" t="str">
        <f>Tabela224[[#This Row],[CATEGORIA]]</f>
        <v>INTERMITENTE (ELISVÂNIO)</v>
      </c>
      <c r="C18" s="15" t="str">
        <f>Tabela224[[#This Row],[SITUAÇÃO ]]</f>
        <v>ATIVO</v>
      </c>
      <c r="D18" s="15"/>
      <c r="E18" s="7"/>
      <c r="F18" s="10"/>
      <c r="G18" s="7"/>
      <c r="H18" s="7"/>
      <c r="I18" s="8"/>
      <c r="J18" s="7">
        <f t="shared" si="0"/>
        <v>0</v>
      </c>
      <c r="K18" s="9">
        <f t="shared" si="2"/>
        <v>-29</v>
      </c>
      <c r="L18" s="15" t="str">
        <f ca="1">IF(TODAY()&gt;Tabela22410111213141516171819205[[#This Row],[VENCIMENTO]],"Vencido‼","Válido✔")</f>
        <v>Vencido‼</v>
      </c>
    </row>
    <row r="19" spans="1:12" x14ac:dyDescent="0.25">
      <c r="A19" s="11" t="str">
        <f>Tabela224[[#This Row],[NOME]]</f>
        <v>EVARISTO CHAVES DA SILVA</v>
      </c>
      <c r="B19" s="11" t="str">
        <f>Tabela224[[#This Row],[CATEGORIA]]</f>
        <v>EMPREGADO</v>
      </c>
      <c r="C19" s="15" t="str">
        <f>Tabela224[[#This Row],[SITUAÇÃO ]]</f>
        <v>ATIVO</v>
      </c>
      <c r="D19" s="15"/>
      <c r="E19" s="7"/>
      <c r="F19" s="10"/>
      <c r="G19" s="7"/>
      <c r="H19" s="7"/>
      <c r="I19" s="8"/>
      <c r="J19" s="7">
        <f t="shared" si="0"/>
        <v>0</v>
      </c>
      <c r="K19" s="9">
        <f t="shared" si="2"/>
        <v>-29</v>
      </c>
      <c r="L19" s="15" t="str">
        <f ca="1">IF(TODAY()&gt;Tabela22410111213141516171819205[[#This Row],[VENCIMENTO]],"Vencido‼","Válido✔")</f>
        <v>Vencido‼</v>
      </c>
    </row>
    <row r="20" spans="1:12" x14ac:dyDescent="0.25">
      <c r="A20" s="11" t="str">
        <f>Tabela224[[#This Row],[NOME]]</f>
        <v>FELIPE OLIVEIRA BARBOSA</v>
      </c>
      <c r="B20" s="11" t="str">
        <f>Tabela224[[#This Row],[CATEGORIA]]</f>
        <v>EMPREGADO</v>
      </c>
      <c r="C20" s="15" t="str">
        <f>Tabela224[[#This Row],[SITUAÇÃO ]]</f>
        <v>ATIVO</v>
      </c>
      <c r="D20" s="15" t="s">
        <v>80</v>
      </c>
      <c r="E20" s="7">
        <v>45159</v>
      </c>
      <c r="F20" s="10">
        <v>4.1666666666666664E-2</v>
      </c>
      <c r="G20" s="7" t="s">
        <v>22</v>
      </c>
      <c r="H20" s="7" t="s">
        <v>63</v>
      </c>
      <c r="I20" s="8">
        <v>24</v>
      </c>
      <c r="J20" s="7">
        <f t="shared" si="0"/>
        <v>45890</v>
      </c>
      <c r="K20" s="9">
        <f t="shared" si="2"/>
        <v>45861</v>
      </c>
      <c r="L20" s="15" t="str">
        <f ca="1">IF(TODAY()&gt;Tabela22410111213141516171819205[[#This Row],[VENCIMENTO]],"Vencido‼","Válido✔")</f>
        <v>Válido✔</v>
      </c>
    </row>
    <row r="21" spans="1:12" x14ac:dyDescent="0.25">
      <c r="A21" s="11" t="str">
        <f>Tabela224[[#This Row],[NOME]]</f>
        <v>FERNANDO OLIVEIRA DOS SANTOS</v>
      </c>
      <c r="B21" s="11" t="str">
        <f>Tabela224[[#This Row],[CATEGORIA]]</f>
        <v>EMPREGADO</v>
      </c>
      <c r="C21" s="15" t="str">
        <f>Tabela224[[#This Row],[SITUAÇÃO ]]</f>
        <v>ATIVO</v>
      </c>
      <c r="D21" s="15" t="s">
        <v>80</v>
      </c>
      <c r="E21" s="7">
        <v>45159</v>
      </c>
      <c r="F21" s="10">
        <v>4.1666666666666664E-2</v>
      </c>
      <c r="G21" s="7" t="s">
        <v>22</v>
      </c>
      <c r="H21" s="7" t="s">
        <v>63</v>
      </c>
      <c r="I21" s="8">
        <v>24</v>
      </c>
      <c r="J21" s="7">
        <f t="shared" si="0"/>
        <v>45890</v>
      </c>
      <c r="K21" s="9">
        <f t="shared" si="2"/>
        <v>45861</v>
      </c>
      <c r="L21" s="15" t="str">
        <f ca="1">IF(TODAY()&gt;Tabela22410111213141516171819205[[#This Row],[VENCIMENTO]],"Vencido‼","Válido✔")</f>
        <v>Válido✔</v>
      </c>
    </row>
    <row r="22" spans="1:12" x14ac:dyDescent="0.25">
      <c r="A22" s="11" t="str">
        <f>Tabela224[[#This Row],[NOME]]</f>
        <v>FILIPI GODINHO VEIGA</v>
      </c>
      <c r="B22" s="11" t="str">
        <f>Tabela224[[#This Row],[CATEGORIA]]</f>
        <v>INTERMITENTE (GEOSCAN)</v>
      </c>
      <c r="C22" s="15" t="str">
        <f>Tabela224[[#This Row],[SITUAÇÃO ]]</f>
        <v>ATIVO</v>
      </c>
      <c r="D22" s="15"/>
      <c r="E22" s="7"/>
      <c r="F22" s="10"/>
      <c r="G22" s="7"/>
      <c r="H22" s="7"/>
      <c r="I22" s="8"/>
      <c r="J22" s="7">
        <f t="shared" si="0"/>
        <v>0</v>
      </c>
      <c r="K22" s="9">
        <f t="shared" si="2"/>
        <v>-29</v>
      </c>
      <c r="L22" s="15" t="str">
        <f ca="1">IF(TODAY()&gt;Tabela22410111213141516171819205[[#This Row],[VENCIMENTO]],"Vencido‼","Válido✔")</f>
        <v>Vencido‼</v>
      </c>
    </row>
    <row r="23" spans="1:12" x14ac:dyDescent="0.25">
      <c r="A23" s="11" t="str">
        <f>Tabela224[[#This Row],[NOME]]</f>
        <v>GERSON DAMIÃO DA SILVA PRADO</v>
      </c>
      <c r="B23" s="11" t="str">
        <f>Tabela224[[#This Row],[CATEGORIA]]</f>
        <v>EMPREGADO</v>
      </c>
      <c r="C23" s="15" t="str">
        <f>Tabela224[[#This Row],[SITUAÇÃO ]]</f>
        <v>ATIVO</v>
      </c>
      <c r="D23" s="15" t="s">
        <v>80</v>
      </c>
      <c r="E23" s="7">
        <v>45159</v>
      </c>
      <c r="F23" s="10">
        <v>4.1666666666666664E-2</v>
      </c>
      <c r="G23" s="7" t="s">
        <v>22</v>
      </c>
      <c r="H23" s="7" t="s">
        <v>63</v>
      </c>
      <c r="I23" s="8">
        <v>24</v>
      </c>
      <c r="J23" s="7">
        <f t="shared" si="0"/>
        <v>45890</v>
      </c>
      <c r="K23" s="9">
        <f t="shared" si="2"/>
        <v>45861</v>
      </c>
      <c r="L23" s="15" t="str">
        <f ca="1">IF(TODAY()&gt;Tabela22410111213141516171819205[[#This Row],[VENCIMENTO]],"Vencido‼","Válido✔")</f>
        <v>Válido✔</v>
      </c>
    </row>
    <row r="24" spans="1:12" x14ac:dyDescent="0.25">
      <c r="A24" s="11" t="str">
        <f>Tabela224[[#This Row],[NOME]]</f>
        <v>GIVALDO JOSE DOS SANTOS</v>
      </c>
      <c r="B24" s="11" t="str">
        <f>Tabela224[[#This Row],[CATEGORIA]]</f>
        <v>INTERMITENTE (ELISVÂNIO)</v>
      </c>
      <c r="C24" s="15" t="str">
        <f>Tabela224[[#This Row],[SITUAÇÃO ]]</f>
        <v>ATIVO</v>
      </c>
      <c r="D24" s="15"/>
      <c r="E24" s="7"/>
      <c r="F24" s="7"/>
      <c r="G24" s="7"/>
      <c r="H24" s="7"/>
      <c r="I24" s="8"/>
      <c r="J24" s="7">
        <f t="shared" si="0"/>
        <v>0</v>
      </c>
      <c r="K24" s="9">
        <f t="shared" si="2"/>
        <v>-29</v>
      </c>
      <c r="L24" s="15" t="str">
        <f ca="1">IF(TODAY()&gt;Tabela22410111213141516171819205[[#This Row],[VENCIMENTO]],"Vencido‼","Válido✔")</f>
        <v>Vencido‼</v>
      </c>
    </row>
    <row r="25" spans="1:12" x14ac:dyDescent="0.25">
      <c r="A25" s="11" t="str">
        <f>Tabela224[[#This Row],[NOME]]</f>
        <v>GUSTAVO HENRIQUE ABREU ROCHA</v>
      </c>
      <c r="B25" s="11" t="str">
        <f>Tabela224[[#This Row],[CATEGORIA]]</f>
        <v>EMPREGADO</v>
      </c>
      <c r="C25" s="15" t="str">
        <f>Tabela224[[#This Row],[SITUAÇÃO ]]</f>
        <v>ATIVO</v>
      </c>
      <c r="D25" s="15" t="s">
        <v>80</v>
      </c>
      <c r="E25" s="7">
        <v>45159</v>
      </c>
      <c r="F25" s="10">
        <v>4.1666666666666664E-2</v>
      </c>
      <c r="G25" s="7" t="s">
        <v>22</v>
      </c>
      <c r="H25" s="7" t="s">
        <v>63</v>
      </c>
      <c r="I25" s="8">
        <v>24</v>
      </c>
      <c r="J25" s="7">
        <f t="shared" si="0"/>
        <v>45890</v>
      </c>
      <c r="K25" s="9">
        <f t="shared" si="2"/>
        <v>45861</v>
      </c>
      <c r="L25" s="15" t="str">
        <f ca="1">IF(TODAY()&gt;Tabela22410111213141516171819205[[#This Row],[VENCIMENTO]],"Vencido‼","Válido✔")</f>
        <v>Válido✔</v>
      </c>
    </row>
    <row r="26" spans="1:12" x14ac:dyDescent="0.25">
      <c r="A26" s="11" t="str">
        <f>Tabela224[[#This Row],[NOME]]</f>
        <v>HIGOR PAULO DIAS OLIVEIRA</v>
      </c>
      <c r="B26" s="11" t="str">
        <f>Tabela224[[#This Row],[CATEGORIA]]</f>
        <v>EMPREGADO</v>
      </c>
      <c r="C26" s="15" t="str">
        <f>Tabela224[[#This Row],[SITUAÇÃO ]]</f>
        <v>ATIVO</v>
      </c>
      <c r="D26" s="15"/>
      <c r="E26" s="7"/>
      <c r="F26" s="7"/>
      <c r="G26" s="7"/>
      <c r="H26" s="7"/>
      <c r="I26" s="8"/>
      <c r="J26" s="7">
        <f t="shared" si="0"/>
        <v>0</v>
      </c>
      <c r="K26" s="9">
        <f t="shared" si="2"/>
        <v>-29</v>
      </c>
      <c r="L26" s="15" t="str">
        <f ca="1">IF(TODAY()&gt;Tabela22410111213141516171819205[[#This Row],[VENCIMENTO]],"Vencido‼","Válido✔")</f>
        <v>Vencido‼</v>
      </c>
    </row>
    <row r="27" spans="1:12" x14ac:dyDescent="0.25">
      <c r="A27" s="11" t="str">
        <f>Tabela224[[#This Row],[NOME]]</f>
        <v>JANDILSON VIRGENS COSTA</v>
      </c>
      <c r="B27" s="11" t="str">
        <f>Tabela224[[#This Row],[CATEGORIA]]</f>
        <v>INTERMITENTE (ELISVÂNIO)</v>
      </c>
      <c r="C27" s="15" t="str">
        <f>Tabela224[[#This Row],[SITUAÇÃO ]]</f>
        <v>ATIVO</v>
      </c>
      <c r="D27" s="15"/>
      <c r="E27" s="7"/>
      <c r="F27" s="7"/>
      <c r="G27" s="7"/>
      <c r="H27" s="7"/>
      <c r="I27" s="8"/>
      <c r="J27" s="7">
        <f t="shared" si="0"/>
        <v>0</v>
      </c>
      <c r="K27" s="9">
        <f t="shared" si="2"/>
        <v>-29</v>
      </c>
      <c r="L27" s="15" t="str">
        <f ca="1">IF(TODAY()&gt;Tabela22410111213141516171819205[[#This Row],[VENCIMENTO]],"Vencido‼","Válido✔")</f>
        <v>Vencido‼</v>
      </c>
    </row>
    <row r="28" spans="1:12" x14ac:dyDescent="0.25">
      <c r="A28" s="11" t="str">
        <f>Tabela224[[#This Row],[NOME]]</f>
        <v>JHONATA HENRIQUE AMORIM ALVES</v>
      </c>
      <c r="B28" s="11" t="str">
        <f>Tabela224[[#This Row],[CATEGORIA]]</f>
        <v>EMPREGADO</v>
      </c>
      <c r="C28" s="15" t="str">
        <f>Tabela224[[#This Row],[SITUAÇÃO ]]</f>
        <v>ATIVO</v>
      </c>
      <c r="D28" s="15" t="s">
        <v>80</v>
      </c>
      <c r="E28" s="7">
        <v>45159</v>
      </c>
      <c r="F28" s="10">
        <v>4.1666666666666664E-2</v>
      </c>
      <c r="G28" s="7" t="s">
        <v>22</v>
      </c>
      <c r="H28" s="7" t="s">
        <v>63</v>
      </c>
      <c r="I28" s="8">
        <v>24</v>
      </c>
      <c r="J28" s="7">
        <f t="shared" si="0"/>
        <v>45890</v>
      </c>
      <c r="K28" s="9">
        <f t="shared" si="2"/>
        <v>45861</v>
      </c>
      <c r="L28" s="15" t="str">
        <f ca="1">IF(TODAY()&gt;Tabela22410111213141516171819205[[#This Row],[VENCIMENTO]],"Vencido‼","Válido✔")</f>
        <v>Válido✔</v>
      </c>
    </row>
    <row r="29" spans="1:12" x14ac:dyDescent="0.25">
      <c r="A29" s="11" t="str">
        <f>Tabela224[[#This Row],[NOME]]</f>
        <v>JOÃO PAULO GUIMARÃES</v>
      </c>
      <c r="B29" s="11" t="str">
        <f>Tabela224[[#This Row],[CATEGORIA]]</f>
        <v>EMPREGADO</v>
      </c>
      <c r="C29" s="15" t="str">
        <f>Tabela224[[#This Row],[SITUAÇÃO ]]</f>
        <v>INATIVO</v>
      </c>
      <c r="D29" s="15"/>
      <c r="E29" s="7"/>
      <c r="F29" s="7"/>
      <c r="G29" s="7"/>
      <c r="H29" s="7"/>
      <c r="I29" s="8"/>
      <c r="J29" s="7">
        <f t="shared" si="0"/>
        <v>0</v>
      </c>
      <c r="K29" s="9">
        <f t="shared" si="2"/>
        <v>-29</v>
      </c>
      <c r="L29" s="15" t="str">
        <f ca="1">IF(TODAY()&gt;Tabela22410111213141516171819205[[#This Row],[VENCIMENTO]],"Vencido‼","Válido✔")</f>
        <v>Vencido‼</v>
      </c>
    </row>
    <row r="30" spans="1:12" x14ac:dyDescent="0.25">
      <c r="A30" s="11" t="str">
        <f>Tabela224[[#This Row],[NOME]]</f>
        <v>JONATHAS KELLYSON MARTINS DE OLIVEIRA</v>
      </c>
      <c r="B30" s="11" t="str">
        <f>Tabela224[[#This Row],[CATEGORIA]]</f>
        <v>INTERMITENTE</v>
      </c>
      <c r="C30" s="15" t="str">
        <f>Tabela224[[#This Row],[SITUAÇÃO ]]</f>
        <v>INATIVO</v>
      </c>
      <c r="D30" s="15"/>
      <c r="E30" s="7"/>
      <c r="F30" s="7"/>
      <c r="G30" s="7"/>
      <c r="H30" s="7"/>
      <c r="I30" s="8"/>
      <c r="J30" s="7">
        <f t="shared" si="0"/>
        <v>0</v>
      </c>
      <c r="K30" s="9">
        <f t="shared" si="2"/>
        <v>-29</v>
      </c>
      <c r="L30" s="15" t="str">
        <f ca="1">IF(TODAY()&gt;Tabela22410111213141516171819205[[#This Row],[VENCIMENTO]],"Vencido‼","Válido✔")</f>
        <v>Vencido‼</v>
      </c>
    </row>
    <row r="31" spans="1:12" x14ac:dyDescent="0.25">
      <c r="A31" s="11" t="str">
        <f>Tabela224[[#This Row],[NOME]]</f>
        <v>JOSÉ ANTÔNIO DIAS</v>
      </c>
      <c r="B31" s="11" t="str">
        <f>Tabela224[[#This Row],[CATEGORIA]]</f>
        <v xml:space="preserve">EMPREGADO </v>
      </c>
      <c r="C31" s="15" t="str">
        <f>Tabela224[[#This Row],[SITUAÇÃO ]]</f>
        <v>ATIVO</v>
      </c>
      <c r="D31" s="15"/>
      <c r="E31" s="7"/>
      <c r="F31" s="7"/>
      <c r="G31" s="7"/>
      <c r="H31" s="7"/>
      <c r="I31" s="8"/>
      <c r="J31" s="7">
        <f t="shared" si="0"/>
        <v>0</v>
      </c>
      <c r="K31" s="9">
        <f t="shared" si="2"/>
        <v>-29</v>
      </c>
      <c r="L31" s="15" t="str">
        <f ca="1">IF(TODAY()&gt;Tabela22410111213141516171819205[[#This Row],[VENCIMENTO]],"Vencido‼","Válido✔")</f>
        <v>Vencido‼</v>
      </c>
    </row>
    <row r="32" spans="1:12" x14ac:dyDescent="0.25">
      <c r="A32" s="11" t="str">
        <f>Tabela224[[#This Row],[NOME]]</f>
        <v>KENNEDY ALMEIDA MOTA</v>
      </c>
      <c r="B32" s="11" t="str">
        <f>Tabela224[[#This Row],[CATEGORIA]]</f>
        <v>EMPREGADO</v>
      </c>
      <c r="C32" s="15" t="str">
        <f>Tabela224[[#This Row],[SITUAÇÃO ]]</f>
        <v>ATIVO</v>
      </c>
      <c r="D32" s="15"/>
      <c r="E32" s="7"/>
      <c r="F32" s="7"/>
      <c r="G32" s="7"/>
      <c r="H32" s="7"/>
      <c r="I32" s="8"/>
      <c r="J32" s="7">
        <f t="shared" si="0"/>
        <v>0</v>
      </c>
      <c r="K32" s="9">
        <f t="shared" si="2"/>
        <v>-29</v>
      </c>
      <c r="L32" s="15" t="str">
        <f ca="1">IF(TODAY()&gt;Tabela22410111213141516171819205[[#This Row],[VENCIMENTO]],"Vencido‼","Válido✔")</f>
        <v>Vencido‼</v>
      </c>
    </row>
    <row r="33" spans="1:12" x14ac:dyDescent="0.25">
      <c r="A33" s="11" t="str">
        <f>Tabela224[[#This Row],[NOME]]</f>
        <v>KEVIN AQUINO ARNEZ</v>
      </c>
      <c r="B33" s="11" t="str">
        <f>Tabela224[[#This Row],[CATEGORIA]]</f>
        <v>EMPREGADO</v>
      </c>
      <c r="C33" s="15" t="str">
        <f>Tabela224[[#This Row],[SITUAÇÃO ]]</f>
        <v>ATIVO</v>
      </c>
      <c r="D33" s="15"/>
      <c r="E33" s="7"/>
      <c r="F33" s="7"/>
      <c r="G33" s="7"/>
      <c r="H33" s="7"/>
      <c r="I33" s="8"/>
      <c r="J33" s="7">
        <f t="shared" si="0"/>
        <v>0</v>
      </c>
      <c r="K33" s="9">
        <f t="shared" si="2"/>
        <v>-29</v>
      </c>
      <c r="L33" s="15" t="str">
        <f ca="1">IF(TODAY()&gt;Tabela22410111213141516171819205[[#This Row],[VENCIMENTO]],"Vencido‼","Válido✔")</f>
        <v>Vencido‼</v>
      </c>
    </row>
    <row r="34" spans="1:12" x14ac:dyDescent="0.25">
      <c r="A34" s="11" t="str">
        <f>Tabela224[[#This Row],[NOME]]</f>
        <v>LEANDRO ARCANJO DOS SANTOS</v>
      </c>
      <c r="B34" s="11" t="str">
        <f>Tabela224[[#This Row],[CATEGORIA]]</f>
        <v>EMPREGADO</v>
      </c>
      <c r="C34" s="15" t="str">
        <f>Tabela224[[#This Row],[SITUAÇÃO ]]</f>
        <v>ATIVO</v>
      </c>
      <c r="D34" s="15" t="s">
        <v>80</v>
      </c>
      <c r="E34" s="7">
        <v>45159</v>
      </c>
      <c r="F34" s="10">
        <v>4.1666666666666664E-2</v>
      </c>
      <c r="G34" s="7" t="s">
        <v>22</v>
      </c>
      <c r="H34" s="7" t="s">
        <v>63</v>
      </c>
      <c r="I34" s="8">
        <v>24</v>
      </c>
      <c r="J34" s="7">
        <f t="shared" si="0"/>
        <v>45890</v>
      </c>
      <c r="K34" s="9">
        <f t="shared" si="2"/>
        <v>45861</v>
      </c>
      <c r="L34" s="15" t="str">
        <f ca="1">IF(TODAY()&gt;Tabela22410111213141516171819205[[#This Row],[VENCIMENTO]],"Vencido‼","Válido✔")</f>
        <v>Válido✔</v>
      </c>
    </row>
    <row r="35" spans="1:12" x14ac:dyDescent="0.25">
      <c r="A35" s="11" t="str">
        <f>Tabela224[[#This Row],[NOME]]</f>
        <v>LUCIANO ALVES DE PAIVA</v>
      </c>
      <c r="B35" s="11" t="str">
        <f>Tabela224[[#This Row],[CATEGORIA]]</f>
        <v>EMPREGADO</v>
      </c>
      <c r="C35" s="15" t="str">
        <f>Tabela224[[#This Row],[SITUAÇÃO ]]</f>
        <v>INATIVO</v>
      </c>
      <c r="D35" s="15" t="s">
        <v>80</v>
      </c>
      <c r="E35" s="7">
        <v>45159</v>
      </c>
      <c r="F35" s="10">
        <v>4.1666666666666664E-2</v>
      </c>
      <c r="G35" s="7" t="s">
        <v>22</v>
      </c>
      <c r="H35" s="7" t="s">
        <v>63</v>
      </c>
      <c r="I35" s="8">
        <v>24</v>
      </c>
      <c r="J35" s="7">
        <f t="shared" si="0"/>
        <v>45890</v>
      </c>
      <c r="K35" s="9">
        <f t="shared" si="2"/>
        <v>45861</v>
      </c>
      <c r="L35" s="15" t="str">
        <f ca="1">IF(TODAY()&gt;Tabela22410111213141516171819205[[#This Row],[VENCIMENTO]],"Vencido‼","Válido✔")</f>
        <v>Válido✔</v>
      </c>
    </row>
    <row r="36" spans="1:12" x14ac:dyDescent="0.25">
      <c r="A36" s="11" t="str">
        <f>Tabela224[[#This Row],[NOME]]</f>
        <v>LUIZ CARLOS CORRÊA</v>
      </c>
      <c r="B36" s="11" t="str">
        <f>Tabela224[[#This Row],[CATEGORIA]]</f>
        <v>EMPREGADO</v>
      </c>
      <c r="C36" s="15" t="str">
        <f>Tabela224[[#This Row],[SITUAÇÃO ]]</f>
        <v>ATIVO</v>
      </c>
      <c r="D36" s="15"/>
      <c r="E36" s="7"/>
      <c r="F36" s="7"/>
      <c r="G36" s="7"/>
      <c r="H36" s="7"/>
      <c r="I36" s="8"/>
      <c r="J36" s="7">
        <f t="shared" si="0"/>
        <v>0</v>
      </c>
      <c r="K36" s="9">
        <f t="shared" si="2"/>
        <v>-29</v>
      </c>
      <c r="L36" s="15" t="str">
        <f ca="1">IF(TODAY()&gt;Tabela22410111213141516171819205[[#This Row],[VENCIMENTO]],"Vencido‼","Válido✔")</f>
        <v>Vencido‼</v>
      </c>
    </row>
    <row r="37" spans="1:12" x14ac:dyDescent="0.25">
      <c r="A37" s="11" t="str">
        <f>Tabela224[[#This Row],[NOME]]</f>
        <v>MÁRCIO PEREIRA DO NASCIMENTO</v>
      </c>
      <c r="B37" s="11" t="str">
        <f>Tabela224[[#This Row],[CATEGORIA]]</f>
        <v>EMPREGADO</v>
      </c>
      <c r="C37" s="15" t="str">
        <f>Tabela224[[#This Row],[SITUAÇÃO ]]</f>
        <v>ATIVO</v>
      </c>
      <c r="D37" s="15" t="s">
        <v>80</v>
      </c>
      <c r="E37" s="7">
        <v>45159</v>
      </c>
      <c r="F37" s="10">
        <v>4.1666666666666664E-2</v>
      </c>
      <c r="G37" s="7" t="s">
        <v>22</v>
      </c>
      <c r="H37" s="7" t="s">
        <v>63</v>
      </c>
      <c r="I37" s="8">
        <v>24</v>
      </c>
      <c r="J37" s="7">
        <f t="shared" si="0"/>
        <v>45890</v>
      </c>
      <c r="K37" s="9">
        <f t="shared" si="2"/>
        <v>45861</v>
      </c>
      <c r="L37" s="15" t="str">
        <f ca="1">IF(TODAY()&gt;Tabela22410111213141516171819205[[#This Row],[VENCIMENTO]],"Vencido‼","Válido✔")</f>
        <v>Válido✔</v>
      </c>
    </row>
    <row r="38" spans="1:12" x14ac:dyDescent="0.25">
      <c r="A38" s="11" t="str">
        <f>Tabela224[[#This Row],[NOME]]</f>
        <v>MATEUS DOS SANTOS DE BRITO</v>
      </c>
      <c r="B38" s="11" t="str">
        <f>Tabela224[[#This Row],[CATEGORIA]]</f>
        <v>INTERMITENTE (ELISVÂNIO)</v>
      </c>
      <c r="C38" s="15" t="str">
        <f>Tabela224[[#This Row],[SITUAÇÃO ]]</f>
        <v>ATIVO</v>
      </c>
      <c r="D38" s="15"/>
      <c r="E38" s="7"/>
      <c r="F38" s="7"/>
      <c r="G38" s="7"/>
      <c r="H38" s="7"/>
      <c r="I38" s="8"/>
      <c r="J38" s="7">
        <f t="shared" si="0"/>
        <v>0</v>
      </c>
      <c r="K38" s="9">
        <f t="shared" si="2"/>
        <v>-29</v>
      </c>
      <c r="L38" s="15" t="str">
        <f ca="1">IF(TODAY()&gt;Tabela22410111213141516171819205[[#This Row],[VENCIMENTO]],"Vencido‼","Válido✔")</f>
        <v>Vencido‼</v>
      </c>
    </row>
    <row r="39" spans="1:12" x14ac:dyDescent="0.25">
      <c r="A39" s="11" t="str">
        <f>Tabela224[[#This Row],[NOME]]</f>
        <v>MOACIR ROMÁRIO SIQUEIRA DOS REIS</v>
      </c>
      <c r="B39" s="11" t="str">
        <f>Tabela224[[#This Row],[CATEGORIA]]</f>
        <v>EMPREGADO</v>
      </c>
      <c r="C39" s="15" t="str">
        <f>Tabela224[[#This Row],[SITUAÇÃO ]]</f>
        <v>ATIVO</v>
      </c>
      <c r="D39" s="15"/>
      <c r="E39" s="7"/>
      <c r="F39" s="7"/>
      <c r="G39" s="7"/>
      <c r="H39" s="7"/>
      <c r="I39" s="8"/>
      <c r="J39" s="7">
        <f t="shared" si="0"/>
        <v>0</v>
      </c>
      <c r="K39" s="9">
        <f t="shared" si="2"/>
        <v>-29</v>
      </c>
      <c r="L39" s="15" t="str">
        <f ca="1">IF(TODAY()&gt;Tabela22410111213141516171819205[[#This Row],[VENCIMENTO]],"Vencido‼","Válido✔")</f>
        <v>Vencido‼</v>
      </c>
    </row>
    <row r="40" spans="1:12" x14ac:dyDescent="0.25">
      <c r="A40" s="11" t="str">
        <f>Tabela224[[#This Row],[NOME]]</f>
        <v>NATHÁLIA ROSY SOUZA OLIVEIRA</v>
      </c>
      <c r="B40" s="11" t="str">
        <f>Tabela224[[#This Row],[CATEGORIA]]</f>
        <v>EMPREGADO</v>
      </c>
      <c r="C40" s="15" t="str">
        <f>Tabela224[[#This Row],[SITUAÇÃO ]]</f>
        <v>ATIVO</v>
      </c>
      <c r="D40" s="15"/>
      <c r="E40" s="7"/>
      <c r="F40" s="7"/>
      <c r="G40" s="7"/>
      <c r="H40" s="7"/>
      <c r="I40" s="8"/>
      <c r="J40" s="7">
        <f t="shared" si="0"/>
        <v>0</v>
      </c>
      <c r="K40" s="9">
        <f t="shared" si="2"/>
        <v>-29</v>
      </c>
      <c r="L40" s="15" t="str">
        <f ca="1">IF(TODAY()&gt;Tabela22410111213141516171819205[[#This Row],[VENCIMENTO]],"Vencido‼","Válido✔")</f>
        <v>Vencido‼</v>
      </c>
    </row>
    <row r="41" spans="1:12" x14ac:dyDescent="0.25">
      <c r="A41" s="11" t="str">
        <f>Tabela224[[#This Row],[NOME]]</f>
        <v>NAYARA THAÍS LOURENÇO OLIVEIRA</v>
      </c>
      <c r="B41" s="11" t="str">
        <f>Tabela224[[#This Row],[CATEGORIA]]</f>
        <v>EMPREGADO</v>
      </c>
      <c r="C41" s="15" t="str">
        <f>Tabela224[[#This Row],[SITUAÇÃO ]]</f>
        <v>ATIVO</v>
      </c>
      <c r="D41" s="15" t="s">
        <v>80</v>
      </c>
      <c r="E41" s="7">
        <v>45159</v>
      </c>
      <c r="F41" s="10">
        <v>4.1666666666666664E-2</v>
      </c>
      <c r="G41" s="7" t="s">
        <v>22</v>
      </c>
      <c r="H41" s="7" t="s">
        <v>63</v>
      </c>
      <c r="I41" s="8">
        <v>24</v>
      </c>
      <c r="J41" s="7">
        <f t="shared" si="0"/>
        <v>45890</v>
      </c>
      <c r="K41" s="9">
        <f t="shared" si="2"/>
        <v>45861</v>
      </c>
      <c r="L41" s="15" t="str">
        <f ca="1">IF(TODAY()&gt;Tabela22410111213141516171819205[[#This Row],[VENCIMENTO]],"Vencido‼","Válido✔")</f>
        <v>Válido✔</v>
      </c>
    </row>
    <row r="42" spans="1:12" x14ac:dyDescent="0.25">
      <c r="A42" s="11" t="str">
        <f>Tabela224[[#This Row],[NOME]]</f>
        <v>NIELTON OLIVEIRA DAMASCENO</v>
      </c>
      <c r="B42" s="11" t="str">
        <f>Tabela224[[#This Row],[CATEGORIA]]</f>
        <v>EMPREGADO</v>
      </c>
      <c r="C42" s="15" t="str">
        <f>Tabela224[[#This Row],[SITUAÇÃO ]]</f>
        <v>ATIVO</v>
      </c>
      <c r="D42" s="15"/>
      <c r="E42" s="7"/>
      <c r="F42" s="7"/>
      <c r="G42" s="7"/>
      <c r="H42" s="7"/>
      <c r="I42" s="8"/>
      <c r="J42" s="7">
        <f t="shared" si="0"/>
        <v>0</v>
      </c>
      <c r="K42" s="9">
        <f t="shared" si="2"/>
        <v>-29</v>
      </c>
      <c r="L42" s="15" t="str">
        <f ca="1">IF(TODAY()&gt;Tabela22410111213141516171819205[[#This Row],[VENCIMENTO]],"Vencido‼","Válido✔")</f>
        <v>Vencido‼</v>
      </c>
    </row>
    <row r="43" spans="1:12" x14ac:dyDescent="0.25">
      <c r="A43" s="11" t="str">
        <f>Tabela224[[#This Row],[NOME]]</f>
        <v>PAULO CÉLIO DA SILVA</v>
      </c>
      <c r="B43" s="11" t="str">
        <f>Tabela224[[#This Row],[CATEGORIA]]</f>
        <v>EMPREGADO</v>
      </c>
      <c r="C43" s="15" t="str">
        <f>Tabela224[[#This Row],[SITUAÇÃO ]]</f>
        <v>ATIVO</v>
      </c>
      <c r="D43" s="15"/>
      <c r="E43" s="7"/>
      <c r="F43" s="7"/>
      <c r="G43" s="7"/>
      <c r="H43" s="7"/>
      <c r="I43" s="8"/>
      <c r="J43" s="7">
        <f t="shared" si="0"/>
        <v>0</v>
      </c>
      <c r="K43" s="9">
        <f t="shared" si="2"/>
        <v>-29</v>
      </c>
      <c r="L43" s="15" t="str">
        <f ca="1">IF(TODAY()&gt;Tabela22410111213141516171819205[[#This Row],[VENCIMENTO]],"Vencido‼","Válido✔")</f>
        <v>Vencido‼</v>
      </c>
    </row>
    <row r="44" spans="1:12" x14ac:dyDescent="0.25">
      <c r="A44" s="11" t="str">
        <f>Tabela224[[#This Row],[NOME]]</f>
        <v>RAFAEL FAUSTINO MAPA COELHO</v>
      </c>
      <c r="B44" s="11" t="str">
        <f>Tabela224[[#This Row],[CATEGORIA]]</f>
        <v>EMPREGADO</v>
      </c>
      <c r="C44" s="15" t="str">
        <f>Tabela224[[#This Row],[SITUAÇÃO ]]</f>
        <v>INATIVO</v>
      </c>
      <c r="D44" s="15"/>
      <c r="E44" s="7"/>
      <c r="F44" s="7"/>
      <c r="G44" s="7"/>
      <c r="H44" s="7"/>
      <c r="I44" s="8"/>
      <c r="J44" s="7">
        <f t="shared" si="0"/>
        <v>0</v>
      </c>
      <c r="K44" s="9">
        <f t="shared" si="2"/>
        <v>-29</v>
      </c>
      <c r="L44" s="15" t="str">
        <f ca="1">IF(TODAY()&gt;Tabela22410111213141516171819205[[#This Row],[VENCIMENTO]],"Vencido‼","Válido✔")</f>
        <v>Vencido‼</v>
      </c>
    </row>
    <row r="45" spans="1:12" x14ac:dyDescent="0.25">
      <c r="A45" s="11" t="str">
        <f>Tabela224[[#This Row],[NOME]]</f>
        <v>RAFAEL ROBERTO CAMPIDELLI</v>
      </c>
      <c r="B45" s="11" t="str">
        <f>Tabela224[[#This Row],[CATEGORIA]]</f>
        <v>EMPREGADO</v>
      </c>
      <c r="C45" s="15" t="s">
        <v>120</v>
      </c>
      <c r="D45" s="15"/>
      <c r="E45" s="7"/>
      <c r="F45" s="7"/>
      <c r="G45" s="7"/>
      <c r="H45" s="7"/>
      <c r="I45" s="8"/>
      <c r="J45" s="7">
        <f>EDATE(E45,I45)</f>
        <v>0</v>
      </c>
      <c r="K45" s="9">
        <f>J45-29</f>
        <v>-29</v>
      </c>
      <c r="L45" s="15" t="str">
        <f ca="1">IF(TODAY()&gt;Tabela22410111213141516171819205[[#This Row],[VENCIMENTO]],"Vencido‼","Válido✔")</f>
        <v>Vencido‼</v>
      </c>
    </row>
    <row r="46" spans="1:12" x14ac:dyDescent="0.25">
      <c r="A46" s="11" t="str">
        <f>Tabela224[[#This Row],[NOME]]</f>
        <v>ROBERT AUGUSTO SANTOS SILVA</v>
      </c>
      <c r="B46" s="11" t="str">
        <f>Tabela224[[#This Row],[CATEGORIA]]</f>
        <v>EMPREGADO</v>
      </c>
      <c r="C46" s="15" t="str">
        <f>Tabela224[[#This Row],[SITUAÇÃO ]]</f>
        <v>ATIVO</v>
      </c>
      <c r="D46" s="15" t="s">
        <v>80</v>
      </c>
      <c r="E46" s="7">
        <v>45159</v>
      </c>
      <c r="F46" s="10">
        <v>4.1666666666666664E-2</v>
      </c>
      <c r="G46" s="7" t="s">
        <v>22</v>
      </c>
      <c r="H46" s="7" t="s">
        <v>63</v>
      </c>
      <c r="I46" s="8">
        <v>24</v>
      </c>
      <c r="J46" s="7">
        <f t="shared" si="0"/>
        <v>45890</v>
      </c>
      <c r="K46" s="9">
        <f t="shared" si="2"/>
        <v>45861</v>
      </c>
      <c r="L46" s="15" t="str">
        <f ca="1">IF(TODAY()&gt;Tabela22410111213141516171819205[[#This Row],[VENCIMENTO]],"Vencido‼","Válido✔")</f>
        <v>Válido✔</v>
      </c>
    </row>
    <row r="47" spans="1:12" x14ac:dyDescent="0.25">
      <c r="A47" s="11" t="str">
        <f>Tabela224[[#This Row],[NOME]]</f>
        <v>TALISON TIAGO DIAS OLIVEIRA</v>
      </c>
      <c r="B47" s="11" t="str">
        <f>Tabela224[[#This Row],[CATEGORIA]]</f>
        <v>EMPREGADO</v>
      </c>
      <c r="C47" s="15" t="str">
        <f>Tabela224[[#This Row],[SITUAÇÃO ]]</f>
        <v>ATIVO</v>
      </c>
      <c r="D47" s="15"/>
      <c r="E47" s="7"/>
      <c r="F47" s="7"/>
      <c r="G47" s="7"/>
      <c r="H47" s="7"/>
      <c r="I47" s="8"/>
      <c r="J47" s="7">
        <f t="shared" si="0"/>
        <v>0</v>
      </c>
      <c r="K47" s="9">
        <f t="shared" si="2"/>
        <v>-29</v>
      </c>
      <c r="L47" s="15" t="str">
        <f ca="1">IF(TODAY()&gt;Tabela22410111213141516171819205[[#This Row],[VENCIMENTO]],"Vencido‼","Válido✔")</f>
        <v>Vencido‼</v>
      </c>
    </row>
    <row r="48" spans="1:12" x14ac:dyDescent="0.25">
      <c r="A48" s="11" t="str">
        <f>Tabela224[[#This Row],[NOME]]</f>
        <v>THAÍS LORRAINE DA SILVA SANTOS</v>
      </c>
      <c r="B48" s="11" t="str">
        <f>Tabela224[[#This Row],[CATEGORIA]]</f>
        <v>EMPREGADO</v>
      </c>
      <c r="C48" s="15" t="str">
        <f>Tabela224[[#This Row],[SITUAÇÃO ]]</f>
        <v>ATIVO</v>
      </c>
      <c r="D48" s="15"/>
      <c r="E48" s="7"/>
      <c r="F48" s="7"/>
      <c r="G48" s="7"/>
      <c r="H48" s="7"/>
      <c r="I48" s="8"/>
      <c r="J48" s="7">
        <f t="shared" si="0"/>
        <v>0</v>
      </c>
      <c r="K48" s="9">
        <f t="shared" si="2"/>
        <v>-29</v>
      </c>
      <c r="L48" s="15" t="str">
        <f ca="1">IF(TODAY()&gt;Tabela22410111213141516171819205[[#This Row],[VENCIMENTO]],"Vencido‼","Válido✔")</f>
        <v>Vencido‼</v>
      </c>
    </row>
    <row r="49" spans="1:12" x14ac:dyDescent="0.25">
      <c r="A49" s="11" t="str">
        <f>Tabela224[[#This Row],[NOME]]</f>
        <v>WAGNER APARECIDO DE SOUSA JÚNIOR</v>
      </c>
      <c r="B49" s="11" t="str">
        <f>Tabela224[[#This Row],[CATEGORIA]]</f>
        <v>EMPREGADO</v>
      </c>
      <c r="C49" s="15" t="str">
        <f>Tabela224[[#This Row],[SITUAÇÃO ]]</f>
        <v>INATIVO</v>
      </c>
      <c r="D49" s="15"/>
      <c r="E49" s="7"/>
      <c r="F49" s="7"/>
      <c r="G49" s="7"/>
      <c r="H49" s="7"/>
      <c r="I49" s="8"/>
      <c r="J49" s="7">
        <f t="shared" si="0"/>
        <v>0</v>
      </c>
      <c r="K49" s="9">
        <f t="shared" si="2"/>
        <v>-29</v>
      </c>
      <c r="L49" s="15" t="str">
        <f ca="1">IF(TODAY()&gt;Tabela22410111213141516171819205[[#This Row],[VENCIMENTO]],"Vencido‼","Válido✔")</f>
        <v>Vencido‼</v>
      </c>
    </row>
    <row r="50" spans="1:12" x14ac:dyDescent="0.25">
      <c r="A50" s="11" t="str">
        <f>Tabela224[[#This Row],[NOME]]</f>
        <v>WESLEY DE ALMEIDA E SOUZA</v>
      </c>
      <c r="B50" s="11" t="str">
        <f>Tabela224[[#This Row],[CATEGORIA]]</f>
        <v>EMPREGADO</v>
      </c>
      <c r="C50" s="15" t="str">
        <f>Tabela224[[#This Row],[SITUAÇÃO ]]</f>
        <v>ATIVO</v>
      </c>
      <c r="D50" s="15"/>
      <c r="E50" s="19"/>
      <c r="F50" s="19"/>
      <c r="G50" s="7"/>
      <c r="H50" s="7"/>
      <c r="I50" s="8"/>
      <c r="J50" s="19">
        <f t="shared" si="0"/>
        <v>0</v>
      </c>
      <c r="K50" s="20">
        <f t="shared" si="2"/>
        <v>-29</v>
      </c>
      <c r="L50" s="15" t="str">
        <f ca="1">IF(TODAY()&gt;Tabela22410111213141516171819205[[#This Row],[VENCIMENTO]],"Vencido‼","Válido✔")</f>
        <v>Vencido‼</v>
      </c>
    </row>
    <row r="51" spans="1:12" x14ac:dyDescent="0.25">
      <c r="A51" s="11" t="str">
        <f>Tabela224[[#This Row],[NOME]]</f>
        <v>MARCELO CHRISTIAN LELIS DE OLIVEIRA</v>
      </c>
      <c r="B51" s="11" t="str">
        <f>Tabela224[[#This Row],[CATEGORIA]]</f>
        <v>EMPREGADO</v>
      </c>
      <c r="C51" s="15" t="str">
        <f>Tabela224[[#This Row],[SITUAÇÃO ]]</f>
        <v>ATIVO</v>
      </c>
      <c r="D51" s="8"/>
      <c r="E51" s="7"/>
      <c r="F51" s="7"/>
      <c r="G51" s="7"/>
      <c r="H51" s="7"/>
      <c r="I51" s="8"/>
      <c r="J51" s="7">
        <f t="shared" ref="J51:J82" si="3">EDATE(E51,I51)</f>
        <v>0</v>
      </c>
      <c r="K51" s="9">
        <f t="shared" ref="K51:K82" si="4">J51-29</f>
        <v>-29</v>
      </c>
      <c r="L51" s="27" t="str">
        <f ca="1">IF(TODAY()&gt;Tabela22410111213141516171819205[[#This Row],[VENCIMENTO]],"Vencido‼","Válido✔")</f>
        <v>Vencido‼</v>
      </c>
    </row>
    <row r="52" spans="1:12" x14ac:dyDescent="0.25">
      <c r="A52" s="11" t="str">
        <f>Tabela224[[#This Row],[NOME]]</f>
        <v>PABLO VINICIUS SEVERINO FERNANDES</v>
      </c>
      <c r="B52" s="11" t="str">
        <f>Tabela224[[#This Row],[CATEGORIA]]</f>
        <v xml:space="preserve">EMPREGADO </v>
      </c>
      <c r="C52" s="15" t="str">
        <f>Tabela224[[#This Row],[SITUAÇÃO ]]</f>
        <v>ATIVO</v>
      </c>
      <c r="D52" s="8"/>
      <c r="E52" s="7"/>
      <c r="F52" s="7"/>
      <c r="G52" s="7"/>
      <c r="H52" s="7"/>
      <c r="I52" s="8"/>
      <c r="J52" s="7">
        <f t="shared" si="3"/>
        <v>0</v>
      </c>
      <c r="K52" s="9">
        <f t="shared" si="4"/>
        <v>-29</v>
      </c>
      <c r="L52" s="27" t="str">
        <f ca="1">IF(TODAY()&gt;Tabela22410111213141516171819205[[#This Row],[VENCIMENTO]],"Vencido‼","Válido✔")</f>
        <v>Vencido‼</v>
      </c>
    </row>
    <row r="53" spans="1:12" x14ac:dyDescent="0.25">
      <c r="A53" s="11" t="str">
        <f>Tabela224[[#This Row],[NOME]]</f>
        <v>FRANCISCO PEDRO DE SOUZA SANTOS</v>
      </c>
      <c r="B53" s="11" t="str">
        <f>Tabela224[[#This Row],[CATEGORIA]]</f>
        <v>EMPREGADO</v>
      </c>
      <c r="C53" s="15" t="s">
        <v>120</v>
      </c>
      <c r="D53" s="8"/>
      <c r="E53" s="7"/>
      <c r="F53" s="7"/>
      <c r="G53" s="7"/>
      <c r="H53" s="7"/>
      <c r="I53" s="8"/>
      <c r="J53" s="7">
        <f t="shared" si="3"/>
        <v>0</v>
      </c>
      <c r="K53" s="9">
        <f t="shared" si="4"/>
        <v>-29</v>
      </c>
      <c r="L53" s="27" t="str">
        <f ca="1">IF(TODAY()&gt;Tabela22410111213141516171819205[[#This Row],[VENCIMENTO]],"Vencido‼","Válido✔")</f>
        <v>Vencido‼</v>
      </c>
    </row>
    <row r="54" spans="1:12" x14ac:dyDescent="0.25">
      <c r="A54" s="11" t="str">
        <f>Tabela224[[#This Row],[NOME]]</f>
        <v>ÍTALO GABRIEL DA SILVA RODRIGUES SANTOS</v>
      </c>
      <c r="B54" s="11" t="str">
        <f>Tabela224[[#This Row],[CATEGORIA]]</f>
        <v>EMPREGADO</v>
      </c>
      <c r="C54" s="15" t="str">
        <f>Tabela224[[#This Row],[SITUAÇÃO ]]</f>
        <v>ATIVO</v>
      </c>
      <c r="D54" s="8"/>
      <c r="E54" s="7"/>
      <c r="F54" s="7"/>
      <c r="G54" s="7"/>
      <c r="H54" s="7"/>
      <c r="I54" s="8"/>
      <c r="J54" s="7">
        <f t="shared" si="3"/>
        <v>0</v>
      </c>
      <c r="K54" s="9">
        <f t="shared" si="4"/>
        <v>-29</v>
      </c>
      <c r="L54" s="27" t="str">
        <f ca="1">IF(TODAY()&gt;Tabela22410111213141516171819205[[#This Row],[VENCIMENTO]],"Vencido‼","Válido✔")</f>
        <v>Vencido‼</v>
      </c>
    </row>
    <row r="55" spans="1:12" x14ac:dyDescent="0.25">
      <c r="A55" s="11" t="str">
        <f>Tabela224[[#This Row],[NOME]]</f>
        <v>IVANILDO AMARAL SANTOS</v>
      </c>
      <c r="B55" s="11" t="str">
        <f>Tabela224[[#This Row],[CATEGORIA]]</f>
        <v>EMPREGADO</v>
      </c>
      <c r="C55" s="15" t="str">
        <f>Tabela224[[#This Row],[SITUAÇÃO ]]</f>
        <v>ATIVO</v>
      </c>
      <c r="D55" s="8"/>
      <c r="E55" s="7"/>
      <c r="F55" s="7"/>
      <c r="G55" s="7"/>
      <c r="H55" s="7"/>
      <c r="I55" s="8"/>
      <c r="J55" s="7">
        <f t="shared" si="3"/>
        <v>0</v>
      </c>
      <c r="K55" s="9">
        <f t="shared" si="4"/>
        <v>-29</v>
      </c>
      <c r="L55" s="27" t="str">
        <f ca="1">IF(TODAY()&gt;Tabela22410111213141516171819205[[#This Row],[VENCIMENTO]],"Vencido‼","Válido✔")</f>
        <v>Vencido‼</v>
      </c>
    </row>
    <row r="56" spans="1:12" x14ac:dyDescent="0.25">
      <c r="A56" s="11" t="str">
        <f>Tabela224[[#This Row],[NOME]]</f>
        <v>JONATHAN FERNANDES PEREIRA</v>
      </c>
      <c r="B56" s="11" t="str">
        <f>Tabela224[[#This Row],[CATEGORIA]]</f>
        <v>EMPREGADO</v>
      </c>
      <c r="C56" s="15" t="str">
        <f>Tabela224[[#This Row],[SITUAÇÃO ]]</f>
        <v>ATIVO</v>
      </c>
      <c r="D56" s="8"/>
      <c r="E56" s="7"/>
      <c r="F56" s="7"/>
      <c r="G56" s="7"/>
      <c r="H56" s="7"/>
      <c r="I56" s="8"/>
      <c r="J56" s="7">
        <f t="shared" si="3"/>
        <v>0</v>
      </c>
      <c r="K56" s="9">
        <f t="shared" si="4"/>
        <v>-29</v>
      </c>
      <c r="L56" s="27" t="str">
        <f ca="1">IF(TODAY()&gt;Tabela22410111213141516171819205[[#This Row],[VENCIMENTO]],"Vencido‼","Válido✔")</f>
        <v>Vencido‼</v>
      </c>
    </row>
    <row r="57" spans="1:12" x14ac:dyDescent="0.25">
      <c r="A57" s="11" t="str">
        <f>Tabela224[[#This Row],[NOME]]</f>
        <v>FERNANDO AQUINO FERNANDES</v>
      </c>
      <c r="B57" s="11" t="str">
        <f>Tabela224[[#This Row],[CATEGORIA]]</f>
        <v>INTERMITENTE (FERNANDO)</v>
      </c>
      <c r="C57" s="15" t="str">
        <f>Tabela224[[#This Row],[SITUAÇÃO ]]</f>
        <v>ATIVO</v>
      </c>
      <c r="D57" s="8"/>
      <c r="E57" s="7"/>
      <c r="F57" s="7"/>
      <c r="G57" s="7"/>
      <c r="H57" s="7"/>
      <c r="I57" s="8"/>
      <c r="J57" s="7">
        <f t="shared" si="3"/>
        <v>0</v>
      </c>
      <c r="K57" s="9">
        <f t="shared" si="4"/>
        <v>-29</v>
      </c>
      <c r="L57" s="27" t="str">
        <f ca="1">IF(TODAY()&gt;Tabela22410111213141516171819205[[#This Row],[VENCIMENTO]],"Vencido‼","Válido✔")</f>
        <v>Vencido‼</v>
      </c>
    </row>
    <row r="58" spans="1:12" x14ac:dyDescent="0.25">
      <c r="A58" s="11" t="str">
        <f>Tabela224[[#This Row],[NOME]]</f>
        <v>WANDESON COSTA LIMA</v>
      </c>
      <c r="B58" s="11" t="str">
        <f>Tabela224[[#This Row],[CATEGORIA]]</f>
        <v>INTERMITENTE (FERNANDO)</v>
      </c>
      <c r="C58" s="15" t="str">
        <f>Tabela224[[#This Row],[SITUAÇÃO ]]</f>
        <v>ATIVO</v>
      </c>
      <c r="D58" s="8"/>
      <c r="E58" s="7"/>
      <c r="F58" s="7"/>
      <c r="G58" s="7"/>
      <c r="H58" s="7"/>
      <c r="I58" s="8"/>
      <c r="J58" s="7">
        <f t="shared" si="3"/>
        <v>0</v>
      </c>
      <c r="K58" s="9">
        <f t="shared" si="4"/>
        <v>-29</v>
      </c>
      <c r="L58" s="27" t="str">
        <f ca="1">IF(TODAY()&gt;Tabela22410111213141516171819205[[#This Row],[VENCIMENTO]],"Vencido‼","Válido✔")</f>
        <v>Vencido‼</v>
      </c>
    </row>
    <row r="59" spans="1:12" x14ac:dyDescent="0.25">
      <c r="A59" s="11" t="str">
        <f>Tabela224[[#This Row],[NOME]]</f>
        <v>WILLIAN JORGE CAETANO PINTO</v>
      </c>
      <c r="B59" s="11" t="str">
        <f>Tabela224[[#This Row],[CATEGORIA]]</f>
        <v>INTERMITENTE (FERNANDO)</v>
      </c>
      <c r="C59" s="15" t="str">
        <f>Tabela224[[#This Row],[SITUAÇÃO ]]</f>
        <v>ATIVO</v>
      </c>
      <c r="D59" s="8"/>
      <c r="E59" s="7"/>
      <c r="F59" s="7"/>
      <c r="G59" s="7"/>
      <c r="H59" s="7"/>
      <c r="I59" s="8"/>
      <c r="J59" s="7">
        <f t="shared" si="3"/>
        <v>0</v>
      </c>
      <c r="K59" s="9">
        <f t="shared" si="4"/>
        <v>-29</v>
      </c>
      <c r="L59" s="27" t="str">
        <f ca="1">IF(TODAY()&gt;Tabela22410111213141516171819205[[#This Row],[VENCIMENTO]],"Vencido‼","Válido✔")</f>
        <v>Vencido‼</v>
      </c>
    </row>
    <row r="60" spans="1:12" x14ac:dyDescent="0.25">
      <c r="A60" s="11" t="str">
        <f>Tabela224[[#This Row],[NOME]]</f>
        <v>GRASIANE DA COSTA SOBRINHO</v>
      </c>
      <c r="B60" s="11" t="str">
        <f>Tabela224[[#This Row],[CATEGORIA]]</f>
        <v>EMPREGADO</v>
      </c>
      <c r="C60" s="15" t="str">
        <f>Tabela224[[#This Row],[SITUAÇÃO ]]</f>
        <v>ATIVO</v>
      </c>
      <c r="D60" s="8"/>
      <c r="E60" s="7"/>
      <c r="F60" s="7"/>
      <c r="G60" s="7"/>
      <c r="H60" s="7"/>
      <c r="I60" s="8"/>
      <c r="J60" s="7">
        <f t="shared" si="3"/>
        <v>0</v>
      </c>
      <c r="K60" s="9">
        <f t="shared" si="4"/>
        <v>-29</v>
      </c>
      <c r="L60" s="27" t="str">
        <f ca="1">IF(TODAY()&gt;Tabela22410111213141516171819205[[#This Row],[VENCIMENTO]],"Vencido‼","Válido✔")</f>
        <v>Vencido‼</v>
      </c>
    </row>
    <row r="61" spans="1:12" x14ac:dyDescent="0.25">
      <c r="A61" s="11" t="str">
        <f>Tabela224[[#This Row],[NOME]]</f>
        <v>BRUNO GUIMARÃES MARTINS</v>
      </c>
      <c r="B61" s="11" t="str">
        <f>Tabela224[[#This Row],[CATEGORIA]]</f>
        <v>EMPREGADO</v>
      </c>
      <c r="C61" s="15" t="str">
        <f>Tabela224[[#This Row],[SITUAÇÃO ]]</f>
        <v>ATIVO</v>
      </c>
      <c r="D61" s="8"/>
      <c r="E61" s="7"/>
      <c r="F61" s="7"/>
      <c r="G61" s="7"/>
      <c r="H61" s="7"/>
      <c r="I61" s="8"/>
      <c r="J61" s="7">
        <f t="shared" si="3"/>
        <v>0</v>
      </c>
      <c r="K61" s="9">
        <f t="shared" si="4"/>
        <v>-29</v>
      </c>
      <c r="L61" s="27" t="str">
        <f ca="1">IF(TODAY()&gt;Tabela22410111213141516171819205[[#This Row],[VENCIMENTO]],"Vencido‼","Válido✔")</f>
        <v>Vencido‼</v>
      </c>
    </row>
    <row r="62" spans="1:12" x14ac:dyDescent="0.25">
      <c r="A62" s="11" t="str">
        <f>Tabela224[[#This Row],[NOME]]</f>
        <v>LEANDRO GUIMARÃES MARTINS</v>
      </c>
      <c r="B62" s="11" t="str">
        <f>Tabela224[[#This Row],[CATEGORIA]]</f>
        <v>EMPREGADO</v>
      </c>
      <c r="C62" s="15" t="str">
        <f>Tabela224[[#This Row],[SITUAÇÃO ]]</f>
        <v>ATIVO</v>
      </c>
      <c r="D62" s="8"/>
      <c r="E62" s="7"/>
      <c r="F62" s="7"/>
      <c r="G62" s="7"/>
      <c r="H62" s="7"/>
      <c r="I62" s="8"/>
      <c r="J62" s="7">
        <f t="shared" si="3"/>
        <v>0</v>
      </c>
      <c r="K62" s="9">
        <f t="shared" si="4"/>
        <v>-29</v>
      </c>
      <c r="L62" s="27" t="str">
        <f ca="1">IF(TODAY()&gt;Tabela22410111213141516171819205[[#This Row],[VENCIMENTO]],"Vencido‼","Válido✔")</f>
        <v>Vencido‼</v>
      </c>
    </row>
    <row r="63" spans="1:12" x14ac:dyDescent="0.25">
      <c r="A63" s="11" t="str">
        <f>Tabela224[[#This Row],[NOME]]</f>
        <v>ALESSANDRO IORANY DOS SANTOS</v>
      </c>
      <c r="B63" s="11" t="str">
        <f>Tabela224[[#This Row],[CATEGORIA]]</f>
        <v>EMPREGADO</v>
      </c>
      <c r="C63" s="15" t="str">
        <f>Tabela224[[#This Row],[SITUAÇÃO ]]</f>
        <v>INATIVO</v>
      </c>
      <c r="D63" s="8"/>
      <c r="E63" s="7"/>
      <c r="F63" s="7"/>
      <c r="G63" s="7"/>
      <c r="H63" s="7"/>
      <c r="I63" s="8"/>
      <c r="J63" s="7">
        <f t="shared" si="3"/>
        <v>0</v>
      </c>
      <c r="K63" s="9">
        <f t="shared" si="4"/>
        <v>-29</v>
      </c>
      <c r="L63" s="27" t="str">
        <f ca="1">IF(TODAY()&gt;Tabela22410111213141516171819205[[#This Row],[VENCIMENTO]],"Vencido‼","Válido✔")</f>
        <v>Vencido‼</v>
      </c>
    </row>
    <row r="64" spans="1:12" x14ac:dyDescent="0.25">
      <c r="A64" s="11" t="str">
        <f>Tabela224[[#This Row],[NOME]]</f>
        <v>MATHEUS BINI SEVERINO FERNANDES</v>
      </c>
      <c r="B64" s="11" t="str">
        <f>Tabela224[[#This Row],[CATEGORIA]]</f>
        <v>EMPREGADO</v>
      </c>
      <c r="C64" s="15" t="str">
        <f>Tabela224[[#This Row],[SITUAÇÃO ]]</f>
        <v>ATIVO</v>
      </c>
      <c r="D64" s="8"/>
      <c r="E64" s="7"/>
      <c r="F64" s="7"/>
      <c r="G64" s="7"/>
      <c r="H64" s="7"/>
      <c r="I64" s="8"/>
      <c r="J64" s="7">
        <f t="shared" si="3"/>
        <v>0</v>
      </c>
      <c r="K64" s="9">
        <f t="shared" si="4"/>
        <v>-29</v>
      </c>
      <c r="L64" s="27" t="str">
        <f ca="1">IF(TODAY()&gt;Tabela22410111213141516171819205[[#This Row],[VENCIMENTO]],"Vencido‼","Válido✔")</f>
        <v>Vencido‼</v>
      </c>
    </row>
    <row r="65" spans="1:12" x14ac:dyDescent="0.25">
      <c r="A65" s="11" t="str">
        <f>Tabela224[[#This Row],[NOME]]</f>
        <v>NILTON ALVES DA CUNHA FILHO</v>
      </c>
      <c r="B65" s="11" t="str">
        <f>Tabela224[[#This Row],[CATEGORIA]]</f>
        <v>EMPREGADO</v>
      </c>
      <c r="C65" s="15" t="str">
        <f>Tabela224[[#This Row],[SITUAÇÃO ]]</f>
        <v>ATIVO</v>
      </c>
      <c r="D65" s="8"/>
      <c r="E65" s="7"/>
      <c r="F65" s="7"/>
      <c r="G65" s="7"/>
      <c r="H65" s="7"/>
      <c r="I65" s="8"/>
      <c r="J65" s="7">
        <f t="shared" si="3"/>
        <v>0</v>
      </c>
      <c r="K65" s="9">
        <f t="shared" si="4"/>
        <v>-29</v>
      </c>
      <c r="L65" s="27" t="str">
        <f ca="1">IF(TODAY()&gt;Tabela22410111213141516171819205[[#This Row],[VENCIMENTO]],"Vencido‼","Válido✔")</f>
        <v>Vencido‼</v>
      </c>
    </row>
    <row r="66" spans="1:12" x14ac:dyDescent="0.25">
      <c r="A66" s="11" t="str">
        <f>Tabela224[[#This Row],[NOME]]</f>
        <v>FRANCISCO PEDRO DE SOUZA SANTOS</v>
      </c>
      <c r="B66" s="11" t="str">
        <f>Tabela224[[#This Row],[CATEGORIA]]</f>
        <v>EMPREGADO</v>
      </c>
      <c r="C66" s="15" t="str">
        <f>Tabela224[[#This Row],[SITUAÇÃO ]]</f>
        <v>ATIVO</v>
      </c>
      <c r="D66" s="8"/>
      <c r="E66" s="7"/>
      <c r="F66" s="7"/>
      <c r="G66" s="7"/>
      <c r="H66" s="7"/>
      <c r="I66" s="8"/>
      <c r="J66" s="7">
        <f t="shared" si="3"/>
        <v>0</v>
      </c>
      <c r="K66" s="9">
        <f t="shared" si="4"/>
        <v>-29</v>
      </c>
      <c r="L66" s="27" t="str">
        <f ca="1">IF(TODAY()&gt;Tabela22410111213141516171819205[[#This Row],[VENCIMENTO]],"Vencido‼","Válido✔")</f>
        <v>Vencido‼</v>
      </c>
    </row>
    <row r="67" spans="1:12" x14ac:dyDescent="0.25">
      <c r="A67" s="11" t="str">
        <f>Tabela224[[#This Row],[NOME]]</f>
        <v>CARLOS EDUARDO ALVES JULIÃO</v>
      </c>
      <c r="B67" s="11" t="str">
        <f>Tabela224[[#This Row],[CATEGORIA]]</f>
        <v>EMPREGADO</v>
      </c>
      <c r="C67" s="15" t="str">
        <f>Tabela224[[#This Row],[SITUAÇÃO ]]</f>
        <v>ATIVO</v>
      </c>
      <c r="D67" s="8"/>
      <c r="E67" s="7"/>
      <c r="F67" s="7"/>
      <c r="G67" s="7"/>
      <c r="H67" s="7"/>
      <c r="I67" s="8"/>
      <c r="J67" s="7">
        <f t="shared" si="3"/>
        <v>0</v>
      </c>
      <c r="K67" s="9">
        <f t="shared" si="4"/>
        <v>-29</v>
      </c>
      <c r="L67" s="27" t="str">
        <f ca="1">IF(TODAY()&gt;Tabela22410111213141516171819205[[#This Row],[VENCIMENTO]],"Vencido‼","Válido✔")</f>
        <v>Vencido‼</v>
      </c>
    </row>
    <row r="68" spans="1:12" x14ac:dyDescent="0.25">
      <c r="A68" s="11" t="str">
        <f>Tabela224[[#This Row],[NOME]]</f>
        <v>JHONATAS ALVES COSTA</v>
      </c>
      <c r="B68" s="11" t="str">
        <f>Tabela224[[#This Row],[CATEGORIA]]</f>
        <v>EMPREGADO</v>
      </c>
      <c r="C68" s="15" t="str">
        <f>Tabela224[[#This Row],[SITUAÇÃO ]]</f>
        <v>ATIVO</v>
      </c>
      <c r="D68" s="8"/>
      <c r="E68" s="7"/>
      <c r="F68" s="7"/>
      <c r="G68" s="7"/>
      <c r="H68" s="7"/>
      <c r="I68" s="8"/>
      <c r="J68" s="7">
        <f t="shared" si="3"/>
        <v>0</v>
      </c>
      <c r="K68" s="9">
        <f t="shared" si="4"/>
        <v>-29</v>
      </c>
      <c r="L68" s="27" t="str">
        <f ca="1">IF(TODAY()&gt;Tabela22410111213141516171819205[[#This Row],[VENCIMENTO]],"Vencido‼","Válido✔")</f>
        <v>Vencido‼</v>
      </c>
    </row>
    <row r="69" spans="1:12" x14ac:dyDescent="0.25">
      <c r="A69" s="11" t="str">
        <f>Tabela224[[#This Row],[NOME]]</f>
        <v>KELLEN CARLA PEREIRA SILVA</v>
      </c>
      <c r="B69" s="11" t="str">
        <f>Tabela224[[#This Row],[CATEGORIA]]</f>
        <v>EMPREGADO</v>
      </c>
      <c r="C69" s="15" t="str">
        <f>Tabela224[[#This Row],[SITUAÇÃO ]]</f>
        <v>ATIVO</v>
      </c>
      <c r="D69" s="8"/>
      <c r="E69" s="7"/>
      <c r="F69" s="7"/>
      <c r="G69" s="7"/>
      <c r="H69" s="7"/>
      <c r="I69" s="8"/>
      <c r="J69" s="7">
        <f t="shared" si="3"/>
        <v>0</v>
      </c>
      <c r="K69" s="9">
        <f t="shared" si="4"/>
        <v>-29</v>
      </c>
      <c r="L69" s="27" t="str">
        <f ca="1">IF(TODAY()&gt;Tabela22410111213141516171819205[[#This Row],[VENCIMENTO]],"Vencido‼","Válido✔")</f>
        <v>Vencido‼</v>
      </c>
    </row>
    <row r="70" spans="1:12" x14ac:dyDescent="0.25">
      <c r="A70" s="11" t="str">
        <f>Tabela224[[#This Row],[NOME]]</f>
        <v>LEONARDO JOSÉ DA SILVA</v>
      </c>
      <c r="B70" s="11" t="str">
        <f>Tabela224[[#This Row],[CATEGORIA]]</f>
        <v>EMPREGADO</v>
      </c>
      <c r="C70" s="15" t="str">
        <f>Tabela224[[#This Row],[SITUAÇÃO ]]</f>
        <v>ATIVO</v>
      </c>
      <c r="D70" s="8"/>
      <c r="E70" s="7"/>
      <c r="F70" s="7"/>
      <c r="G70" s="7"/>
      <c r="H70" s="7"/>
      <c r="I70" s="8"/>
      <c r="J70" s="7">
        <f t="shared" si="3"/>
        <v>0</v>
      </c>
      <c r="K70" s="9">
        <f t="shared" si="4"/>
        <v>-29</v>
      </c>
      <c r="L70" s="27" t="str">
        <f ca="1">IF(TODAY()&gt;Tabela22410111213141516171819205[[#This Row],[VENCIMENTO]],"Vencido‼","Válido✔")</f>
        <v>Vencido‼</v>
      </c>
    </row>
    <row r="71" spans="1:12" x14ac:dyDescent="0.25">
      <c r="A71" s="11" t="str">
        <f>Tabela224[[#This Row],[NOME]]</f>
        <v>LUSIMAR DE SOUZA SANTOS</v>
      </c>
      <c r="B71" s="11" t="str">
        <f>Tabela224[[#This Row],[CATEGORIA]]</f>
        <v>EMPREGADO</v>
      </c>
      <c r="C71" s="15" t="str">
        <f>Tabela224[[#This Row],[SITUAÇÃO ]]</f>
        <v>ATIVO</v>
      </c>
      <c r="D71" s="8"/>
      <c r="E71" s="7"/>
      <c r="F71" s="7"/>
      <c r="G71" s="7"/>
      <c r="H71" s="7"/>
      <c r="I71" s="8"/>
      <c r="J71" s="7">
        <f t="shared" si="3"/>
        <v>0</v>
      </c>
      <c r="K71" s="9">
        <f t="shared" si="4"/>
        <v>-29</v>
      </c>
      <c r="L71" s="27" t="str">
        <f ca="1">IF(TODAY()&gt;Tabela22410111213141516171819205[[#This Row],[VENCIMENTO]],"Vencido‼","Válido✔")</f>
        <v>Vencido‼</v>
      </c>
    </row>
    <row r="72" spans="1:12" x14ac:dyDescent="0.25">
      <c r="A72" s="11" t="str">
        <f>Tabela224[[#This Row],[NOME]]</f>
        <v>SANDY CRISTINA VENCESLAU FERREIRA</v>
      </c>
      <c r="B72" s="11" t="str">
        <f>Tabela224[[#This Row],[CATEGORIA]]</f>
        <v>EMPREGADO</v>
      </c>
      <c r="C72" s="15" t="str">
        <f>Tabela224[[#This Row],[SITUAÇÃO ]]</f>
        <v>ATIVO</v>
      </c>
      <c r="D72" s="8"/>
      <c r="E72" s="7"/>
      <c r="F72" s="7"/>
      <c r="G72" s="7"/>
      <c r="H72" s="7"/>
      <c r="I72" s="8"/>
      <c r="J72" s="7">
        <f t="shared" si="3"/>
        <v>0</v>
      </c>
      <c r="K72" s="9">
        <f t="shared" si="4"/>
        <v>-29</v>
      </c>
      <c r="L72" s="27" t="str">
        <f ca="1">IF(TODAY()&gt;Tabela22410111213141516171819205[[#This Row],[VENCIMENTO]],"Vencido‼","Válido✔")</f>
        <v>Vencido‼</v>
      </c>
    </row>
    <row r="73" spans="1:12" x14ac:dyDescent="0.25">
      <c r="A73" s="11" t="e">
        <f>Tabela224[[#This Row],[NOME]]</f>
        <v>#VALUE!</v>
      </c>
      <c r="B73" s="11" t="e">
        <f>Tabela224[[#This Row],[CATEGORIA]]</f>
        <v>#VALUE!</v>
      </c>
      <c r="C73" s="15" t="e">
        <f>Tabela224[[#This Row],[SITUAÇÃO ]]</f>
        <v>#VALUE!</v>
      </c>
      <c r="D73" s="8"/>
      <c r="E73" s="7"/>
      <c r="F73" s="7"/>
      <c r="G73" s="7"/>
      <c r="H73" s="7"/>
      <c r="I73" s="8"/>
      <c r="J73" s="7">
        <f t="shared" si="3"/>
        <v>0</v>
      </c>
      <c r="K73" s="9">
        <f t="shared" si="4"/>
        <v>-29</v>
      </c>
      <c r="L73" s="27" t="str">
        <f ca="1">IF(TODAY()&gt;Tabela22410111213141516171819205[[#This Row],[VENCIMENTO]],"Vencido‼","Válido✔")</f>
        <v>Vencido‼</v>
      </c>
    </row>
    <row r="74" spans="1:12" x14ac:dyDescent="0.25">
      <c r="A74" s="11" t="e">
        <f>Tabela224[[#This Row],[NOME]]</f>
        <v>#VALUE!</v>
      </c>
      <c r="B74" s="11" t="e">
        <f>Tabela224[[#This Row],[CATEGORIA]]</f>
        <v>#VALUE!</v>
      </c>
      <c r="C74" s="15" t="e">
        <f>Tabela224[[#This Row],[SITUAÇÃO ]]</f>
        <v>#VALUE!</v>
      </c>
      <c r="D74" s="8"/>
      <c r="E74" s="7"/>
      <c r="F74" s="7"/>
      <c r="G74" s="7"/>
      <c r="H74" s="7"/>
      <c r="I74" s="8"/>
      <c r="J74" s="7">
        <f t="shared" si="3"/>
        <v>0</v>
      </c>
      <c r="K74" s="9">
        <f t="shared" si="4"/>
        <v>-29</v>
      </c>
      <c r="L74" s="27" t="str">
        <f ca="1">IF(TODAY()&gt;Tabela22410111213141516171819205[[#This Row],[VENCIMENTO]],"Vencido‼","Válido✔")</f>
        <v>Vencido‼</v>
      </c>
    </row>
    <row r="75" spans="1:12" x14ac:dyDescent="0.25">
      <c r="A75" s="11" t="e">
        <f>Tabela224[[#This Row],[NOME]]</f>
        <v>#VALUE!</v>
      </c>
      <c r="B75" s="11" t="e">
        <f>Tabela224[[#This Row],[CATEGORIA]]</f>
        <v>#VALUE!</v>
      </c>
      <c r="C75" s="15" t="e">
        <f>Tabela224[[#This Row],[SITUAÇÃO ]]</f>
        <v>#VALUE!</v>
      </c>
      <c r="D75" s="8"/>
      <c r="E75" s="7"/>
      <c r="F75" s="7"/>
      <c r="G75" s="7"/>
      <c r="H75" s="7"/>
      <c r="I75" s="8"/>
      <c r="J75" s="7">
        <f t="shared" si="3"/>
        <v>0</v>
      </c>
      <c r="K75" s="9">
        <f t="shared" si="4"/>
        <v>-29</v>
      </c>
      <c r="L75" s="27" t="str">
        <f ca="1">IF(TODAY()&gt;Tabela22410111213141516171819205[[#This Row],[VENCIMENTO]],"Vencido‼","Válido✔")</f>
        <v>Vencido‼</v>
      </c>
    </row>
    <row r="76" spans="1:12" x14ac:dyDescent="0.25">
      <c r="A76" s="11" t="e">
        <f>Tabela224[[#This Row],[NOME]]</f>
        <v>#VALUE!</v>
      </c>
      <c r="B76" s="11" t="e">
        <f>Tabela224[[#This Row],[CATEGORIA]]</f>
        <v>#VALUE!</v>
      </c>
      <c r="C76" s="15" t="e">
        <f>Tabela224[[#This Row],[SITUAÇÃO ]]</f>
        <v>#VALUE!</v>
      </c>
      <c r="D76" s="8"/>
      <c r="E76" s="7"/>
      <c r="F76" s="7"/>
      <c r="G76" s="7"/>
      <c r="H76" s="7"/>
      <c r="I76" s="8"/>
      <c r="J76" s="7">
        <f t="shared" si="3"/>
        <v>0</v>
      </c>
      <c r="K76" s="9">
        <f t="shared" si="4"/>
        <v>-29</v>
      </c>
      <c r="L76" s="27" t="str">
        <f ca="1">IF(TODAY()&gt;Tabela22410111213141516171819205[[#This Row],[VENCIMENTO]],"Vencido‼","Válido✔")</f>
        <v>Vencido‼</v>
      </c>
    </row>
    <row r="77" spans="1:12" x14ac:dyDescent="0.25">
      <c r="A77" s="11" t="e">
        <f>Tabela224[[#This Row],[NOME]]</f>
        <v>#VALUE!</v>
      </c>
      <c r="B77" s="11" t="e">
        <f>Tabela224[[#This Row],[CATEGORIA]]</f>
        <v>#VALUE!</v>
      </c>
      <c r="C77" s="15" t="e">
        <f>Tabela224[[#This Row],[SITUAÇÃO ]]</f>
        <v>#VALUE!</v>
      </c>
      <c r="D77" s="8"/>
      <c r="E77" s="7"/>
      <c r="F77" s="7"/>
      <c r="G77" s="7"/>
      <c r="H77" s="7"/>
      <c r="I77" s="8"/>
      <c r="J77" s="7">
        <f t="shared" si="3"/>
        <v>0</v>
      </c>
      <c r="K77" s="9">
        <f t="shared" si="4"/>
        <v>-29</v>
      </c>
      <c r="L77" s="27" t="str">
        <f ca="1">IF(TODAY()&gt;Tabela22410111213141516171819205[[#This Row],[VENCIMENTO]],"Vencido‼","Válido✔")</f>
        <v>Vencido‼</v>
      </c>
    </row>
    <row r="78" spans="1:12" x14ac:dyDescent="0.25">
      <c r="A78" s="11" t="e">
        <f>Tabela224[[#This Row],[NOME]]</f>
        <v>#VALUE!</v>
      </c>
      <c r="B78" s="11" t="e">
        <f>Tabela224[[#This Row],[CATEGORIA]]</f>
        <v>#VALUE!</v>
      </c>
      <c r="C78" s="15" t="e">
        <f>Tabela224[[#This Row],[SITUAÇÃO ]]</f>
        <v>#VALUE!</v>
      </c>
      <c r="D78" s="8"/>
      <c r="E78" s="7"/>
      <c r="F78" s="7"/>
      <c r="G78" s="7"/>
      <c r="H78" s="7"/>
      <c r="I78" s="8"/>
      <c r="J78" s="7">
        <f t="shared" si="3"/>
        <v>0</v>
      </c>
      <c r="K78" s="9">
        <f t="shared" si="4"/>
        <v>-29</v>
      </c>
      <c r="L78" s="27" t="str">
        <f ca="1">IF(TODAY()&gt;Tabela22410111213141516171819205[[#This Row],[VENCIMENTO]],"Vencido‼","Válido✔")</f>
        <v>Vencido‼</v>
      </c>
    </row>
    <row r="79" spans="1:12" x14ac:dyDescent="0.25">
      <c r="A79" s="11" t="e">
        <f>Tabela224[[#This Row],[NOME]]</f>
        <v>#VALUE!</v>
      </c>
      <c r="B79" s="11" t="e">
        <f>Tabela224[[#This Row],[CATEGORIA]]</f>
        <v>#VALUE!</v>
      </c>
      <c r="C79" s="15" t="e">
        <f>Tabela224[[#This Row],[SITUAÇÃO ]]</f>
        <v>#VALUE!</v>
      </c>
      <c r="D79" s="8"/>
      <c r="E79" s="7"/>
      <c r="F79" s="7"/>
      <c r="G79" s="7"/>
      <c r="H79" s="7"/>
      <c r="I79" s="8"/>
      <c r="J79" s="7">
        <f t="shared" si="3"/>
        <v>0</v>
      </c>
      <c r="K79" s="9">
        <f t="shared" si="4"/>
        <v>-29</v>
      </c>
      <c r="L79" s="27" t="str">
        <f ca="1">IF(TODAY()&gt;Tabela22410111213141516171819205[[#This Row],[VENCIMENTO]],"Vencido‼","Válido✔")</f>
        <v>Vencido‼</v>
      </c>
    </row>
    <row r="80" spans="1:12" x14ac:dyDescent="0.25">
      <c r="A80" s="11" t="e">
        <f>Tabela224[[#This Row],[NOME]]</f>
        <v>#VALUE!</v>
      </c>
      <c r="B80" s="11" t="e">
        <f>Tabela224[[#This Row],[CATEGORIA]]</f>
        <v>#VALUE!</v>
      </c>
      <c r="C80" s="15" t="e">
        <f>Tabela224[[#This Row],[SITUAÇÃO ]]</f>
        <v>#VALUE!</v>
      </c>
      <c r="D80" s="8"/>
      <c r="E80" s="7"/>
      <c r="F80" s="7"/>
      <c r="G80" s="7"/>
      <c r="H80" s="7"/>
      <c r="I80" s="8"/>
      <c r="J80" s="7">
        <f t="shared" si="3"/>
        <v>0</v>
      </c>
      <c r="K80" s="9">
        <f t="shared" si="4"/>
        <v>-29</v>
      </c>
      <c r="L80" s="27" t="str">
        <f ca="1">IF(TODAY()&gt;Tabela22410111213141516171819205[[#This Row],[VENCIMENTO]],"Vencido‼","Válido✔")</f>
        <v>Vencido‼</v>
      </c>
    </row>
    <row r="81" spans="1:12" x14ac:dyDescent="0.25">
      <c r="A81" s="11" t="e">
        <f>Tabela224[[#This Row],[NOME]]</f>
        <v>#VALUE!</v>
      </c>
      <c r="B81" s="11" t="e">
        <f>Tabela224[[#This Row],[CATEGORIA]]</f>
        <v>#VALUE!</v>
      </c>
      <c r="C81" s="15"/>
      <c r="D81" s="8"/>
      <c r="E81" s="7"/>
      <c r="F81" s="7"/>
      <c r="G81" s="7"/>
      <c r="H81" s="7"/>
      <c r="I81" s="8"/>
      <c r="J81" s="7">
        <f t="shared" si="3"/>
        <v>0</v>
      </c>
      <c r="K81" s="9">
        <f t="shared" si="4"/>
        <v>-29</v>
      </c>
      <c r="L81" s="27" t="str">
        <f ca="1">IF(TODAY()&gt;Tabela22410111213141516171819205[[#This Row],[VENCIMENTO]],"Vencido‼","Válido✔")</f>
        <v>Vencido‼</v>
      </c>
    </row>
    <row r="82" spans="1:12" x14ac:dyDescent="0.25">
      <c r="A82" s="11" t="e">
        <f>Tabela224[[#This Row],[NOME]]</f>
        <v>#VALUE!</v>
      </c>
      <c r="B82" s="11" t="e">
        <f>Tabela224[[#This Row],[CATEGORIA]]</f>
        <v>#VALUE!</v>
      </c>
      <c r="C82" s="15"/>
      <c r="D82" s="8"/>
      <c r="E82" s="7"/>
      <c r="F82" s="7"/>
      <c r="G82" s="7"/>
      <c r="H82" s="7"/>
      <c r="I82" s="8"/>
      <c r="J82" s="7">
        <f t="shared" si="3"/>
        <v>0</v>
      </c>
      <c r="K82" s="9">
        <f t="shared" si="4"/>
        <v>-29</v>
      </c>
      <c r="L82" s="27" t="str">
        <f ca="1">IF(TODAY()&gt;Tabela22410111213141516171819205[[#This Row],[VENCIMENTO]],"Vencido‼","Válido✔")</f>
        <v>Vencido‼</v>
      </c>
    </row>
    <row r="83" spans="1:12" x14ac:dyDescent="0.25">
      <c r="A83" s="11" t="e">
        <f>Tabela224[[#This Row],[NOME]]</f>
        <v>#VALUE!</v>
      </c>
      <c r="B83" s="11" t="e">
        <f>Tabela224[[#This Row],[CATEGORIA]]</f>
        <v>#VALUE!</v>
      </c>
      <c r="C83" s="15"/>
      <c r="D83" s="8"/>
      <c r="E83" s="7"/>
      <c r="F83" s="7"/>
      <c r="G83" s="7"/>
      <c r="H83" s="7"/>
      <c r="I83" s="8"/>
      <c r="J83" s="7">
        <f t="shared" ref="J83:J100" si="5">EDATE(E83,I83)</f>
        <v>0</v>
      </c>
      <c r="K83" s="9">
        <f t="shared" ref="K83:K100" si="6">J83-29</f>
        <v>-29</v>
      </c>
      <c r="L83" s="27" t="str">
        <f ca="1">IF(TODAY()&gt;Tabela22410111213141516171819205[[#This Row],[VENCIMENTO]],"Vencido‼","Válido✔")</f>
        <v>Vencido‼</v>
      </c>
    </row>
    <row r="84" spans="1:12" x14ac:dyDescent="0.25">
      <c r="A84" s="11" t="e">
        <f>Tabela224[[#This Row],[NOME]]</f>
        <v>#VALUE!</v>
      </c>
      <c r="B84" s="11" t="e">
        <f>Tabela224[[#This Row],[CATEGORIA]]</f>
        <v>#VALUE!</v>
      </c>
      <c r="C84" s="15"/>
      <c r="D84" s="8"/>
      <c r="E84" s="7"/>
      <c r="F84" s="7"/>
      <c r="G84" s="7"/>
      <c r="H84" s="7"/>
      <c r="I84" s="8"/>
      <c r="J84" s="7">
        <f t="shared" si="5"/>
        <v>0</v>
      </c>
      <c r="K84" s="9">
        <f t="shared" si="6"/>
        <v>-29</v>
      </c>
      <c r="L84" s="27" t="str">
        <f ca="1">IF(TODAY()&gt;Tabela22410111213141516171819205[[#This Row],[VENCIMENTO]],"Vencido‼","Válido✔")</f>
        <v>Vencido‼</v>
      </c>
    </row>
    <row r="85" spans="1:12" x14ac:dyDescent="0.25">
      <c r="A85" s="11" t="e">
        <f>Tabela224[[#This Row],[NOME]]</f>
        <v>#VALUE!</v>
      </c>
      <c r="B85" s="11" t="e">
        <f>Tabela224[[#This Row],[CATEGORIA]]</f>
        <v>#VALUE!</v>
      </c>
      <c r="C85" s="15"/>
      <c r="D85" s="8"/>
      <c r="E85" s="7"/>
      <c r="F85" s="7"/>
      <c r="G85" s="7"/>
      <c r="H85" s="7"/>
      <c r="I85" s="8"/>
      <c r="J85" s="7">
        <f t="shared" si="5"/>
        <v>0</v>
      </c>
      <c r="K85" s="9">
        <f t="shared" si="6"/>
        <v>-29</v>
      </c>
      <c r="L85" s="27" t="str">
        <f ca="1">IF(TODAY()&gt;Tabela22410111213141516171819205[[#This Row],[VENCIMENTO]],"Vencido‼","Válido✔")</f>
        <v>Vencido‼</v>
      </c>
    </row>
    <row r="86" spans="1:12" x14ac:dyDescent="0.25">
      <c r="A86" s="11" t="e">
        <f>Tabela224[[#This Row],[NOME]]</f>
        <v>#VALUE!</v>
      </c>
      <c r="B86" s="11" t="e">
        <f>Tabela224[[#This Row],[CATEGORIA]]</f>
        <v>#VALUE!</v>
      </c>
      <c r="C86" s="15"/>
      <c r="D86" s="8"/>
      <c r="E86" s="7"/>
      <c r="F86" s="7"/>
      <c r="G86" s="7"/>
      <c r="H86" s="7"/>
      <c r="I86" s="8"/>
      <c r="J86" s="7">
        <f t="shared" si="5"/>
        <v>0</v>
      </c>
      <c r="K86" s="9">
        <f t="shared" si="6"/>
        <v>-29</v>
      </c>
      <c r="L86" s="27" t="str">
        <f ca="1">IF(TODAY()&gt;Tabela22410111213141516171819205[[#This Row],[VENCIMENTO]],"Vencido‼","Válido✔")</f>
        <v>Vencido‼</v>
      </c>
    </row>
    <row r="87" spans="1:12" x14ac:dyDescent="0.25">
      <c r="A87" s="11" t="e">
        <f>Tabela224[[#This Row],[NOME]]</f>
        <v>#VALUE!</v>
      </c>
      <c r="B87" s="11" t="e">
        <f>Tabela224[[#This Row],[CATEGORIA]]</f>
        <v>#VALUE!</v>
      </c>
      <c r="C87" s="15"/>
      <c r="D87" s="8"/>
      <c r="E87" s="7"/>
      <c r="F87" s="7"/>
      <c r="G87" s="7"/>
      <c r="H87" s="7"/>
      <c r="I87" s="8"/>
      <c r="J87" s="7">
        <f t="shared" si="5"/>
        <v>0</v>
      </c>
      <c r="K87" s="9">
        <f t="shared" si="6"/>
        <v>-29</v>
      </c>
      <c r="L87" s="27" t="str">
        <f ca="1">IF(TODAY()&gt;Tabela22410111213141516171819205[[#This Row],[VENCIMENTO]],"Vencido‼","Válido✔")</f>
        <v>Vencido‼</v>
      </c>
    </row>
    <row r="88" spans="1:12" x14ac:dyDescent="0.25">
      <c r="A88" s="11" t="e">
        <f>Tabela224[[#This Row],[NOME]]</f>
        <v>#VALUE!</v>
      </c>
      <c r="B88" s="11" t="e">
        <f>Tabela224[[#This Row],[CATEGORIA]]</f>
        <v>#VALUE!</v>
      </c>
      <c r="C88" s="15"/>
      <c r="D88" s="8"/>
      <c r="E88" s="7"/>
      <c r="F88" s="7"/>
      <c r="G88" s="7"/>
      <c r="H88" s="7"/>
      <c r="I88" s="8"/>
      <c r="J88" s="7">
        <f t="shared" si="5"/>
        <v>0</v>
      </c>
      <c r="K88" s="9">
        <f t="shared" si="6"/>
        <v>-29</v>
      </c>
      <c r="L88" s="27" t="str">
        <f ca="1">IF(TODAY()&gt;Tabela22410111213141516171819205[[#This Row],[VENCIMENTO]],"Vencido‼","Válido✔")</f>
        <v>Vencido‼</v>
      </c>
    </row>
    <row r="89" spans="1:12" x14ac:dyDescent="0.25">
      <c r="A89" s="11" t="e">
        <f>Tabela224[[#This Row],[NOME]]</f>
        <v>#VALUE!</v>
      </c>
      <c r="B89" s="11" t="e">
        <f>Tabela224[[#This Row],[CATEGORIA]]</f>
        <v>#VALUE!</v>
      </c>
      <c r="C89" s="15"/>
      <c r="D89" s="8"/>
      <c r="E89" s="7"/>
      <c r="F89" s="7"/>
      <c r="G89" s="7"/>
      <c r="H89" s="7"/>
      <c r="I89" s="8"/>
      <c r="J89" s="7">
        <f t="shared" si="5"/>
        <v>0</v>
      </c>
      <c r="K89" s="9">
        <f t="shared" si="6"/>
        <v>-29</v>
      </c>
      <c r="L89" s="27" t="str">
        <f ca="1">IF(TODAY()&gt;Tabela22410111213141516171819205[[#This Row],[VENCIMENTO]],"Vencido‼","Válido✔")</f>
        <v>Vencido‼</v>
      </c>
    </row>
    <row r="90" spans="1:12" x14ac:dyDescent="0.25">
      <c r="A90" s="11" t="e">
        <f>Tabela224[[#This Row],[NOME]]</f>
        <v>#VALUE!</v>
      </c>
      <c r="B90" s="11" t="e">
        <f>Tabela224[[#This Row],[CATEGORIA]]</f>
        <v>#VALUE!</v>
      </c>
      <c r="C90" s="15"/>
      <c r="D90" s="8"/>
      <c r="E90" s="7"/>
      <c r="F90" s="7"/>
      <c r="G90" s="7"/>
      <c r="H90" s="7"/>
      <c r="I90" s="8"/>
      <c r="J90" s="7">
        <f t="shared" si="5"/>
        <v>0</v>
      </c>
      <c r="K90" s="9">
        <f t="shared" si="6"/>
        <v>-29</v>
      </c>
      <c r="L90" s="27" t="str">
        <f ca="1">IF(TODAY()&gt;Tabela22410111213141516171819205[[#This Row],[VENCIMENTO]],"Vencido‼","Válido✔")</f>
        <v>Vencido‼</v>
      </c>
    </row>
    <row r="91" spans="1:12" x14ac:dyDescent="0.25">
      <c r="A91" s="11" t="e">
        <f>Tabela224[[#This Row],[NOME]]</f>
        <v>#VALUE!</v>
      </c>
      <c r="B91" s="11" t="e">
        <f>Tabela224[[#This Row],[CATEGORIA]]</f>
        <v>#VALUE!</v>
      </c>
      <c r="C91" s="15"/>
      <c r="D91" s="8"/>
      <c r="E91" s="7"/>
      <c r="F91" s="7"/>
      <c r="G91" s="7"/>
      <c r="H91" s="7"/>
      <c r="I91" s="8"/>
      <c r="J91" s="7">
        <f t="shared" si="5"/>
        <v>0</v>
      </c>
      <c r="K91" s="9">
        <f t="shared" si="6"/>
        <v>-29</v>
      </c>
      <c r="L91" s="27" t="str">
        <f ca="1">IF(TODAY()&gt;Tabela22410111213141516171819205[[#This Row],[VENCIMENTO]],"Vencido‼","Válido✔")</f>
        <v>Vencido‼</v>
      </c>
    </row>
    <row r="92" spans="1:12" x14ac:dyDescent="0.25">
      <c r="A92" s="11" t="e">
        <f>Tabela224[[#This Row],[NOME]]</f>
        <v>#VALUE!</v>
      </c>
      <c r="B92" s="11" t="e">
        <f>Tabela224[[#This Row],[CATEGORIA]]</f>
        <v>#VALUE!</v>
      </c>
      <c r="C92" s="15"/>
      <c r="D92" s="8"/>
      <c r="E92" s="7"/>
      <c r="F92" s="7"/>
      <c r="G92" s="7"/>
      <c r="H92" s="7"/>
      <c r="I92" s="8"/>
      <c r="J92" s="7">
        <f t="shared" si="5"/>
        <v>0</v>
      </c>
      <c r="K92" s="9">
        <f t="shared" si="6"/>
        <v>-29</v>
      </c>
      <c r="L92" s="27" t="str">
        <f ca="1">IF(TODAY()&gt;Tabela22410111213141516171819205[[#This Row],[VENCIMENTO]],"Vencido‼","Válido✔")</f>
        <v>Vencido‼</v>
      </c>
    </row>
    <row r="93" spans="1:12" x14ac:dyDescent="0.25">
      <c r="A93" s="11" t="e">
        <f>Tabela224[[#This Row],[NOME]]</f>
        <v>#VALUE!</v>
      </c>
      <c r="B93" s="11" t="e">
        <f>Tabela224[[#This Row],[CATEGORIA]]</f>
        <v>#VALUE!</v>
      </c>
      <c r="C93" s="15"/>
      <c r="D93" s="8"/>
      <c r="E93" s="7"/>
      <c r="F93" s="7"/>
      <c r="G93" s="7"/>
      <c r="H93" s="7"/>
      <c r="I93" s="8"/>
      <c r="J93" s="7">
        <f t="shared" si="5"/>
        <v>0</v>
      </c>
      <c r="K93" s="9">
        <f t="shared" si="6"/>
        <v>-29</v>
      </c>
      <c r="L93" s="27" t="str">
        <f ca="1">IF(TODAY()&gt;Tabela22410111213141516171819205[[#This Row],[VENCIMENTO]],"Vencido‼","Válido✔")</f>
        <v>Vencido‼</v>
      </c>
    </row>
    <row r="94" spans="1:12" x14ac:dyDescent="0.25">
      <c r="A94" s="11" t="e">
        <f>Tabela224[[#This Row],[NOME]]</f>
        <v>#VALUE!</v>
      </c>
      <c r="B94" s="11" t="e">
        <f>Tabela224[[#This Row],[CATEGORIA]]</f>
        <v>#VALUE!</v>
      </c>
      <c r="C94" s="15"/>
      <c r="D94" s="8"/>
      <c r="E94" s="7"/>
      <c r="F94" s="7"/>
      <c r="G94" s="7"/>
      <c r="H94" s="7"/>
      <c r="I94" s="8"/>
      <c r="J94" s="7">
        <f t="shared" si="5"/>
        <v>0</v>
      </c>
      <c r="K94" s="9">
        <f t="shared" si="6"/>
        <v>-29</v>
      </c>
      <c r="L94" s="27" t="str">
        <f ca="1">IF(TODAY()&gt;Tabela22410111213141516171819205[[#This Row],[VENCIMENTO]],"Vencido‼","Válido✔")</f>
        <v>Vencido‼</v>
      </c>
    </row>
    <row r="95" spans="1:12" x14ac:dyDescent="0.25">
      <c r="A95" s="11" t="e">
        <f>Tabela224[[#This Row],[NOME]]</f>
        <v>#VALUE!</v>
      </c>
      <c r="B95" s="11" t="e">
        <f>Tabela224[[#This Row],[CATEGORIA]]</f>
        <v>#VALUE!</v>
      </c>
      <c r="C95" s="15"/>
      <c r="D95" s="8"/>
      <c r="E95" s="7"/>
      <c r="F95" s="7"/>
      <c r="G95" s="7"/>
      <c r="H95" s="7"/>
      <c r="I95" s="8"/>
      <c r="J95" s="7">
        <f t="shared" si="5"/>
        <v>0</v>
      </c>
      <c r="K95" s="9">
        <f t="shared" si="6"/>
        <v>-29</v>
      </c>
      <c r="L95" s="27" t="str">
        <f ca="1">IF(TODAY()&gt;Tabela22410111213141516171819205[[#This Row],[VENCIMENTO]],"Vencido‼","Válido✔")</f>
        <v>Vencido‼</v>
      </c>
    </row>
    <row r="96" spans="1:12" x14ac:dyDescent="0.25">
      <c r="A96" s="11" t="e">
        <f>Tabela224[[#This Row],[NOME]]</f>
        <v>#VALUE!</v>
      </c>
      <c r="B96" s="11" t="e">
        <f>Tabela224[[#This Row],[CATEGORIA]]</f>
        <v>#VALUE!</v>
      </c>
      <c r="C96" s="15"/>
      <c r="D96" s="8"/>
      <c r="E96" s="7"/>
      <c r="F96" s="7"/>
      <c r="G96" s="7"/>
      <c r="H96" s="7"/>
      <c r="I96" s="8"/>
      <c r="J96" s="7">
        <f t="shared" si="5"/>
        <v>0</v>
      </c>
      <c r="K96" s="9">
        <f t="shared" si="6"/>
        <v>-29</v>
      </c>
      <c r="L96" s="27" t="str">
        <f ca="1">IF(TODAY()&gt;Tabela22410111213141516171819205[[#This Row],[VENCIMENTO]],"Vencido‼","Válido✔")</f>
        <v>Vencido‼</v>
      </c>
    </row>
    <row r="97" spans="1:12" x14ac:dyDescent="0.25">
      <c r="A97" s="11" t="e">
        <f>Tabela224[[#This Row],[NOME]]</f>
        <v>#VALUE!</v>
      </c>
      <c r="B97" s="11" t="e">
        <f>Tabela224[[#This Row],[CATEGORIA]]</f>
        <v>#VALUE!</v>
      </c>
      <c r="C97" s="15"/>
      <c r="D97" s="8"/>
      <c r="E97" s="7"/>
      <c r="F97" s="7"/>
      <c r="G97" s="7"/>
      <c r="H97" s="7"/>
      <c r="I97" s="8"/>
      <c r="J97" s="7">
        <f t="shared" si="5"/>
        <v>0</v>
      </c>
      <c r="K97" s="9">
        <f t="shared" si="6"/>
        <v>-29</v>
      </c>
      <c r="L97" s="27" t="str">
        <f ca="1">IF(TODAY()&gt;Tabela22410111213141516171819205[[#This Row],[VENCIMENTO]],"Vencido‼","Válido✔")</f>
        <v>Vencido‼</v>
      </c>
    </row>
    <row r="98" spans="1:12" x14ac:dyDescent="0.25">
      <c r="A98" s="11" t="e">
        <f>Tabela224[[#This Row],[NOME]]</f>
        <v>#VALUE!</v>
      </c>
      <c r="B98" s="11" t="e">
        <f>Tabela224[[#This Row],[CATEGORIA]]</f>
        <v>#VALUE!</v>
      </c>
      <c r="C98" s="15"/>
      <c r="D98" s="8"/>
      <c r="E98" s="7"/>
      <c r="F98" s="7"/>
      <c r="G98" s="7"/>
      <c r="H98" s="7"/>
      <c r="I98" s="8"/>
      <c r="J98" s="7">
        <f t="shared" si="5"/>
        <v>0</v>
      </c>
      <c r="K98" s="9">
        <f t="shared" si="6"/>
        <v>-29</v>
      </c>
      <c r="L98" s="27" t="str">
        <f ca="1">IF(TODAY()&gt;Tabela22410111213141516171819205[[#This Row],[VENCIMENTO]],"Vencido‼","Válido✔")</f>
        <v>Vencido‼</v>
      </c>
    </row>
    <row r="99" spans="1:12" x14ac:dyDescent="0.25">
      <c r="A99" s="11" t="e">
        <f>Tabela224[[#This Row],[NOME]]</f>
        <v>#VALUE!</v>
      </c>
      <c r="B99" s="11" t="e">
        <f>Tabela224[[#This Row],[CATEGORIA]]</f>
        <v>#VALUE!</v>
      </c>
      <c r="C99" s="15"/>
      <c r="D99" s="8"/>
      <c r="E99" s="7"/>
      <c r="F99" s="7"/>
      <c r="G99" s="7"/>
      <c r="H99" s="7"/>
      <c r="I99" s="8"/>
      <c r="J99" s="7">
        <f t="shared" si="5"/>
        <v>0</v>
      </c>
      <c r="K99" s="9">
        <f t="shared" si="6"/>
        <v>-29</v>
      </c>
      <c r="L99" s="27" t="str">
        <f ca="1">IF(TODAY()&gt;Tabela22410111213141516171819205[[#This Row],[VENCIMENTO]],"Vencido‼","Válido✔")</f>
        <v>Vencido‼</v>
      </c>
    </row>
    <row r="100" spans="1:12" x14ac:dyDescent="0.25">
      <c r="A100" s="11" t="e">
        <f>Tabela224[[#This Row],[NOME]]</f>
        <v>#VALUE!</v>
      </c>
      <c r="B100" s="11" t="e">
        <f>Tabela224[[#This Row],[CATEGORIA]]</f>
        <v>#VALUE!</v>
      </c>
      <c r="C100" s="15"/>
      <c r="D100" s="8"/>
      <c r="E100" s="7"/>
      <c r="F100" s="7"/>
      <c r="G100" s="7"/>
      <c r="H100" s="7"/>
      <c r="I100" s="8"/>
      <c r="J100" s="7">
        <f t="shared" si="5"/>
        <v>0</v>
      </c>
      <c r="K100" s="9">
        <f t="shared" si="6"/>
        <v>-29</v>
      </c>
      <c r="L100" s="27" t="str">
        <f ca="1">IF(TODAY()&gt;Tabela22410111213141516171819205[[#This Row],[VENCIMENTO]],"Vencido‼","Válido✔")</f>
        <v>Vencido‼</v>
      </c>
    </row>
  </sheetData>
  <mergeCells count="2">
    <mergeCell ref="A2:L2"/>
    <mergeCell ref="A3:J3"/>
  </mergeCells>
  <conditionalFormatting sqref="J1">
    <cfRule type="containsText" dxfId="402" priority="2" operator="containsText" text="VENCIMENTO PRÓXIMO">
      <formula>NOT(ISERROR(SEARCH("VENCIMENTO PRÓXIMO",J1)))</formula>
    </cfRule>
  </conditionalFormatting>
  <conditionalFormatting sqref="J4">
    <cfRule type="timePeriod" dxfId="401" priority="10" timePeriod="nextMonth">
      <formula>AND(MONTH(J4)=MONTH(EDATE(TODAY(),0+1)),YEAR(J4)=YEAR(EDATE(TODAY(),0+1)))</formula>
    </cfRule>
  </conditionalFormatting>
  <conditionalFormatting sqref="J5:J100">
    <cfRule type="cellIs" dxfId="400" priority="17" operator="equal">
      <formula>44848</formula>
    </cfRule>
    <cfRule type="cellIs" dxfId="399" priority="18" operator="lessThan">
      <formula>44848</formula>
    </cfRule>
  </conditionalFormatting>
  <conditionalFormatting sqref="J5:K1048576">
    <cfRule type="timePeriod" dxfId="398" priority="14" timePeriod="nextMonth">
      <formula>AND(MONTH(J5)=MONTH(EDATE(TODAY(),0+1)),YEAR(J5)=YEAR(EDATE(TODAY(),0+1)))</formula>
    </cfRule>
  </conditionalFormatting>
  <conditionalFormatting sqref="K1">
    <cfRule type="containsText" dxfId="397" priority="1" operator="containsText" text="VENCIMENTO PRÓXIMO">
      <formula>NOT(ISERROR(SEARCH("VENCIMENTO PRÓXIMO",K1)))</formula>
    </cfRule>
    <cfRule type="containsText" dxfId="396" priority="3" operator="containsText" text="PROGRAMAR RENOVAÇÃO">
      <formula>NOT(ISERROR(SEARCH("PROGRAMAR RENOVAÇÃO",K1)))</formula>
    </cfRule>
  </conditionalFormatting>
  <conditionalFormatting sqref="K3 K5:K1048576">
    <cfRule type="timePeriod" dxfId="395" priority="12" timePeriod="thisMonth">
      <formula>AND(MONTH(K3)=MONTH(TODAY()),YEAR(K3)=YEAR(TODAY()))</formula>
    </cfRule>
  </conditionalFormatting>
  <conditionalFormatting sqref="K3">
    <cfRule type="timePeriod" dxfId="394" priority="15" timePeriod="nextMonth">
      <formula>AND(MONTH(K3)=MONTH(EDATE(TODAY(),0+1)),YEAR(K3)=YEAR(EDATE(TODAY(),0+1)))</formula>
    </cfRule>
  </conditionalFormatting>
  <conditionalFormatting sqref="K4">
    <cfRule type="timePeriod" dxfId="393" priority="8" timePeriod="thisMonth">
      <formula>AND(MONTH(K4)=MONTH(TODAY()),YEAR(K4)=YEAR(TODAY()))</formula>
    </cfRule>
    <cfRule type="timePeriod" dxfId="392" priority="11" timePeriod="nextMonth">
      <formula>AND(MONTH(K4)=MONTH(EDATE(TODAY(),0+1)),YEAR(K4)=YEAR(EDATE(TODAY(),0+1)))</formula>
    </cfRule>
  </conditionalFormatting>
  <conditionalFormatting sqref="K5:K100">
    <cfRule type="cellIs" dxfId="391" priority="16" operator="equal">
      <formula>44809</formula>
    </cfRule>
  </conditionalFormatting>
  <conditionalFormatting sqref="L5:L44 L46:L100">
    <cfRule type="containsText" dxfId="390" priority="4" operator="containsText" text="Válido">
      <formula>NOT(ISERROR(SEARCH("Válido",L5)))</formula>
    </cfRule>
    <cfRule type="containsText" dxfId="389" priority="5" operator="containsText" text="Vencido">
      <formula>NOT(ISERROR(SEARCH("Vencido",L5)))</formula>
    </cfRule>
  </conditionalFormatting>
  <hyperlinks>
    <hyperlink ref="L3" r:id="rId1" xr:uid="{4A9E9970-B7F0-4F5C-8D39-B210DC0D6DA5}"/>
  </hyperlinks>
  <pageMargins left="0.511811024" right="0.511811024" top="0.78740157499999996" bottom="0.78740157499999996" header="0.31496062000000002" footer="0.31496062000000002"/>
  <pageSetup paperSize="9" scale="48" orientation="landscape" r:id="rId2"/>
  <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82B8809-C1F6-4A70-ABA6-06F3383D710A}">
          <x14:formula1>
            <xm:f>Planilha2!$A$1:$A$2</xm:f>
          </x14:formula1>
          <xm:sqref>H5:H100</xm:sqref>
        </x14:dataValidation>
        <x14:dataValidation type="list" allowBlank="1" showInputMessage="1" showErrorMessage="1" xr:uid="{72EA8FCA-22F1-457A-A9C3-4643ECAC1276}">
          <x14:formula1>
            <xm:f>Planilha2!$A$15:$A$16</xm:f>
          </x14:formula1>
          <xm:sqref>G5:G44 G46:G100</xm:sqref>
        </x14:dataValidation>
        <x14:dataValidation type="list" allowBlank="1" showInputMessage="1" showErrorMessage="1" xr:uid="{D9107B38-4968-4453-8451-7D22481906FC}">
          <x14:formula1>
            <xm:f>Planilha2!$A$4:$A$13</xm:f>
          </x14:formula1>
          <xm:sqref>D5:D100</xm:sqref>
        </x14:dataValidation>
        <x14:dataValidation type="list" allowBlank="1" showInputMessage="1" showErrorMessage="1" xr:uid="{773D7E68-AD1F-46EE-97B2-1F9D020EAA9D}">
          <x14:formula1>
            <xm:f>Planilha2!$A$18:$A$19</xm:f>
          </x14:formula1>
          <xm:sqref>C5:C100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E350F-2AA5-485B-83A2-213D7586FB22}">
  <sheetPr>
    <pageSetUpPr fitToPage="1"/>
  </sheetPr>
  <dimension ref="A1:L100"/>
  <sheetViews>
    <sheetView zoomScale="115" zoomScaleNormal="115" zoomScaleSheetLayoutView="100" workbookViewId="0">
      <pane xSplit="1" topLeftCell="F1" activePane="topRight" state="frozen"/>
      <selection activeCell="C12" sqref="C12"/>
      <selection pane="topRight" activeCell="K3" sqref="K3"/>
    </sheetView>
  </sheetViews>
  <sheetFormatPr defaultRowHeight="15" x14ac:dyDescent="0.25"/>
  <cols>
    <col min="1" max="1" width="43.140625" bestFit="1" customWidth="1"/>
    <col min="2" max="2" width="26.140625" style="17" bestFit="1" customWidth="1"/>
    <col min="3" max="3" width="16.140625" style="12" customWidth="1"/>
    <col min="4" max="4" width="41.5703125" style="12" bestFit="1" customWidth="1"/>
    <col min="5" max="5" width="20.7109375" bestFit="1" customWidth="1"/>
    <col min="6" max="7" width="20.7109375" customWidth="1"/>
    <col min="8" max="8" width="24.140625" bestFit="1" customWidth="1"/>
    <col min="9" max="9" width="16.140625" customWidth="1"/>
    <col min="10" max="10" width="18.140625" customWidth="1"/>
    <col min="11" max="11" width="17.28515625" bestFit="1" customWidth="1"/>
    <col min="12" max="12" width="13" bestFit="1" customWidth="1"/>
  </cols>
  <sheetData>
    <row r="1" spans="1:12" ht="77.25" customHeight="1" x14ac:dyDescent="0.25">
      <c r="I1" s="22" t="s">
        <v>85</v>
      </c>
      <c r="J1" s="23" t="s">
        <v>86</v>
      </c>
      <c r="K1" s="24" t="s">
        <v>87</v>
      </c>
    </row>
    <row r="2" spans="1:12" ht="47.1" customHeight="1" x14ac:dyDescent="0.4">
      <c r="A2" s="51" t="s">
        <v>196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3"/>
    </row>
    <row r="3" spans="1:12" ht="45" customHeight="1" x14ac:dyDescent="0.25">
      <c r="A3" s="54" t="s">
        <v>197</v>
      </c>
      <c r="B3" s="55"/>
      <c r="C3" s="55"/>
      <c r="D3" s="55"/>
      <c r="E3" s="55"/>
      <c r="F3" s="55"/>
      <c r="G3" s="55"/>
      <c r="H3" s="55"/>
      <c r="I3" s="55"/>
      <c r="J3" s="55"/>
      <c r="K3" s="13" t="s">
        <v>0</v>
      </c>
      <c r="L3" s="14" t="s">
        <v>126</v>
      </c>
    </row>
    <row r="4" spans="1:12" ht="24" x14ac:dyDescent="0.25">
      <c r="A4" s="3" t="s">
        <v>1</v>
      </c>
      <c r="B4" s="16" t="s">
        <v>67</v>
      </c>
      <c r="C4" s="3" t="s">
        <v>77</v>
      </c>
      <c r="D4" s="3" t="s">
        <v>2</v>
      </c>
      <c r="E4" s="4" t="s">
        <v>3</v>
      </c>
      <c r="F4" s="4" t="s">
        <v>8</v>
      </c>
      <c r="G4" s="4" t="s">
        <v>7</v>
      </c>
      <c r="H4" s="5" t="s">
        <v>4</v>
      </c>
      <c r="I4" s="21" t="s">
        <v>83</v>
      </c>
      <c r="J4" s="6" t="s">
        <v>5</v>
      </c>
      <c r="K4" s="6" t="s">
        <v>6</v>
      </c>
      <c r="L4" s="6" t="s">
        <v>78</v>
      </c>
    </row>
    <row r="5" spans="1:12" x14ac:dyDescent="0.25">
      <c r="A5" s="11" t="str">
        <f>Tabela224[[#This Row],[NOME]]</f>
        <v>ADENILSON ÂNGELO MACIEIRA</v>
      </c>
      <c r="B5" s="11" t="str">
        <f>Tabela224[[#This Row],[CATEGORIA]]</f>
        <v>EMPREGADO</v>
      </c>
      <c r="C5" s="15" t="str">
        <f>Tabela224[[#This Row],[SITUAÇÃO ]]</f>
        <v>ATIVO</v>
      </c>
      <c r="D5" s="15"/>
      <c r="E5" s="7"/>
      <c r="F5" s="10"/>
      <c r="G5" s="7"/>
      <c r="H5" s="7"/>
      <c r="I5" s="8">
        <v>12</v>
      </c>
      <c r="J5" s="7">
        <f t="shared" ref="J5:J68" si="0">EDATE(E5,I5)</f>
        <v>366</v>
      </c>
      <c r="K5" s="9">
        <f t="shared" ref="K5:K13" si="1">J5-29</f>
        <v>337</v>
      </c>
      <c r="L5" s="15" t="str">
        <f ca="1">IF(TODAY()&gt;Tabela224101112131415161718192059[[#This Row],[VENCIMENTO]],"Vencido‼","Válido✔")</f>
        <v>Vencido‼</v>
      </c>
    </row>
    <row r="6" spans="1:12" x14ac:dyDescent="0.25">
      <c r="A6" s="11" t="str">
        <f>Tabela224[[#This Row],[NOME]]</f>
        <v>ADENILSON PEREIRA SOARES</v>
      </c>
      <c r="B6" s="11" t="str">
        <f>Tabela224[[#This Row],[CATEGORIA]]</f>
        <v>EMPREGADO</v>
      </c>
      <c r="C6" s="15" t="str">
        <f>Tabela224[[#This Row],[SITUAÇÃO ]]</f>
        <v>ATIVO</v>
      </c>
      <c r="D6" s="15"/>
      <c r="E6" s="7"/>
      <c r="F6" s="10"/>
      <c r="G6" s="7"/>
      <c r="H6" s="7"/>
      <c r="I6" s="8">
        <v>12</v>
      </c>
      <c r="J6" s="7">
        <f t="shared" si="0"/>
        <v>366</v>
      </c>
      <c r="K6" s="9">
        <f t="shared" si="1"/>
        <v>337</v>
      </c>
      <c r="L6" s="15" t="str">
        <f ca="1">IF(TODAY()&gt;Tabela224101112131415161718192059[[#This Row],[VENCIMENTO]],"Vencido‼","Válido✔")</f>
        <v>Vencido‼</v>
      </c>
    </row>
    <row r="7" spans="1:12" x14ac:dyDescent="0.25">
      <c r="A7" s="11" t="str">
        <f>Tabela224[[#This Row],[NOME]]</f>
        <v>AMANDA APARECIDA DOS SANTOS</v>
      </c>
      <c r="B7" s="11" t="str">
        <f>Tabela224[[#This Row],[CATEGORIA]]</f>
        <v>EMPREGADO</v>
      </c>
      <c r="C7" s="15" t="str">
        <f>Tabela224[[#This Row],[SITUAÇÃO ]]</f>
        <v>ATIVO</v>
      </c>
      <c r="D7" s="15"/>
      <c r="E7" s="7"/>
      <c r="F7" s="10"/>
      <c r="G7" s="7"/>
      <c r="H7" s="7"/>
      <c r="I7" s="8">
        <v>12</v>
      </c>
      <c r="J7" s="7">
        <f t="shared" si="0"/>
        <v>366</v>
      </c>
      <c r="K7" s="9">
        <f t="shared" si="1"/>
        <v>337</v>
      </c>
      <c r="L7" s="15" t="str">
        <f ca="1">IF(TODAY()&gt;Tabela224101112131415161718192059[[#This Row],[VENCIMENTO]],"Vencido‼","Válido✔")</f>
        <v>Vencido‼</v>
      </c>
    </row>
    <row r="8" spans="1:12" x14ac:dyDescent="0.25">
      <c r="A8" s="11" t="str">
        <f>Tabela224[[#This Row],[NOME]]</f>
        <v>ANDERSON JOSÉ NUNES REIS</v>
      </c>
      <c r="B8" s="11" t="str">
        <f>Tabela224[[#This Row],[CATEGORIA]]</f>
        <v>EMPREGADO</v>
      </c>
      <c r="C8" s="15" t="str">
        <f>Tabela224[[#This Row],[SITUAÇÃO ]]</f>
        <v>INATIVO</v>
      </c>
      <c r="D8" s="15"/>
      <c r="E8" s="7"/>
      <c r="F8" s="10"/>
      <c r="G8" s="7"/>
      <c r="H8" s="7"/>
      <c r="I8" s="8">
        <v>12</v>
      </c>
      <c r="J8" s="7">
        <f t="shared" si="0"/>
        <v>366</v>
      </c>
      <c r="K8" s="9">
        <f t="shared" si="1"/>
        <v>337</v>
      </c>
      <c r="L8" s="15" t="str">
        <f ca="1">IF(TODAY()&gt;Tabela224101112131415161718192059[[#This Row],[VENCIMENTO]],"Vencido‼","Válido✔")</f>
        <v>Vencido‼</v>
      </c>
    </row>
    <row r="9" spans="1:12" x14ac:dyDescent="0.25">
      <c r="A9" s="11" t="str">
        <f>Tabela224[[#This Row],[NOME]]</f>
        <v>ARNALDO RAIMUNDO FERREIRA</v>
      </c>
      <c r="B9" s="11" t="str">
        <f>Tabela224[[#This Row],[CATEGORIA]]</f>
        <v>EMPREGADO</v>
      </c>
      <c r="C9" s="15" t="str">
        <f>Tabela224[[#This Row],[SITUAÇÃO ]]</f>
        <v>ATIVO</v>
      </c>
      <c r="D9" s="15"/>
      <c r="E9" s="7"/>
      <c r="F9" s="10"/>
      <c r="G9" s="7"/>
      <c r="H9" s="7"/>
      <c r="I9" s="8">
        <v>12</v>
      </c>
      <c r="J9" s="7">
        <f t="shared" si="0"/>
        <v>366</v>
      </c>
      <c r="K9" s="9">
        <f t="shared" si="1"/>
        <v>337</v>
      </c>
      <c r="L9" s="15" t="str">
        <f ca="1">IF(TODAY()&gt;Tabela224101112131415161718192059[[#This Row],[VENCIMENTO]],"Vencido‼","Válido✔")</f>
        <v>Vencido‼</v>
      </c>
    </row>
    <row r="10" spans="1:12" x14ac:dyDescent="0.25">
      <c r="A10" s="11" t="str">
        <f>Tabela224[[#This Row],[NOME]]</f>
        <v>BRUNO DE SOUSA MARTINS</v>
      </c>
      <c r="B10" s="11" t="str">
        <f>Tabela224[[#This Row],[CATEGORIA]]</f>
        <v xml:space="preserve">EMPREGADO </v>
      </c>
      <c r="C10" s="15" t="str">
        <f>Tabela224[[#This Row],[SITUAÇÃO ]]</f>
        <v>INATIVO</v>
      </c>
      <c r="D10" s="15"/>
      <c r="E10" s="7"/>
      <c r="F10" s="10"/>
      <c r="G10" s="7"/>
      <c r="H10" s="7"/>
      <c r="I10" s="8">
        <v>12</v>
      </c>
      <c r="J10" s="7">
        <f t="shared" si="0"/>
        <v>366</v>
      </c>
      <c r="K10" s="9">
        <f t="shared" si="1"/>
        <v>337</v>
      </c>
      <c r="L10" s="15" t="str">
        <f ca="1">IF(TODAY()&gt;Tabela224101112131415161718192059[[#This Row],[VENCIMENTO]],"Vencido‼","Válido✔")</f>
        <v>Vencido‼</v>
      </c>
    </row>
    <row r="11" spans="1:12" x14ac:dyDescent="0.25">
      <c r="A11" s="11" t="str">
        <f>Tabela224[[#This Row],[NOME]]</f>
        <v>CARLOS ANANIAS SOARES DOS ANJOS</v>
      </c>
      <c r="B11" s="11" t="str">
        <f>Tabela224[[#This Row],[CATEGORIA]]</f>
        <v>EMPREGADO</v>
      </c>
      <c r="C11" s="15" t="str">
        <f>Tabela224[[#This Row],[SITUAÇÃO ]]</f>
        <v>ATIVO</v>
      </c>
      <c r="D11" s="15"/>
      <c r="E11" s="7"/>
      <c r="F11" s="10"/>
      <c r="G11" s="7"/>
      <c r="H11" s="7"/>
      <c r="I11" s="8">
        <v>12</v>
      </c>
      <c r="J11" s="7">
        <f t="shared" si="0"/>
        <v>366</v>
      </c>
      <c r="K11" s="9">
        <f t="shared" si="1"/>
        <v>337</v>
      </c>
      <c r="L11" s="15" t="str">
        <f ca="1">IF(TODAY()&gt;Tabela224101112131415161718192059[[#This Row],[VENCIMENTO]],"Vencido‼","Válido✔")</f>
        <v>Vencido‼</v>
      </c>
    </row>
    <row r="12" spans="1:12" x14ac:dyDescent="0.25">
      <c r="A12" s="11" t="str">
        <f>Tabela224[[#This Row],[NOME]]</f>
        <v>CARLOS ANTÔNIO DE LISBOA</v>
      </c>
      <c r="B12" s="11" t="str">
        <f>Tabela224[[#This Row],[CATEGORIA]]</f>
        <v>EMPREGADO</v>
      </c>
      <c r="C12" s="15" t="str">
        <f>Tabela224[[#This Row],[SITUAÇÃO ]]</f>
        <v>INATIVO</v>
      </c>
      <c r="D12" s="15"/>
      <c r="E12" s="7"/>
      <c r="F12" s="10"/>
      <c r="G12" s="7"/>
      <c r="H12" s="7"/>
      <c r="I12" s="8">
        <v>12</v>
      </c>
      <c r="J12" s="7">
        <f t="shared" si="0"/>
        <v>366</v>
      </c>
      <c r="K12" s="9">
        <f t="shared" si="1"/>
        <v>337</v>
      </c>
      <c r="L12" s="15" t="str">
        <f ca="1">IF(TODAY()&gt;Tabela224101112131415161718192059[[#This Row],[VENCIMENTO]],"Vencido‼","Válido✔")</f>
        <v>Vencido‼</v>
      </c>
    </row>
    <row r="13" spans="1:12" x14ac:dyDescent="0.25">
      <c r="A13" s="11" t="str">
        <f>Tabela224[[#This Row],[NOME]]</f>
        <v>CLESIANO ANTÔNIO DIAS PINHEIRO</v>
      </c>
      <c r="B13" s="11" t="str">
        <f>Tabela224[[#This Row],[CATEGORIA]]</f>
        <v xml:space="preserve">EMPREGADO </v>
      </c>
      <c r="C13" s="15" t="str">
        <f>Tabela224[[#This Row],[SITUAÇÃO ]]</f>
        <v>ATIVO</v>
      </c>
      <c r="D13" s="15"/>
      <c r="E13" s="7"/>
      <c r="F13" s="10"/>
      <c r="G13" s="7"/>
      <c r="H13" s="7"/>
      <c r="I13" s="8">
        <v>12</v>
      </c>
      <c r="J13" s="7">
        <f t="shared" si="0"/>
        <v>366</v>
      </c>
      <c r="K13" s="9">
        <f t="shared" si="1"/>
        <v>337</v>
      </c>
      <c r="L13" s="15" t="str">
        <f ca="1">IF(TODAY()&gt;Tabela224101112131415161718192059[[#This Row],[VENCIMENTO]],"Vencido‼","Válido✔")</f>
        <v>Vencido‼</v>
      </c>
    </row>
    <row r="14" spans="1:12" x14ac:dyDescent="0.25">
      <c r="A14" s="11" t="str">
        <f>Tabela224[[#This Row],[NOME]]</f>
        <v>DAMIÃO VICENTE SARAIVA</v>
      </c>
      <c r="B14" s="11" t="str">
        <f>Tabela224[[#This Row],[CATEGORIA]]</f>
        <v>EMPREGADO</v>
      </c>
      <c r="C14" s="15" t="str">
        <f>Tabela224[[#This Row],[SITUAÇÃO ]]</f>
        <v>ATIVO</v>
      </c>
      <c r="D14" s="15"/>
      <c r="E14" s="7"/>
      <c r="F14" s="10"/>
      <c r="G14" s="7"/>
      <c r="H14" s="7"/>
      <c r="I14" s="8">
        <v>12</v>
      </c>
      <c r="J14" s="7">
        <f t="shared" si="0"/>
        <v>366</v>
      </c>
      <c r="K14" s="9">
        <f>J14-29</f>
        <v>337</v>
      </c>
      <c r="L14" s="15" t="str">
        <f ca="1">IF(TODAY()&gt;Tabela224101112131415161718192059[[#This Row],[VENCIMENTO]],"Vencido‼","Válido✔")</f>
        <v>Vencido‼</v>
      </c>
    </row>
    <row r="15" spans="1:12" x14ac:dyDescent="0.25">
      <c r="A15" s="11" t="str">
        <f>Tabela224[[#This Row],[NOME]]</f>
        <v>DANIEL ALVES DA CUNHA</v>
      </c>
      <c r="B15" s="11" t="str">
        <f>Tabela224[[#This Row],[CATEGORIA]]</f>
        <v>EMPREGADO</v>
      </c>
      <c r="C15" s="15" t="str">
        <f>Tabela224[[#This Row],[SITUAÇÃO ]]</f>
        <v>ATIVO</v>
      </c>
      <c r="D15" s="15"/>
      <c r="E15" s="7"/>
      <c r="F15" s="10"/>
      <c r="G15" s="7"/>
      <c r="H15" s="7"/>
      <c r="I15" s="8">
        <v>12</v>
      </c>
      <c r="J15" s="7">
        <f t="shared" si="0"/>
        <v>366</v>
      </c>
      <c r="K15" s="9">
        <f t="shared" ref="K15:K78" si="2">J15-29</f>
        <v>337</v>
      </c>
      <c r="L15" s="15" t="str">
        <f ca="1">IF(TODAY()&gt;Tabela224101112131415161718192059[[#This Row],[VENCIMENTO]],"Vencido‼","Válido✔")</f>
        <v>Vencido‼</v>
      </c>
    </row>
    <row r="16" spans="1:12" x14ac:dyDescent="0.25">
      <c r="A16" s="11" t="str">
        <f>Tabela224[[#This Row],[NOME]]</f>
        <v>DIEGO GALDINO REZENDE</v>
      </c>
      <c r="B16" s="11" t="str">
        <f>Tabela224[[#This Row],[CATEGORIA]]</f>
        <v>INTERMITENTE (GEOSCAN)</v>
      </c>
      <c r="C16" s="15" t="str">
        <f>Tabela224[[#This Row],[SITUAÇÃO ]]</f>
        <v>ATIVO</v>
      </c>
      <c r="D16" s="15"/>
      <c r="E16" s="7"/>
      <c r="F16" s="10"/>
      <c r="G16" s="7"/>
      <c r="H16" s="7"/>
      <c r="I16" s="8">
        <v>12</v>
      </c>
      <c r="J16" s="7">
        <f t="shared" si="0"/>
        <v>366</v>
      </c>
      <c r="K16" s="9">
        <f t="shared" si="2"/>
        <v>337</v>
      </c>
      <c r="L16" s="15" t="str">
        <f ca="1">IF(TODAY()&gt;Tabela224101112131415161718192059[[#This Row],[VENCIMENTO]],"Vencido‼","Válido✔")</f>
        <v>Vencido‼</v>
      </c>
    </row>
    <row r="17" spans="1:12" x14ac:dyDescent="0.25">
      <c r="A17" s="11" t="str">
        <f>Tabela224[[#This Row],[NOME]]</f>
        <v>DOGIVAL GONÇALVES DOS SANTOS</v>
      </c>
      <c r="B17" s="11" t="str">
        <f>Tabela224[[#This Row],[CATEGORIA]]</f>
        <v>INTERMITENTE (ELISVÂNIO)</v>
      </c>
      <c r="C17" s="15" t="str">
        <f>Tabela224[[#This Row],[SITUAÇÃO ]]</f>
        <v>ATIVO</v>
      </c>
      <c r="D17" s="15"/>
      <c r="E17" s="7"/>
      <c r="F17" s="10"/>
      <c r="G17" s="7"/>
      <c r="H17" s="7"/>
      <c r="I17" s="8">
        <v>12</v>
      </c>
      <c r="J17" s="7">
        <f t="shared" si="0"/>
        <v>366</v>
      </c>
      <c r="K17" s="9">
        <f t="shared" si="2"/>
        <v>337</v>
      </c>
      <c r="L17" s="15" t="str">
        <f ca="1">IF(TODAY()&gt;Tabela224101112131415161718192059[[#This Row],[VENCIMENTO]],"Vencido‼","Válido✔")</f>
        <v>Vencido‼</v>
      </c>
    </row>
    <row r="18" spans="1:12" x14ac:dyDescent="0.25">
      <c r="A18" s="11" t="str">
        <f>Tabela224[[#This Row],[NOME]]</f>
        <v>ELISVÂNIO DE SOUZA OLIVEIRA</v>
      </c>
      <c r="B18" s="11" t="str">
        <f>Tabela224[[#This Row],[CATEGORIA]]</f>
        <v>INTERMITENTE (ELISVÂNIO)</v>
      </c>
      <c r="C18" s="15" t="str">
        <f>Tabela224[[#This Row],[SITUAÇÃO ]]</f>
        <v>ATIVO</v>
      </c>
      <c r="D18" s="15"/>
      <c r="E18" s="7"/>
      <c r="F18" s="10"/>
      <c r="G18" s="7"/>
      <c r="H18" s="7"/>
      <c r="I18" s="8">
        <v>12</v>
      </c>
      <c r="J18" s="7">
        <f t="shared" si="0"/>
        <v>366</v>
      </c>
      <c r="K18" s="9">
        <f t="shared" si="2"/>
        <v>337</v>
      </c>
      <c r="L18" s="15" t="str">
        <f ca="1">IF(TODAY()&gt;Tabela224101112131415161718192059[[#This Row],[VENCIMENTO]],"Vencido‼","Válido✔")</f>
        <v>Vencido‼</v>
      </c>
    </row>
    <row r="19" spans="1:12" x14ac:dyDescent="0.25">
      <c r="A19" s="11" t="str">
        <f>Tabela224[[#This Row],[NOME]]</f>
        <v>EVARISTO CHAVES DA SILVA</v>
      </c>
      <c r="B19" s="11" t="str">
        <f>Tabela224[[#This Row],[CATEGORIA]]</f>
        <v>EMPREGADO</v>
      </c>
      <c r="C19" s="15" t="str">
        <f>Tabela224[[#This Row],[SITUAÇÃO ]]</f>
        <v>ATIVO</v>
      </c>
      <c r="D19" s="15"/>
      <c r="E19" s="7"/>
      <c r="F19" s="10"/>
      <c r="G19" s="7"/>
      <c r="H19" s="7"/>
      <c r="I19" s="8">
        <v>12</v>
      </c>
      <c r="J19" s="7">
        <f t="shared" si="0"/>
        <v>366</v>
      </c>
      <c r="K19" s="9">
        <f t="shared" si="2"/>
        <v>337</v>
      </c>
      <c r="L19" s="15" t="str">
        <f ca="1">IF(TODAY()&gt;Tabela224101112131415161718192059[[#This Row],[VENCIMENTO]],"Vencido‼","Válido✔")</f>
        <v>Vencido‼</v>
      </c>
    </row>
    <row r="20" spans="1:12" x14ac:dyDescent="0.25">
      <c r="A20" s="11" t="str">
        <f>Tabela224[[#This Row],[NOME]]</f>
        <v>FELIPE OLIVEIRA BARBOSA</v>
      </c>
      <c r="B20" s="11" t="str">
        <f>Tabela224[[#This Row],[CATEGORIA]]</f>
        <v>EMPREGADO</v>
      </c>
      <c r="C20" s="15" t="str">
        <f>Tabela224[[#This Row],[SITUAÇÃO ]]</f>
        <v>ATIVO</v>
      </c>
      <c r="D20" s="15" t="s">
        <v>82</v>
      </c>
      <c r="E20" s="7">
        <v>45313</v>
      </c>
      <c r="F20" s="10">
        <v>0.33333333333333331</v>
      </c>
      <c r="G20" s="7" t="s">
        <v>25</v>
      </c>
      <c r="H20" s="7" t="s">
        <v>63</v>
      </c>
      <c r="I20" s="8">
        <v>36</v>
      </c>
      <c r="J20" s="7">
        <f t="shared" si="0"/>
        <v>46409</v>
      </c>
      <c r="K20" s="9">
        <f t="shared" si="2"/>
        <v>46380</v>
      </c>
      <c r="L20" s="15" t="str">
        <f ca="1">IF(TODAY()&gt;Tabela224101112131415161718192059[[#This Row],[VENCIMENTO]],"Vencido‼","Válido✔")</f>
        <v>Válido✔</v>
      </c>
    </row>
    <row r="21" spans="1:12" x14ac:dyDescent="0.25">
      <c r="A21" s="11" t="str">
        <f>Tabela224[[#This Row],[NOME]]</f>
        <v>FERNANDO OLIVEIRA DOS SANTOS</v>
      </c>
      <c r="B21" s="11" t="str">
        <f>Tabela224[[#This Row],[CATEGORIA]]</f>
        <v>EMPREGADO</v>
      </c>
      <c r="C21" s="15" t="str">
        <f>Tabela224[[#This Row],[SITUAÇÃO ]]</f>
        <v>ATIVO</v>
      </c>
      <c r="D21" s="15" t="s">
        <v>82</v>
      </c>
      <c r="E21" s="7">
        <v>45313</v>
      </c>
      <c r="F21" s="10">
        <v>0.33333333333333331</v>
      </c>
      <c r="G21" s="7" t="s">
        <v>25</v>
      </c>
      <c r="H21" s="7" t="s">
        <v>63</v>
      </c>
      <c r="I21" s="8">
        <v>36</v>
      </c>
      <c r="J21" s="7">
        <f t="shared" si="0"/>
        <v>46409</v>
      </c>
      <c r="K21" s="9">
        <f t="shared" si="2"/>
        <v>46380</v>
      </c>
      <c r="L21" s="15" t="str">
        <f ca="1">IF(TODAY()&gt;Tabela224101112131415161718192059[[#This Row],[VENCIMENTO]],"Vencido‼","Válido✔")</f>
        <v>Válido✔</v>
      </c>
    </row>
    <row r="22" spans="1:12" x14ac:dyDescent="0.25">
      <c r="A22" s="11" t="str">
        <f>Tabela224[[#This Row],[NOME]]</f>
        <v>FILIPI GODINHO VEIGA</v>
      </c>
      <c r="B22" s="11" t="str">
        <f>Tabela224[[#This Row],[CATEGORIA]]</f>
        <v>INTERMITENTE (GEOSCAN)</v>
      </c>
      <c r="C22" s="15" t="str">
        <f>Tabela224[[#This Row],[SITUAÇÃO ]]</f>
        <v>ATIVO</v>
      </c>
      <c r="D22" s="15"/>
      <c r="E22" s="7"/>
      <c r="F22" s="10"/>
      <c r="G22" s="7"/>
      <c r="H22" s="7"/>
      <c r="I22" s="8">
        <v>12</v>
      </c>
      <c r="J22" s="7">
        <f t="shared" si="0"/>
        <v>366</v>
      </c>
      <c r="K22" s="9">
        <f t="shared" si="2"/>
        <v>337</v>
      </c>
      <c r="L22" s="15" t="str">
        <f ca="1">IF(TODAY()&gt;Tabela224101112131415161718192059[[#This Row],[VENCIMENTO]],"Vencido‼","Válido✔")</f>
        <v>Vencido‼</v>
      </c>
    </row>
    <row r="23" spans="1:12" x14ac:dyDescent="0.25">
      <c r="A23" s="11" t="str">
        <f>Tabela224[[#This Row],[NOME]]</f>
        <v>GERSON DAMIÃO DA SILVA PRADO</v>
      </c>
      <c r="B23" s="11" t="str">
        <f>Tabela224[[#This Row],[CATEGORIA]]</f>
        <v>EMPREGADO</v>
      </c>
      <c r="C23" s="15" t="str">
        <f>Tabela224[[#This Row],[SITUAÇÃO ]]</f>
        <v>ATIVO</v>
      </c>
      <c r="D23" s="15"/>
      <c r="E23" s="7"/>
      <c r="F23" s="10"/>
      <c r="G23" s="7"/>
      <c r="H23" s="7"/>
      <c r="I23" s="8">
        <v>12</v>
      </c>
      <c r="J23" s="7">
        <f t="shared" si="0"/>
        <v>366</v>
      </c>
      <c r="K23" s="9">
        <f t="shared" si="2"/>
        <v>337</v>
      </c>
      <c r="L23" s="15" t="str">
        <f ca="1">IF(TODAY()&gt;Tabela224101112131415161718192059[[#This Row],[VENCIMENTO]],"Vencido‼","Válido✔")</f>
        <v>Vencido‼</v>
      </c>
    </row>
    <row r="24" spans="1:12" x14ac:dyDescent="0.25">
      <c r="A24" s="11" t="str">
        <f>Tabela224[[#This Row],[NOME]]</f>
        <v>GIVALDO JOSE DOS SANTOS</v>
      </c>
      <c r="B24" s="11" t="str">
        <f>Tabela224[[#This Row],[CATEGORIA]]</f>
        <v>INTERMITENTE (ELISVÂNIO)</v>
      </c>
      <c r="C24" s="15" t="str">
        <f>Tabela224[[#This Row],[SITUAÇÃO ]]</f>
        <v>ATIVO</v>
      </c>
      <c r="D24" s="15"/>
      <c r="E24" s="7"/>
      <c r="F24" s="7"/>
      <c r="G24" s="7"/>
      <c r="H24" s="7"/>
      <c r="I24" s="8">
        <v>12</v>
      </c>
      <c r="J24" s="7">
        <f t="shared" si="0"/>
        <v>366</v>
      </c>
      <c r="K24" s="9">
        <f t="shared" si="2"/>
        <v>337</v>
      </c>
      <c r="L24" s="15" t="str">
        <f ca="1">IF(TODAY()&gt;Tabela224101112131415161718192059[[#This Row],[VENCIMENTO]],"Vencido‼","Válido✔")</f>
        <v>Vencido‼</v>
      </c>
    </row>
    <row r="25" spans="1:12" x14ac:dyDescent="0.25">
      <c r="A25" s="11" t="str">
        <f>Tabela224[[#This Row],[NOME]]</f>
        <v>GUSTAVO HENRIQUE ABREU ROCHA</v>
      </c>
      <c r="B25" s="11" t="str">
        <f>Tabela224[[#This Row],[CATEGORIA]]</f>
        <v>EMPREGADO</v>
      </c>
      <c r="C25" s="15" t="str">
        <f>Tabela224[[#This Row],[SITUAÇÃO ]]</f>
        <v>ATIVO</v>
      </c>
      <c r="D25" s="15"/>
      <c r="E25" s="7"/>
      <c r="F25" s="10"/>
      <c r="G25" s="7"/>
      <c r="H25" s="7"/>
      <c r="I25" s="8">
        <v>12</v>
      </c>
      <c r="J25" s="7">
        <f t="shared" si="0"/>
        <v>366</v>
      </c>
      <c r="K25" s="9">
        <f t="shared" si="2"/>
        <v>337</v>
      </c>
      <c r="L25" s="15" t="str">
        <f ca="1">IF(TODAY()&gt;Tabela224101112131415161718192059[[#This Row],[VENCIMENTO]],"Vencido‼","Válido✔")</f>
        <v>Vencido‼</v>
      </c>
    </row>
    <row r="26" spans="1:12" x14ac:dyDescent="0.25">
      <c r="A26" s="11" t="str">
        <f>Tabela224[[#This Row],[NOME]]</f>
        <v>HIGOR PAULO DIAS OLIVEIRA</v>
      </c>
      <c r="B26" s="11" t="str">
        <f>Tabela224[[#This Row],[CATEGORIA]]</f>
        <v>EMPREGADO</v>
      </c>
      <c r="C26" s="15" t="str">
        <f>Tabela224[[#This Row],[SITUAÇÃO ]]</f>
        <v>ATIVO</v>
      </c>
      <c r="D26" s="15"/>
      <c r="E26" s="7"/>
      <c r="F26" s="7"/>
      <c r="G26" s="7"/>
      <c r="H26" s="7"/>
      <c r="I26" s="8">
        <v>12</v>
      </c>
      <c r="J26" s="7">
        <f t="shared" si="0"/>
        <v>366</v>
      </c>
      <c r="K26" s="9">
        <f t="shared" si="2"/>
        <v>337</v>
      </c>
      <c r="L26" s="15" t="str">
        <f ca="1">IF(TODAY()&gt;Tabela224101112131415161718192059[[#This Row],[VENCIMENTO]],"Vencido‼","Válido✔")</f>
        <v>Vencido‼</v>
      </c>
    </row>
    <row r="27" spans="1:12" x14ac:dyDescent="0.25">
      <c r="A27" s="11" t="str">
        <f>Tabela224[[#This Row],[NOME]]</f>
        <v>JANDILSON VIRGENS COSTA</v>
      </c>
      <c r="B27" s="11" t="str">
        <f>Tabela224[[#This Row],[CATEGORIA]]</f>
        <v>INTERMITENTE (ELISVÂNIO)</v>
      </c>
      <c r="C27" s="15" t="str">
        <f>Tabela224[[#This Row],[SITUAÇÃO ]]</f>
        <v>ATIVO</v>
      </c>
      <c r="D27" s="15"/>
      <c r="E27" s="7"/>
      <c r="F27" s="7"/>
      <c r="G27" s="7"/>
      <c r="H27" s="7"/>
      <c r="I27" s="8">
        <v>12</v>
      </c>
      <c r="J27" s="7">
        <f t="shared" si="0"/>
        <v>366</v>
      </c>
      <c r="K27" s="9">
        <f t="shared" si="2"/>
        <v>337</v>
      </c>
      <c r="L27" s="15" t="str">
        <f ca="1">IF(TODAY()&gt;Tabela224101112131415161718192059[[#This Row],[VENCIMENTO]],"Vencido‼","Válido✔")</f>
        <v>Vencido‼</v>
      </c>
    </row>
    <row r="28" spans="1:12" x14ac:dyDescent="0.25">
      <c r="A28" s="11" t="str">
        <f>Tabela224[[#This Row],[NOME]]</f>
        <v>JHONATA HENRIQUE AMORIM ALVES</v>
      </c>
      <c r="B28" s="11" t="str">
        <f>Tabela224[[#This Row],[CATEGORIA]]</f>
        <v>EMPREGADO</v>
      </c>
      <c r="C28" s="15" t="str">
        <f>Tabela224[[#This Row],[SITUAÇÃO ]]</f>
        <v>ATIVO</v>
      </c>
      <c r="D28" s="15"/>
      <c r="E28" s="7"/>
      <c r="F28" s="10"/>
      <c r="G28" s="7"/>
      <c r="H28" s="7"/>
      <c r="I28" s="8">
        <v>12</v>
      </c>
      <c r="J28" s="7">
        <f t="shared" si="0"/>
        <v>366</v>
      </c>
      <c r="K28" s="9">
        <f t="shared" si="2"/>
        <v>337</v>
      </c>
      <c r="L28" s="15" t="str">
        <f ca="1">IF(TODAY()&gt;Tabela224101112131415161718192059[[#This Row],[VENCIMENTO]],"Vencido‼","Válido✔")</f>
        <v>Vencido‼</v>
      </c>
    </row>
    <row r="29" spans="1:12" x14ac:dyDescent="0.25">
      <c r="A29" s="11" t="str">
        <f>Tabela224[[#This Row],[NOME]]</f>
        <v>JOÃO PAULO GUIMARÃES</v>
      </c>
      <c r="B29" s="11" t="str">
        <f>Tabela224[[#This Row],[CATEGORIA]]</f>
        <v>EMPREGADO</v>
      </c>
      <c r="C29" s="15" t="str">
        <f>Tabela224[[#This Row],[SITUAÇÃO ]]</f>
        <v>INATIVO</v>
      </c>
      <c r="D29" s="15"/>
      <c r="E29" s="7"/>
      <c r="F29" s="7"/>
      <c r="G29" s="7"/>
      <c r="H29" s="7"/>
      <c r="I29" s="8">
        <v>12</v>
      </c>
      <c r="J29" s="7">
        <f t="shared" si="0"/>
        <v>366</v>
      </c>
      <c r="K29" s="9">
        <f t="shared" si="2"/>
        <v>337</v>
      </c>
      <c r="L29" s="15" t="str">
        <f ca="1">IF(TODAY()&gt;Tabela224101112131415161718192059[[#This Row],[VENCIMENTO]],"Vencido‼","Válido✔")</f>
        <v>Vencido‼</v>
      </c>
    </row>
    <row r="30" spans="1:12" x14ac:dyDescent="0.25">
      <c r="A30" s="11" t="str">
        <f>Tabela224[[#This Row],[NOME]]</f>
        <v>JONATHAS KELLYSON MARTINS DE OLIVEIRA</v>
      </c>
      <c r="B30" s="11" t="str">
        <f>Tabela224[[#This Row],[CATEGORIA]]</f>
        <v>INTERMITENTE</v>
      </c>
      <c r="C30" s="15" t="str">
        <f>Tabela224[[#This Row],[SITUAÇÃO ]]</f>
        <v>INATIVO</v>
      </c>
      <c r="D30" s="15"/>
      <c r="E30" s="7"/>
      <c r="F30" s="7"/>
      <c r="G30" s="7"/>
      <c r="H30" s="7"/>
      <c r="I30" s="8">
        <v>12</v>
      </c>
      <c r="J30" s="7">
        <f t="shared" si="0"/>
        <v>366</v>
      </c>
      <c r="K30" s="9">
        <f t="shared" si="2"/>
        <v>337</v>
      </c>
      <c r="L30" s="15" t="str">
        <f ca="1">IF(TODAY()&gt;Tabela224101112131415161718192059[[#This Row],[VENCIMENTO]],"Vencido‼","Válido✔")</f>
        <v>Vencido‼</v>
      </c>
    </row>
    <row r="31" spans="1:12" x14ac:dyDescent="0.25">
      <c r="A31" s="11" t="str">
        <f>Tabela224[[#This Row],[NOME]]</f>
        <v>JOSÉ ANTÔNIO DIAS</v>
      </c>
      <c r="B31" s="11" t="str">
        <f>Tabela224[[#This Row],[CATEGORIA]]</f>
        <v xml:space="preserve">EMPREGADO </v>
      </c>
      <c r="C31" s="15" t="str">
        <f>Tabela224[[#This Row],[SITUAÇÃO ]]</f>
        <v>ATIVO</v>
      </c>
      <c r="D31" s="15"/>
      <c r="E31" s="7"/>
      <c r="F31" s="7"/>
      <c r="G31" s="7"/>
      <c r="H31" s="7"/>
      <c r="I31" s="8">
        <v>12</v>
      </c>
      <c r="J31" s="7">
        <f t="shared" si="0"/>
        <v>366</v>
      </c>
      <c r="K31" s="9">
        <f t="shared" si="2"/>
        <v>337</v>
      </c>
      <c r="L31" s="15" t="str">
        <f ca="1">IF(TODAY()&gt;Tabela224101112131415161718192059[[#This Row],[VENCIMENTO]],"Vencido‼","Válido✔")</f>
        <v>Vencido‼</v>
      </c>
    </row>
    <row r="32" spans="1:12" x14ac:dyDescent="0.25">
      <c r="A32" s="11" t="str">
        <f>Tabela224[[#This Row],[NOME]]</f>
        <v>KENNEDY ALMEIDA MOTA</v>
      </c>
      <c r="B32" s="11" t="str">
        <f>Tabela224[[#This Row],[CATEGORIA]]</f>
        <v>EMPREGADO</v>
      </c>
      <c r="C32" s="15" t="str">
        <f>Tabela224[[#This Row],[SITUAÇÃO ]]</f>
        <v>ATIVO</v>
      </c>
      <c r="D32" s="15"/>
      <c r="E32" s="7"/>
      <c r="F32" s="7"/>
      <c r="G32" s="7"/>
      <c r="H32" s="7"/>
      <c r="I32" s="8">
        <v>12</v>
      </c>
      <c r="J32" s="7">
        <f t="shared" si="0"/>
        <v>366</v>
      </c>
      <c r="K32" s="9">
        <f t="shared" si="2"/>
        <v>337</v>
      </c>
      <c r="L32" s="15" t="str">
        <f ca="1">IF(TODAY()&gt;Tabela224101112131415161718192059[[#This Row],[VENCIMENTO]],"Vencido‼","Válido✔")</f>
        <v>Vencido‼</v>
      </c>
    </row>
    <row r="33" spans="1:12" x14ac:dyDescent="0.25">
      <c r="A33" s="11" t="str">
        <f>Tabela224[[#This Row],[NOME]]</f>
        <v>KEVIN AQUINO ARNEZ</v>
      </c>
      <c r="B33" s="11" t="str">
        <f>Tabela224[[#This Row],[CATEGORIA]]</f>
        <v>EMPREGADO</v>
      </c>
      <c r="C33" s="15" t="str">
        <f>Tabela224[[#This Row],[SITUAÇÃO ]]</f>
        <v>ATIVO</v>
      </c>
      <c r="D33" s="15"/>
      <c r="E33" s="7"/>
      <c r="F33" s="7"/>
      <c r="G33" s="7"/>
      <c r="H33" s="7"/>
      <c r="I33" s="8">
        <v>12</v>
      </c>
      <c r="J33" s="7">
        <f t="shared" si="0"/>
        <v>366</v>
      </c>
      <c r="K33" s="9">
        <f t="shared" si="2"/>
        <v>337</v>
      </c>
      <c r="L33" s="15" t="str">
        <f ca="1">IF(TODAY()&gt;Tabela224101112131415161718192059[[#This Row],[VENCIMENTO]],"Vencido‼","Válido✔")</f>
        <v>Vencido‼</v>
      </c>
    </row>
    <row r="34" spans="1:12" x14ac:dyDescent="0.25">
      <c r="A34" s="11" t="str">
        <f>Tabela224[[#This Row],[NOME]]</f>
        <v>LEANDRO ARCANJO DOS SANTOS</v>
      </c>
      <c r="B34" s="11" t="str">
        <f>Tabela224[[#This Row],[CATEGORIA]]</f>
        <v>EMPREGADO</v>
      </c>
      <c r="C34" s="15" t="str">
        <f>Tabela224[[#This Row],[SITUAÇÃO ]]</f>
        <v>ATIVO</v>
      </c>
      <c r="D34" s="15"/>
      <c r="E34" s="7"/>
      <c r="F34" s="10"/>
      <c r="G34" s="7"/>
      <c r="H34" s="7"/>
      <c r="I34" s="8">
        <v>12</v>
      </c>
      <c r="J34" s="7">
        <f t="shared" si="0"/>
        <v>366</v>
      </c>
      <c r="K34" s="9">
        <f t="shared" si="2"/>
        <v>337</v>
      </c>
      <c r="L34" s="15" t="str">
        <f ca="1">IF(TODAY()&gt;Tabela224101112131415161718192059[[#This Row],[VENCIMENTO]],"Vencido‼","Válido✔")</f>
        <v>Vencido‼</v>
      </c>
    </row>
    <row r="35" spans="1:12" x14ac:dyDescent="0.25">
      <c r="A35" s="11" t="str">
        <f>Tabela224[[#This Row],[NOME]]</f>
        <v>LUCIANO ALVES DE PAIVA</v>
      </c>
      <c r="B35" s="11" t="str">
        <f>Tabela224[[#This Row],[CATEGORIA]]</f>
        <v>EMPREGADO</v>
      </c>
      <c r="C35" s="15" t="str">
        <f>Tabela224[[#This Row],[SITUAÇÃO ]]</f>
        <v>INATIVO</v>
      </c>
      <c r="D35" s="15"/>
      <c r="E35" s="7"/>
      <c r="F35" s="10"/>
      <c r="G35" s="7"/>
      <c r="H35" s="7"/>
      <c r="I35" s="8">
        <v>12</v>
      </c>
      <c r="J35" s="7">
        <f t="shared" si="0"/>
        <v>366</v>
      </c>
      <c r="K35" s="9">
        <f t="shared" si="2"/>
        <v>337</v>
      </c>
      <c r="L35" s="15" t="str">
        <f ca="1">IF(TODAY()&gt;Tabela224101112131415161718192059[[#This Row],[VENCIMENTO]],"Vencido‼","Válido✔")</f>
        <v>Vencido‼</v>
      </c>
    </row>
    <row r="36" spans="1:12" x14ac:dyDescent="0.25">
      <c r="A36" s="11" t="str">
        <f>Tabela224[[#This Row],[NOME]]</f>
        <v>LUIZ CARLOS CORRÊA</v>
      </c>
      <c r="B36" s="11" t="str">
        <f>Tabela224[[#This Row],[CATEGORIA]]</f>
        <v>EMPREGADO</v>
      </c>
      <c r="C36" s="15" t="str">
        <f>Tabela224[[#This Row],[SITUAÇÃO ]]</f>
        <v>ATIVO</v>
      </c>
      <c r="D36" s="15"/>
      <c r="E36" s="7"/>
      <c r="F36" s="7"/>
      <c r="G36" s="7"/>
      <c r="H36" s="7"/>
      <c r="I36" s="8">
        <v>12</v>
      </c>
      <c r="J36" s="7">
        <f t="shared" si="0"/>
        <v>366</v>
      </c>
      <c r="K36" s="9">
        <f t="shared" si="2"/>
        <v>337</v>
      </c>
      <c r="L36" s="15" t="str">
        <f ca="1">IF(TODAY()&gt;Tabela224101112131415161718192059[[#This Row],[VENCIMENTO]],"Vencido‼","Válido✔")</f>
        <v>Vencido‼</v>
      </c>
    </row>
    <row r="37" spans="1:12" x14ac:dyDescent="0.25">
      <c r="A37" s="11" t="str">
        <f>Tabela224[[#This Row],[NOME]]</f>
        <v>MÁRCIO PEREIRA DO NASCIMENTO</v>
      </c>
      <c r="B37" s="11" t="str">
        <f>Tabela224[[#This Row],[CATEGORIA]]</f>
        <v>EMPREGADO</v>
      </c>
      <c r="C37" s="15" t="str">
        <f>Tabela224[[#This Row],[SITUAÇÃO ]]</f>
        <v>ATIVO</v>
      </c>
      <c r="D37" s="15" t="s">
        <v>82</v>
      </c>
      <c r="E37" s="7">
        <v>45313</v>
      </c>
      <c r="F37" s="10">
        <v>0.33333333333333331</v>
      </c>
      <c r="G37" s="7" t="s">
        <v>25</v>
      </c>
      <c r="H37" s="7" t="s">
        <v>63</v>
      </c>
      <c r="I37" s="8">
        <v>36</v>
      </c>
      <c r="J37" s="7">
        <f t="shared" si="0"/>
        <v>46409</v>
      </c>
      <c r="K37" s="9">
        <f t="shared" si="2"/>
        <v>46380</v>
      </c>
      <c r="L37" s="15" t="str">
        <f ca="1">IF(TODAY()&gt;Tabela224101112131415161718192059[[#This Row],[VENCIMENTO]],"Vencido‼","Válido✔")</f>
        <v>Válido✔</v>
      </c>
    </row>
    <row r="38" spans="1:12" x14ac:dyDescent="0.25">
      <c r="A38" s="11" t="str">
        <f>Tabela224[[#This Row],[NOME]]</f>
        <v>MATEUS DOS SANTOS DE BRITO</v>
      </c>
      <c r="B38" s="11" t="str">
        <f>Tabela224[[#This Row],[CATEGORIA]]</f>
        <v>INTERMITENTE (ELISVÂNIO)</v>
      </c>
      <c r="C38" s="15" t="str">
        <f>Tabela224[[#This Row],[SITUAÇÃO ]]</f>
        <v>ATIVO</v>
      </c>
      <c r="D38" s="15"/>
      <c r="E38" s="7"/>
      <c r="F38" s="7"/>
      <c r="G38" s="7"/>
      <c r="H38" s="7"/>
      <c r="I38" s="8">
        <v>12</v>
      </c>
      <c r="J38" s="7">
        <f t="shared" si="0"/>
        <v>366</v>
      </c>
      <c r="K38" s="9">
        <f t="shared" si="2"/>
        <v>337</v>
      </c>
      <c r="L38" s="15" t="str">
        <f ca="1">IF(TODAY()&gt;Tabela224101112131415161718192059[[#This Row],[VENCIMENTO]],"Vencido‼","Válido✔")</f>
        <v>Vencido‼</v>
      </c>
    </row>
    <row r="39" spans="1:12" x14ac:dyDescent="0.25">
      <c r="A39" s="11" t="str">
        <f>Tabela224[[#This Row],[NOME]]</f>
        <v>MOACIR ROMÁRIO SIQUEIRA DOS REIS</v>
      </c>
      <c r="B39" s="11" t="str">
        <f>Tabela224[[#This Row],[CATEGORIA]]</f>
        <v>EMPREGADO</v>
      </c>
      <c r="C39" s="15" t="str">
        <f>Tabela224[[#This Row],[SITUAÇÃO ]]</f>
        <v>ATIVO</v>
      </c>
      <c r="D39" s="15"/>
      <c r="E39" s="7"/>
      <c r="F39" s="7"/>
      <c r="G39" s="7"/>
      <c r="H39" s="7"/>
      <c r="I39" s="8">
        <v>12</v>
      </c>
      <c r="J39" s="7">
        <f t="shared" si="0"/>
        <v>366</v>
      </c>
      <c r="K39" s="9">
        <f t="shared" si="2"/>
        <v>337</v>
      </c>
      <c r="L39" s="15" t="str">
        <f ca="1">IF(TODAY()&gt;Tabela224101112131415161718192059[[#This Row],[VENCIMENTO]],"Vencido‼","Válido✔")</f>
        <v>Vencido‼</v>
      </c>
    </row>
    <row r="40" spans="1:12" x14ac:dyDescent="0.25">
      <c r="A40" s="11" t="str">
        <f>Tabela224[[#This Row],[NOME]]</f>
        <v>NATHÁLIA ROSY SOUZA OLIVEIRA</v>
      </c>
      <c r="B40" s="11" t="str">
        <f>Tabela224[[#This Row],[CATEGORIA]]</f>
        <v>EMPREGADO</v>
      </c>
      <c r="C40" s="15" t="str">
        <f>Tabela224[[#This Row],[SITUAÇÃO ]]</f>
        <v>ATIVO</v>
      </c>
      <c r="D40" s="15"/>
      <c r="E40" s="7"/>
      <c r="F40" s="7"/>
      <c r="G40" s="7"/>
      <c r="H40" s="7"/>
      <c r="I40" s="8">
        <v>12</v>
      </c>
      <c r="J40" s="7">
        <f t="shared" si="0"/>
        <v>366</v>
      </c>
      <c r="K40" s="9">
        <f t="shared" si="2"/>
        <v>337</v>
      </c>
      <c r="L40" s="15" t="str">
        <f ca="1">IF(TODAY()&gt;Tabela224101112131415161718192059[[#This Row],[VENCIMENTO]],"Vencido‼","Válido✔")</f>
        <v>Vencido‼</v>
      </c>
    </row>
    <row r="41" spans="1:12" x14ac:dyDescent="0.25">
      <c r="A41" s="11" t="str">
        <f>Tabela224[[#This Row],[NOME]]</f>
        <v>NAYARA THAÍS LOURENÇO OLIVEIRA</v>
      </c>
      <c r="B41" s="11" t="str">
        <f>Tabela224[[#This Row],[CATEGORIA]]</f>
        <v>EMPREGADO</v>
      </c>
      <c r="C41" s="15" t="str">
        <f>Tabela224[[#This Row],[SITUAÇÃO ]]</f>
        <v>ATIVO</v>
      </c>
      <c r="D41" s="15"/>
      <c r="E41" s="7"/>
      <c r="F41" s="10"/>
      <c r="G41" s="7"/>
      <c r="H41" s="7"/>
      <c r="I41" s="8">
        <v>12</v>
      </c>
      <c r="J41" s="7">
        <f t="shared" si="0"/>
        <v>366</v>
      </c>
      <c r="K41" s="9">
        <f t="shared" si="2"/>
        <v>337</v>
      </c>
      <c r="L41" s="15" t="str">
        <f ca="1">IF(TODAY()&gt;Tabela224101112131415161718192059[[#This Row],[VENCIMENTO]],"Vencido‼","Válido✔")</f>
        <v>Vencido‼</v>
      </c>
    </row>
    <row r="42" spans="1:12" x14ac:dyDescent="0.25">
      <c r="A42" s="11" t="str">
        <f>Tabela224[[#This Row],[NOME]]</f>
        <v>NIELTON OLIVEIRA DAMASCENO</v>
      </c>
      <c r="B42" s="11" t="str">
        <f>Tabela224[[#This Row],[CATEGORIA]]</f>
        <v>EMPREGADO</v>
      </c>
      <c r="C42" s="15" t="str">
        <f>Tabela224[[#This Row],[SITUAÇÃO ]]</f>
        <v>ATIVO</v>
      </c>
      <c r="D42" s="15"/>
      <c r="E42" s="7"/>
      <c r="F42" s="7"/>
      <c r="G42" s="7"/>
      <c r="H42" s="7"/>
      <c r="I42" s="8">
        <v>12</v>
      </c>
      <c r="J42" s="7">
        <f t="shared" si="0"/>
        <v>366</v>
      </c>
      <c r="K42" s="9">
        <f t="shared" si="2"/>
        <v>337</v>
      </c>
      <c r="L42" s="15" t="str">
        <f ca="1">IF(TODAY()&gt;Tabela224101112131415161718192059[[#This Row],[VENCIMENTO]],"Vencido‼","Válido✔")</f>
        <v>Vencido‼</v>
      </c>
    </row>
    <row r="43" spans="1:12" x14ac:dyDescent="0.25">
      <c r="A43" s="11" t="str">
        <f>Tabela224[[#This Row],[NOME]]</f>
        <v>PAULO CÉLIO DA SILVA</v>
      </c>
      <c r="B43" s="11" t="str">
        <f>Tabela224[[#This Row],[CATEGORIA]]</f>
        <v>EMPREGADO</v>
      </c>
      <c r="C43" s="15" t="str">
        <f>Tabela224[[#This Row],[SITUAÇÃO ]]</f>
        <v>ATIVO</v>
      </c>
      <c r="D43" s="15"/>
      <c r="E43" s="7"/>
      <c r="F43" s="7"/>
      <c r="G43" s="7"/>
      <c r="H43" s="7"/>
      <c r="I43" s="8">
        <v>12</v>
      </c>
      <c r="J43" s="7">
        <f t="shared" si="0"/>
        <v>366</v>
      </c>
      <c r="K43" s="9">
        <f t="shared" si="2"/>
        <v>337</v>
      </c>
      <c r="L43" s="15" t="str">
        <f ca="1">IF(TODAY()&gt;Tabela224101112131415161718192059[[#This Row],[VENCIMENTO]],"Vencido‼","Válido✔")</f>
        <v>Vencido‼</v>
      </c>
    </row>
    <row r="44" spans="1:12" x14ac:dyDescent="0.25">
      <c r="A44" s="11" t="str">
        <f>Tabela224[[#This Row],[NOME]]</f>
        <v>RAFAEL FAUSTINO MAPA COELHO</v>
      </c>
      <c r="B44" s="11" t="str">
        <f>Tabela224[[#This Row],[CATEGORIA]]</f>
        <v>EMPREGADO</v>
      </c>
      <c r="C44" s="15" t="str">
        <f>Tabela224[[#This Row],[SITUAÇÃO ]]</f>
        <v>INATIVO</v>
      </c>
      <c r="D44" s="15"/>
      <c r="E44" s="7"/>
      <c r="F44" s="7"/>
      <c r="G44" s="7"/>
      <c r="H44" s="7"/>
      <c r="I44" s="8">
        <v>12</v>
      </c>
      <c r="J44" s="7">
        <f t="shared" si="0"/>
        <v>366</v>
      </c>
      <c r="K44" s="9">
        <f t="shared" si="2"/>
        <v>337</v>
      </c>
      <c r="L44" s="15" t="str">
        <f ca="1">IF(TODAY()&gt;Tabela224101112131415161718192059[[#This Row],[VENCIMENTO]],"Vencido‼","Válido✔")</f>
        <v>Vencido‼</v>
      </c>
    </row>
    <row r="45" spans="1:12" x14ac:dyDescent="0.25">
      <c r="A45" s="11" t="str">
        <f>Tabela224[[#This Row],[NOME]]</f>
        <v>RAFAEL ROBERTO CAMPIDELLI</v>
      </c>
      <c r="B45" s="11" t="str">
        <f>Tabela224[[#This Row],[CATEGORIA]]</f>
        <v>EMPREGADO</v>
      </c>
      <c r="C45" s="15" t="s">
        <v>120</v>
      </c>
      <c r="D45" s="15"/>
      <c r="E45" s="7"/>
      <c r="F45" s="7"/>
      <c r="G45" s="7"/>
      <c r="H45" s="7"/>
      <c r="I45" s="8">
        <v>12</v>
      </c>
      <c r="J45" s="7">
        <f>EDATE(E45,I45)</f>
        <v>366</v>
      </c>
      <c r="K45" s="9">
        <f>J45-29</f>
        <v>337</v>
      </c>
      <c r="L45" s="15" t="str">
        <f ca="1">IF(TODAY()&gt;Tabela224101112131415161718192059[[#This Row],[VENCIMENTO]],"Vencido‼","Válido✔")</f>
        <v>Vencido‼</v>
      </c>
    </row>
    <row r="46" spans="1:12" x14ac:dyDescent="0.25">
      <c r="A46" s="11" t="str">
        <f>Tabela224[[#This Row],[NOME]]</f>
        <v>ROBERT AUGUSTO SANTOS SILVA</v>
      </c>
      <c r="B46" s="11" t="str">
        <f>Tabela224[[#This Row],[CATEGORIA]]</f>
        <v>EMPREGADO</v>
      </c>
      <c r="C46" s="15" t="str">
        <f>Tabela224[[#This Row],[SITUAÇÃO ]]</f>
        <v>ATIVO</v>
      </c>
      <c r="D46" s="15"/>
      <c r="E46" s="7"/>
      <c r="F46" s="10"/>
      <c r="G46" s="7"/>
      <c r="H46" s="7"/>
      <c r="I46" s="8">
        <v>12</v>
      </c>
      <c r="J46" s="7">
        <f t="shared" si="0"/>
        <v>366</v>
      </c>
      <c r="K46" s="9">
        <f t="shared" si="2"/>
        <v>337</v>
      </c>
      <c r="L46" s="15" t="str">
        <f ca="1">IF(TODAY()&gt;Tabela224101112131415161718192059[[#This Row],[VENCIMENTO]],"Vencido‼","Válido✔")</f>
        <v>Vencido‼</v>
      </c>
    </row>
    <row r="47" spans="1:12" x14ac:dyDescent="0.25">
      <c r="A47" s="11" t="str">
        <f>Tabela224[[#This Row],[NOME]]</f>
        <v>TALISON TIAGO DIAS OLIVEIRA</v>
      </c>
      <c r="B47" s="11" t="str">
        <f>Tabela224[[#This Row],[CATEGORIA]]</f>
        <v>EMPREGADO</v>
      </c>
      <c r="C47" s="15" t="str">
        <f>Tabela224[[#This Row],[SITUAÇÃO ]]</f>
        <v>ATIVO</v>
      </c>
      <c r="D47" s="15"/>
      <c r="E47" s="7"/>
      <c r="F47" s="7"/>
      <c r="G47" s="7"/>
      <c r="H47" s="7"/>
      <c r="I47" s="8">
        <v>12</v>
      </c>
      <c r="J47" s="7">
        <f t="shared" si="0"/>
        <v>366</v>
      </c>
      <c r="K47" s="9">
        <f t="shared" si="2"/>
        <v>337</v>
      </c>
      <c r="L47" s="15" t="str">
        <f ca="1">IF(TODAY()&gt;Tabela224101112131415161718192059[[#This Row],[VENCIMENTO]],"Vencido‼","Válido✔")</f>
        <v>Vencido‼</v>
      </c>
    </row>
    <row r="48" spans="1:12" x14ac:dyDescent="0.25">
      <c r="A48" s="11" t="str">
        <f>Tabela224[[#This Row],[NOME]]</f>
        <v>THAÍS LORRAINE DA SILVA SANTOS</v>
      </c>
      <c r="B48" s="11" t="str">
        <f>Tabela224[[#This Row],[CATEGORIA]]</f>
        <v>EMPREGADO</v>
      </c>
      <c r="C48" s="15" t="str">
        <f>Tabela224[[#This Row],[SITUAÇÃO ]]</f>
        <v>ATIVO</v>
      </c>
      <c r="D48" s="15"/>
      <c r="E48" s="7"/>
      <c r="F48" s="7"/>
      <c r="G48" s="7"/>
      <c r="H48" s="7"/>
      <c r="I48" s="8">
        <v>12</v>
      </c>
      <c r="J48" s="7">
        <f t="shared" si="0"/>
        <v>366</v>
      </c>
      <c r="K48" s="9">
        <f t="shared" si="2"/>
        <v>337</v>
      </c>
      <c r="L48" s="15" t="str">
        <f ca="1">IF(TODAY()&gt;Tabela224101112131415161718192059[[#This Row],[VENCIMENTO]],"Vencido‼","Válido✔")</f>
        <v>Vencido‼</v>
      </c>
    </row>
    <row r="49" spans="1:12" x14ac:dyDescent="0.25">
      <c r="A49" s="11" t="str">
        <f>Tabela224[[#This Row],[NOME]]</f>
        <v>WAGNER APARECIDO DE SOUSA JÚNIOR</v>
      </c>
      <c r="B49" s="11" t="str">
        <f>Tabela224[[#This Row],[CATEGORIA]]</f>
        <v>EMPREGADO</v>
      </c>
      <c r="C49" s="15" t="str">
        <f>Tabela224[[#This Row],[SITUAÇÃO ]]</f>
        <v>INATIVO</v>
      </c>
      <c r="D49" s="15"/>
      <c r="E49" s="7"/>
      <c r="F49" s="7"/>
      <c r="G49" s="7"/>
      <c r="H49" s="7"/>
      <c r="I49" s="8">
        <v>12</v>
      </c>
      <c r="J49" s="7">
        <f t="shared" si="0"/>
        <v>366</v>
      </c>
      <c r="K49" s="9">
        <f t="shared" si="2"/>
        <v>337</v>
      </c>
      <c r="L49" s="15" t="str">
        <f ca="1">IF(TODAY()&gt;Tabela224101112131415161718192059[[#This Row],[VENCIMENTO]],"Vencido‼","Válido✔")</f>
        <v>Vencido‼</v>
      </c>
    </row>
    <row r="50" spans="1:12" x14ac:dyDescent="0.25">
      <c r="A50" s="11" t="str">
        <f>Tabela224[[#This Row],[NOME]]</f>
        <v>WESLEY DE ALMEIDA E SOUZA</v>
      </c>
      <c r="B50" s="11" t="str">
        <f>Tabela224[[#This Row],[CATEGORIA]]</f>
        <v>EMPREGADO</v>
      </c>
      <c r="C50" s="15" t="str">
        <f>Tabela224[[#This Row],[SITUAÇÃO ]]</f>
        <v>ATIVO</v>
      </c>
      <c r="D50" s="15"/>
      <c r="E50" s="19"/>
      <c r="F50" s="19"/>
      <c r="G50" s="7"/>
      <c r="H50" s="7"/>
      <c r="I50" s="8">
        <v>12</v>
      </c>
      <c r="J50" s="19">
        <f t="shared" si="0"/>
        <v>366</v>
      </c>
      <c r="K50" s="20">
        <f t="shared" si="2"/>
        <v>337</v>
      </c>
      <c r="L50" s="15" t="str">
        <f ca="1">IF(TODAY()&gt;Tabela224101112131415161718192059[[#This Row],[VENCIMENTO]],"Vencido‼","Válido✔")</f>
        <v>Vencido‼</v>
      </c>
    </row>
    <row r="51" spans="1:12" x14ac:dyDescent="0.25">
      <c r="A51" s="11" t="str">
        <f>Tabela224[[#This Row],[NOME]]</f>
        <v>MARCELO CHRISTIAN LELIS DE OLIVEIRA</v>
      </c>
      <c r="B51" s="11" t="str">
        <f>Tabela224[[#This Row],[CATEGORIA]]</f>
        <v>EMPREGADO</v>
      </c>
      <c r="C51" s="15" t="str">
        <f>Tabela224[[#This Row],[SITUAÇÃO ]]</f>
        <v>ATIVO</v>
      </c>
      <c r="D51" s="8"/>
      <c r="E51" s="7"/>
      <c r="F51" s="7"/>
      <c r="G51" s="7"/>
      <c r="H51" s="7"/>
      <c r="I51" s="8">
        <v>12</v>
      </c>
      <c r="J51" s="7">
        <f t="shared" si="0"/>
        <v>366</v>
      </c>
      <c r="K51" s="9">
        <f t="shared" si="2"/>
        <v>337</v>
      </c>
      <c r="L51" s="27" t="str">
        <f ca="1">IF(TODAY()&gt;Tabela224101112131415161718192059[[#This Row],[VENCIMENTO]],"Vencido‼","Válido✔")</f>
        <v>Vencido‼</v>
      </c>
    </row>
    <row r="52" spans="1:12" x14ac:dyDescent="0.25">
      <c r="A52" s="11" t="str">
        <f>Tabela224[[#This Row],[NOME]]</f>
        <v>PABLO VINICIUS SEVERINO FERNANDES</v>
      </c>
      <c r="B52" s="11" t="str">
        <f>Tabela224[[#This Row],[CATEGORIA]]</f>
        <v xml:space="preserve">EMPREGADO </v>
      </c>
      <c r="C52" s="15" t="str">
        <f>Tabela224[[#This Row],[SITUAÇÃO ]]</f>
        <v>ATIVO</v>
      </c>
      <c r="D52" s="8"/>
      <c r="E52" s="7"/>
      <c r="F52" s="7"/>
      <c r="G52" s="7"/>
      <c r="H52" s="7"/>
      <c r="I52" s="8">
        <v>12</v>
      </c>
      <c r="J52" s="7">
        <f t="shared" si="0"/>
        <v>366</v>
      </c>
      <c r="K52" s="9">
        <f t="shared" si="2"/>
        <v>337</v>
      </c>
      <c r="L52" s="27" t="str">
        <f ca="1">IF(TODAY()&gt;Tabela224101112131415161718192059[[#This Row],[VENCIMENTO]],"Vencido‼","Válido✔")</f>
        <v>Vencido‼</v>
      </c>
    </row>
    <row r="53" spans="1:12" x14ac:dyDescent="0.25">
      <c r="A53" s="11" t="str">
        <f>Tabela224[[#This Row],[NOME]]</f>
        <v>FRANCISCO PEDRO DE SOUZA SANTOS</v>
      </c>
      <c r="B53" s="11" t="str">
        <f>Tabela224[[#This Row],[CATEGORIA]]</f>
        <v>EMPREGADO</v>
      </c>
      <c r="C53" s="15" t="s">
        <v>120</v>
      </c>
      <c r="D53" s="8"/>
      <c r="E53" s="7"/>
      <c r="F53" s="7"/>
      <c r="G53" s="7"/>
      <c r="H53" s="7"/>
      <c r="I53" s="8">
        <v>12</v>
      </c>
      <c r="J53" s="7">
        <f t="shared" si="0"/>
        <v>366</v>
      </c>
      <c r="K53" s="9">
        <f t="shared" si="2"/>
        <v>337</v>
      </c>
      <c r="L53" s="27" t="str">
        <f ca="1">IF(TODAY()&gt;Tabela224101112131415161718192059[[#This Row],[VENCIMENTO]],"Vencido‼","Válido✔")</f>
        <v>Vencido‼</v>
      </c>
    </row>
    <row r="54" spans="1:12" x14ac:dyDescent="0.25">
      <c r="A54" s="11" t="str">
        <f>Tabela224[[#This Row],[NOME]]</f>
        <v>ÍTALO GABRIEL DA SILVA RODRIGUES SANTOS</v>
      </c>
      <c r="B54" s="11" t="str">
        <f>Tabela224[[#This Row],[CATEGORIA]]</f>
        <v>EMPREGADO</v>
      </c>
      <c r="C54" s="15" t="str">
        <f>Tabela224[[#This Row],[SITUAÇÃO ]]</f>
        <v>ATIVO</v>
      </c>
      <c r="D54" s="8"/>
      <c r="E54" s="7"/>
      <c r="F54" s="7"/>
      <c r="G54" s="7"/>
      <c r="H54" s="7"/>
      <c r="I54" s="8">
        <v>12</v>
      </c>
      <c r="J54" s="7">
        <f t="shared" si="0"/>
        <v>366</v>
      </c>
      <c r="K54" s="9">
        <f t="shared" si="2"/>
        <v>337</v>
      </c>
      <c r="L54" s="27" t="str">
        <f ca="1">IF(TODAY()&gt;Tabela224101112131415161718192059[[#This Row],[VENCIMENTO]],"Vencido‼","Válido✔")</f>
        <v>Vencido‼</v>
      </c>
    </row>
    <row r="55" spans="1:12" x14ac:dyDescent="0.25">
      <c r="A55" s="11" t="str">
        <f>Tabela224[[#This Row],[NOME]]</f>
        <v>IVANILDO AMARAL SANTOS</v>
      </c>
      <c r="B55" s="11" t="str">
        <f>Tabela224[[#This Row],[CATEGORIA]]</f>
        <v>EMPREGADO</v>
      </c>
      <c r="C55" s="15" t="str">
        <f>Tabela224[[#This Row],[SITUAÇÃO ]]</f>
        <v>ATIVO</v>
      </c>
      <c r="D55" s="8"/>
      <c r="E55" s="7"/>
      <c r="F55" s="7"/>
      <c r="G55" s="7"/>
      <c r="H55" s="7"/>
      <c r="I55" s="8">
        <v>12</v>
      </c>
      <c r="J55" s="7">
        <f t="shared" si="0"/>
        <v>366</v>
      </c>
      <c r="K55" s="9">
        <f t="shared" si="2"/>
        <v>337</v>
      </c>
      <c r="L55" s="27" t="str">
        <f ca="1">IF(TODAY()&gt;Tabela224101112131415161718192059[[#This Row],[VENCIMENTO]],"Vencido‼","Válido✔")</f>
        <v>Vencido‼</v>
      </c>
    </row>
    <row r="56" spans="1:12" x14ac:dyDescent="0.25">
      <c r="A56" s="11" t="str">
        <f>Tabela224[[#This Row],[NOME]]</f>
        <v>JONATHAN FERNANDES PEREIRA</v>
      </c>
      <c r="B56" s="11" t="str">
        <f>Tabela224[[#This Row],[CATEGORIA]]</f>
        <v>EMPREGADO</v>
      </c>
      <c r="C56" s="15" t="str">
        <f>Tabela224[[#This Row],[SITUAÇÃO ]]</f>
        <v>ATIVO</v>
      </c>
      <c r="D56" s="8"/>
      <c r="E56" s="7"/>
      <c r="F56" s="7"/>
      <c r="G56" s="7"/>
      <c r="H56" s="7"/>
      <c r="I56" s="8">
        <v>12</v>
      </c>
      <c r="J56" s="7">
        <f t="shared" si="0"/>
        <v>366</v>
      </c>
      <c r="K56" s="9">
        <f t="shared" si="2"/>
        <v>337</v>
      </c>
      <c r="L56" s="27" t="str">
        <f ca="1">IF(TODAY()&gt;Tabela224101112131415161718192059[[#This Row],[VENCIMENTO]],"Vencido‼","Válido✔")</f>
        <v>Vencido‼</v>
      </c>
    </row>
    <row r="57" spans="1:12" x14ac:dyDescent="0.25">
      <c r="A57" s="11" t="str">
        <f>Tabela224[[#This Row],[NOME]]</f>
        <v>FERNANDO AQUINO FERNANDES</v>
      </c>
      <c r="B57" s="11" t="str">
        <f>Tabela224[[#This Row],[CATEGORIA]]</f>
        <v>INTERMITENTE (FERNANDO)</v>
      </c>
      <c r="C57" s="15" t="str">
        <f>Tabela224[[#This Row],[SITUAÇÃO ]]</f>
        <v>ATIVO</v>
      </c>
      <c r="D57" s="8"/>
      <c r="E57" s="7"/>
      <c r="F57" s="7"/>
      <c r="G57" s="7"/>
      <c r="H57" s="7"/>
      <c r="I57" s="8">
        <v>12</v>
      </c>
      <c r="J57" s="7">
        <f t="shared" si="0"/>
        <v>366</v>
      </c>
      <c r="K57" s="9">
        <f t="shared" si="2"/>
        <v>337</v>
      </c>
      <c r="L57" s="27" t="str">
        <f ca="1">IF(TODAY()&gt;Tabela224101112131415161718192059[[#This Row],[VENCIMENTO]],"Vencido‼","Válido✔")</f>
        <v>Vencido‼</v>
      </c>
    </row>
    <row r="58" spans="1:12" x14ac:dyDescent="0.25">
      <c r="A58" s="11" t="str">
        <f>Tabela224[[#This Row],[NOME]]</f>
        <v>WANDESON COSTA LIMA</v>
      </c>
      <c r="B58" s="11" t="str">
        <f>Tabela224[[#This Row],[CATEGORIA]]</f>
        <v>INTERMITENTE (FERNANDO)</v>
      </c>
      <c r="C58" s="15" t="str">
        <f>Tabela224[[#This Row],[SITUAÇÃO ]]</f>
        <v>ATIVO</v>
      </c>
      <c r="D58" s="8"/>
      <c r="E58" s="7"/>
      <c r="F58" s="7"/>
      <c r="G58" s="7"/>
      <c r="H58" s="7"/>
      <c r="I58" s="8">
        <v>12</v>
      </c>
      <c r="J58" s="7">
        <f t="shared" si="0"/>
        <v>366</v>
      </c>
      <c r="K58" s="9">
        <f t="shared" si="2"/>
        <v>337</v>
      </c>
      <c r="L58" s="27" t="str">
        <f ca="1">IF(TODAY()&gt;Tabela224101112131415161718192059[[#This Row],[VENCIMENTO]],"Vencido‼","Válido✔")</f>
        <v>Vencido‼</v>
      </c>
    </row>
    <row r="59" spans="1:12" x14ac:dyDescent="0.25">
      <c r="A59" s="11" t="str">
        <f>Tabela224[[#This Row],[NOME]]</f>
        <v>WILLIAN JORGE CAETANO PINTO</v>
      </c>
      <c r="B59" s="11" t="str">
        <f>Tabela224[[#This Row],[CATEGORIA]]</f>
        <v>INTERMITENTE (FERNANDO)</v>
      </c>
      <c r="C59" s="15" t="str">
        <f>Tabela224[[#This Row],[SITUAÇÃO ]]</f>
        <v>ATIVO</v>
      </c>
      <c r="D59" s="8"/>
      <c r="E59" s="7"/>
      <c r="F59" s="7"/>
      <c r="G59" s="7"/>
      <c r="H59" s="7"/>
      <c r="I59" s="8">
        <v>12</v>
      </c>
      <c r="J59" s="7">
        <f t="shared" si="0"/>
        <v>366</v>
      </c>
      <c r="K59" s="9">
        <f t="shared" si="2"/>
        <v>337</v>
      </c>
      <c r="L59" s="27" t="str">
        <f ca="1">IF(TODAY()&gt;Tabela224101112131415161718192059[[#This Row],[VENCIMENTO]],"Vencido‼","Válido✔")</f>
        <v>Vencido‼</v>
      </c>
    </row>
    <row r="60" spans="1:12" x14ac:dyDescent="0.25">
      <c r="A60" s="11" t="str">
        <f>Tabela224[[#This Row],[NOME]]</f>
        <v>GRASIANE DA COSTA SOBRINHO</v>
      </c>
      <c r="B60" s="11" t="str">
        <f>Tabela224[[#This Row],[CATEGORIA]]</f>
        <v>EMPREGADO</v>
      </c>
      <c r="C60" s="15" t="str">
        <f>Tabela224[[#This Row],[SITUAÇÃO ]]</f>
        <v>ATIVO</v>
      </c>
      <c r="D60" s="8"/>
      <c r="E60" s="7"/>
      <c r="F60" s="7"/>
      <c r="G60" s="7"/>
      <c r="H60" s="7"/>
      <c r="I60" s="8">
        <v>12</v>
      </c>
      <c r="J60" s="7">
        <f t="shared" si="0"/>
        <v>366</v>
      </c>
      <c r="K60" s="9">
        <f t="shared" si="2"/>
        <v>337</v>
      </c>
      <c r="L60" s="27" t="str">
        <f ca="1">IF(TODAY()&gt;Tabela224101112131415161718192059[[#This Row],[VENCIMENTO]],"Vencido‼","Válido✔")</f>
        <v>Vencido‼</v>
      </c>
    </row>
    <row r="61" spans="1:12" x14ac:dyDescent="0.25">
      <c r="A61" s="11" t="str">
        <f>Tabela224[[#This Row],[NOME]]</f>
        <v>BRUNO GUIMARÃES MARTINS</v>
      </c>
      <c r="B61" s="11" t="str">
        <f>Tabela224[[#This Row],[CATEGORIA]]</f>
        <v>EMPREGADO</v>
      </c>
      <c r="C61" s="15" t="str">
        <f>Tabela224[[#This Row],[SITUAÇÃO ]]</f>
        <v>ATIVO</v>
      </c>
      <c r="D61" s="8"/>
      <c r="E61" s="7"/>
      <c r="F61" s="7"/>
      <c r="G61" s="7"/>
      <c r="H61" s="7"/>
      <c r="I61" s="8">
        <v>12</v>
      </c>
      <c r="J61" s="7">
        <f t="shared" si="0"/>
        <v>366</v>
      </c>
      <c r="K61" s="9">
        <f t="shared" si="2"/>
        <v>337</v>
      </c>
      <c r="L61" s="27" t="str">
        <f ca="1">IF(TODAY()&gt;Tabela224101112131415161718192059[[#This Row],[VENCIMENTO]],"Vencido‼","Válido✔")</f>
        <v>Vencido‼</v>
      </c>
    </row>
    <row r="62" spans="1:12" x14ac:dyDescent="0.25">
      <c r="A62" s="11" t="str">
        <f>Tabela224[[#This Row],[NOME]]</f>
        <v>LEANDRO GUIMARÃES MARTINS</v>
      </c>
      <c r="B62" s="11" t="str">
        <f>Tabela224[[#This Row],[CATEGORIA]]</f>
        <v>EMPREGADO</v>
      </c>
      <c r="C62" s="15" t="str">
        <f>Tabela224[[#This Row],[SITUAÇÃO ]]</f>
        <v>ATIVO</v>
      </c>
      <c r="D62" s="8"/>
      <c r="E62" s="7"/>
      <c r="F62" s="7"/>
      <c r="G62" s="7"/>
      <c r="H62" s="7"/>
      <c r="I62" s="8">
        <v>12</v>
      </c>
      <c r="J62" s="7">
        <f t="shared" si="0"/>
        <v>366</v>
      </c>
      <c r="K62" s="9">
        <f t="shared" si="2"/>
        <v>337</v>
      </c>
      <c r="L62" s="27" t="str">
        <f ca="1">IF(TODAY()&gt;Tabela224101112131415161718192059[[#This Row],[VENCIMENTO]],"Vencido‼","Válido✔")</f>
        <v>Vencido‼</v>
      </c>
    </row>
    <row r="63" spans="1:12" x14ac:dyDescent="0.25">
      <c r="A63" s="11" t="str">
        <f>Tabela224[[#This Row],[NOME]]</f>
        <v>ALESSANDRO IORANY DOS SANTOS</v>
      </c>
      <c r="B63" s="11" t="str">
        <f>Tabela224[[#This Row],[CATEGORIA]]</f>
        <v>EMPREGADO</v>
      </c>
      <c r="C63" s="15" t="str">
        <f>Tabela224[[#This Row],[SITUAÇÃO ]]</f>
        <v>INATIVO</v>
      </c>
      <c r="D63" s="8"/>
      <c r="E63" s="7"/>
      <c r="F63" s="7"/>
      <c r="G63" s="7"/>
      <c r="H63" s="7"/>
      <c r="I63" s="8"/>
      <c r="J63" s="7">
        <f t="shared" si="0"/>
        <v>0</v>
      </c>
      <c r="K63" s="9">
        <f t="shared" si="2"/>
        <v>-29</v>
      </c>
      <c r="L63" s="27" t="str">
        <f ca="1">IF(TODAY()&gt;Tabela224101112131415161718192059[[#This Row],[VENCIMENTO]],"Vencido‼","Válido✔")</f>
        <v>Vencido‼</v>
      </c>
    </row>
    <row r="64" spans="1:12" x14ac:dyDescent="0.25">
      <c r="A64" s="11" t="str">
        <f>Tabela224[[#This Row],[NOME]]</f>
        <v>MATHEUS BINI SEVERINO FERNANDES</v>
      </c>
      <c r="B64" s="11" t="str">
        <f>Tabela224[[#This Row],[CATEGORIA]]</f>
        <v>EMPREGADO</v>
      </c>
      <c r="C64" s="15" t="str">
        <f>Tabela224[[#This Row],[SITUAÇÃO ]]</f>
        <v>ATIVO</v>
      </c>
      <c r="D64" s="8"/>
      <c r="E64" s="7"/>
      <c r="F64" s="7"/>
      <c r="G64" s="7"/>
      <c r="H64" s="7"/>
      <c r="I64" s="8"/>
      <c r="J64" s="7">
        <f t="shared" si="0"/>
        <v>0</v>
      </c>
      <c r="K64" s="9">
        <f t="shared" si="2"/>
        <v>-29</v>
      </c>
      <c r="L64" s="27" t="str">
        <f ca="1">IF(TODAY()&gt;Tabela224101112131415161718192059[[#This Row],[VENCIMENTO]],"Vencido‼","Válido✔")</f>
        <v>Vencido‼</v>
      </c>
    </row>
    <row r="65" spans="1:12" x14ac:dyDescent="0.25">
      <c r="A65" s="11" t="str">
        <f>Tabela224[[#This Row],[NOME]]</f>
        <v>NILTON ALVES DA CUNHA FILHO</v>
      </c>
      <c r="B65" s="11" t="str">
        <f>Tabela224[[#This Row],[CATEGORIA]]</f>
        <v>EMPREGADO</v>
      </c>
      <c r="C65" s="15" t="str">
        <f>Tabela224[[#This Row],[SITUAÇÃO ]]</f>
        <v>ATIVO</v>
      </c>
      <c r="D65" s="8"/>
      <c r="E65" s="7"/>
      <c r="F65" s="7"/>
      <c r="G65" s="7"/>
      <c r="H65" s="7"/>
      <c r="I65" s="8"/>
      <c r="J65" s="7">
        <f t="shared" si="0"/>
        <v>0</v>
      </c>
      <c r="K65" s="9">
        <f t="shared" si="2"/>
        <v>-29</v>
      </c>
      <c r="L65" s="27" t="str">
        <f ca="1">IF(TODAY()&gt;Tabela224101112131415161718192059[[#This Row],[VENCIMENTO]],"Vencido‼","Válido✔")</f>
        <v>Vencido‼</v>
      </c>
    </row>
    <row r="66" spans="1:12" x14ac:dyDescent="0.25">
      <c r="A66" s="11" t="str">
        <f>Tabela224[[#This Row],[NOME]]</f>
        <v>FRANCISCO PEDRO DE SOUZA SANTOS</v>
      </c>
      <c r="B66" s="11" t="str">
        <f>Tabela224[[#This Row],[CATEGORIA]]</f>
        <v>EMPREGADO</v>
      </c>
      <c r="C66" s="15" t="str">
        <f>Tabela224[[#This Row],[SITUAÇÃO ]]</f>
        <v>ATIVO</v>
      </c>
      <c r="D66" s="8"/>
      <c r="E66" s="7"/>
      <c r="F66" s="7"/>
      <c r="G66" s="7"/>
      <c r="H66" s="7"/>
      <c r="I66" s="8"/>
      <c r="J66" s="7">
        <f t="shared" si="0"/>
        <v>0</v>
      </c>
      <c r="K66" s="9">
        <f t="shared" si="2"/>
        <v>-29</v>
      </c>
      <c r="L66" s="27" t="str">
        <f ca="1">IF(TODAY()&gt;Tabela224101112131415161718192059[[#This Row],[VENCIMENTO]],"Vencido‼","Válido✔")</f>
        <v>Vencido‼</v>
      </c>
    </row>
    <row r="67" spans="1:12" x14ac:dyDescent="0.25">
      <c r="A67" s="11" t="str">
        <f>Tabela224[[#This Row],[NOME]]</f>
        <v>CARLOS EDUARDO ALVES JULIÃO</v>
      </c>
      <c r="B67" s="11" t="str">
        <f>Tabela224[[#This Row],[CATEGORIA]]</f>
        <v>EMPREGADO</v>
      </c>
      <c r="C67" s="15" t="str">
        <f>Tabela224[[#This Row],[SITUAÇÃO ]]</f>
        <v>ATIVO</v>
      </c>
      <c r="D67" s="8"/>
      <c r="E67" s="7"/>
      <c r="F67" s="7"/>
      <c r="G67" s="7"/>
      <c r="H67" s="7"/>
      <c r="I67" s="8"/>
      <c r="J67" s="7">
        <f t="shared" si="0"/>
        <v>0</v>
      </c>
      <c r="K67" s="9">
        <f t="shared" si="2"/>
        <v>-29</v>
      </c>
      <c r="L67" s="27" t="str">
        <f ca="1">IF(TODAY()&gt;Tabela224101112131415161718192059[[#This Row],[VENCIMENTO]],"Vencido‼","Válido✔")</f>
        <v>Vencido‼</v>
      </c>
    </row>
    <row r="68" spans="1:12" x14ac:dyDescent="0.25">
      <c r="A68" s="11" t="str">
        <f>Tabela224[[#This Row],[NOME]]</f>
        <v>JHONATAS ALVES COSTA</v>
      </c>
      <c r="B68" s="11" t="str">
        <f>Tabela224[[#This Row],[CATEGORIA]]</f>
        <v>EMPREGADO</v>
      </c>
      <c r="C68" s="15" t="str">
        <f>Tabela224[[#This Row],[SITUAÇÃO ]]</f>
        <v>ATIVO</v>
      </c>
      <c r="D68" s="8"/>
      <c r="E68" s="7"/>
      <c r="F68" s="7"/>
      <c r="G68" s="7"/>
      <c r="H68" s="7"/>
      <c r="I68" s="8"/>
      <c r="J68" s="7">
        <f t="shared" si="0"/>
        <v>0</v>
      </c>
      <c r="K68" s="9">
        <f t="shared" si="2"/>
        <v>-29</v>
      </c>
      <c r="L68" s="27" t="str">
        <f ca="1">IF(TODAY()&gt;Tabela224101112131415161718192059[[#This Row],[VENCIMENTO]],"Vencido‼","Válido✔")</f>
        <v>Vencido‼</v>
      </c>
    </row>
    <row r="69" spans="1:12" x14ac:dyDescent="0.25">
      <c r="A69" s="11" t="str">
        <f>Tabela224[[#This Row],[NOME]]</f>
        <v>KELLEN CARLA PEREIRA SILVA</v>
      </c>
      <c r="B69" s="11" t="str">
        <f>Tabela224[[#This Row],[CATEGORIA]]</f>
        <v>EMPREGADO</v>
      </c>
      <c r="C69" s="15" t="str">
        <f>Tabela224[[#This Row],[SITUAÇÃO ]]</f>
        <v>ATIVO</v>
      </c>
      <c r="D69" s="8"/>
      <c r="E69" s="7"/>
      <c r="F69" s="7"/>
      <c r="G69" s="7"/>
      <c r="H69" s="7"/>
      <c r="I69" s="8"/>
      <c r="J69" s="7">
        <f t="shared" ref="J69:J100" si="3">EDATE(E69,I69)</f>
        <v>0</v>
      </c>
      <c r="K69" s="9">
        <f t="shared" si="2"/>
        <v>-29</v>
      </c>
      <c r="L69" s="27" t="str">
        <f ca="1">IF(TODAY()&gt;Tabela224101112131415161718192059[[#This Row],[VENCIMENTO]],"Vencido‼","Válido✔")</f>
        <v>Vencido‼</v>
      </c>
    </row>
    <row r="70" spans="1:12" x14ac:dyDescent="0.25">
      <c r="A70" s="11" t="str">
        <f>Tabela224[[#This Row],[NOME]]</f>
        <v>LEONARDO JOSÉ DA SILVA</v>
      </c>
      <c r="B70" s="11" t="str">
        <f>Tabela224[[#This Row],[CATEGORIA]]</f>
        <v>EMPREGADO</v>
      </c>
      <c r="C70" s="15" t="str">
        <f>Tabela224[[#This Row],[SITUAÇÃO ]]</f>
        <v>ATIVO</v>
      </c>
      <c r="D70" s="8"/>
      <c r="E70" s="7"/>
      <c r="F70" s="7"/>
      <c r="G70" s="7"/>
      <c r="H70" s="7"/>
      <c r="I70" s="8"/>
      <c r="J70" s="7">
        <f t="shared" si="3"/>
        <v>0</v>
      </c>
      <c r="K70" s="9">
        <f t="shared" si="2"/>
        <v>-29</v>
      </c>
      <c r="L70" s="27" t="str">
        <f ca="1">IF(TODAY()&gt;Tabela224101112131415161718192059[[#This Row],[VENCIMENTO]],"Vencido‼","Válido✔")</f>
        <v>Vencido‼</v>
      </c>
    </row>
    <row r="71" spans="1:12" x14ac:dyDescent="0.25">
      <c r="A71" s="11" t="str">
        <f>Tabela224[[#This Row],[NOME]]</f>
        <v>LUSIMAR DE SOUZA SANTOS</v>
      </c>
      <c r="B71" s="11" t="str">
        <f>Tabela224[[#This Row],[CATEGORIA]]</f>
        <v>EMPREGADO</v>
      </c>
      <c r="C71" s="15" t="str">
        <f>Tabela224[[#This Row],[SITUAÇÃO ]]</f>
        <v>ATIVO</v>
      </c>
      <c r="D71" s="8"/>
      <c r="E71" s="7"/>
      <c r="F71" s="7"/>
      <c r="G71" s="7"/>
      <c r="H71" s="7"/>
      <c r="I71" s="8"/>
      <c r="J71" s="7">
        <f t="shared" si="3"/>
        <v>0</v>
      </c>
      <c r="K71" s="9">
        <f t="shared" si="2"/>
        <v>-29</v>
      </c>
      <c r="L71" s="27" t="str">
        <f ca="1">IF(TODAY()&gt;Tabela224101112131415161718192059[[#This Row],[VENCIMENTO]],"Vencido‼","Válido✔")</f>
        <v>Vencido‼</v>
      </c>
    </row>
    <row r="72" spans="1:12" x14ac:dyDescent="0.25">
      <c r="A72" s="11" t="str">
        <f>Tabela224[[#This Row],[NOME]]</f>
        <v>SANDY CRISTINA VENCESLAU FERREIRA</v>
      </c>
      <c r="B72" s="11" t="str">
        <f>Tabela224[[#This Row],[CATEGORIA]]</f>
        <v>EMPREGADO</v>
      </c>
      <c r="C72" s="15" t="str">
        <f>Tabela224[[#This Row],[SITUAÇÃO ]]</f>
        <v>ATIVO</v>
      </c>
      <c r="D72" s="8"/>
      <c r="E72" s="7"/>
      <c r="F72" s="7"/>
      <c r="G72" s="7"/>
      <c r="H72" s="7"/>
      <c r="I72" s="8"/>
      <c r="J72" s="7">
        <f t="shared" si="3"/>
        <v>0</v>
      </c>
      <c r="K72" s="9">
        <f t="shared" si="2"/>
        <v>-29</v>
      </c>
      <c r="L72" s="27" t="str">
        <f ca="1">IF(TODAY()&gt;Tabela224101112131415161718192059[[#This Row],[VENCIMENTO]],"Vencido‼","Válido✔")</f>
        <v>Vencido‼</v>
      </c>
    </row>
    <row r="73" spans="1:12" x14ac:dyDescent="0.25">
      <c r="A73" s="11" t="e">
        <f>Tabela224[[#This Row],[NOME]]</f>
        <v>#VALUE!</v>
      </c>
      <c r="B73" s="11" t="e">
        <f>Tabela224[[#This Row],[CATEGORIA]]</f>
        <v>#VALUE!</v>
      </c>
      <c r="C73" s="15" t="e">
        <f>Tabela224[[#This Row],[SITUAÇÃO ]]</f>
        <v>#VALUE!</v>
      </c>
      <c r="D73" s="8"/>
      <c r="E73" s="7"/>
      <c r="F73" s="7"/>
      <c r="G73" s="7"/>
      <c r="H73" s="7"/>
      <c r="I73" s="8"/>
      <c r="J73" s="7">
        <f t="shared" si="3"/>
        <v>0</v>
      </c>
      <c r="K73" s="9">
        <f t="shared" si="2"/>
        <v>-29</v>
      </c>
      <c r="L73" s="27" t="str">
        <f ca="1">IF(TODAY()&gt;Tabela224101112131415161718192059[[#This Row],[VENCIMENTO]],"Vencido‼","Válido✔")</f>
        <v>Vencido‼</v>
      </c>
    </row>
    <row r="74" spans="1:12" x14ac:dyDescent="0.25">
      <c r="A74" s="11" t="e">
        <f>Tabela224[[#This Row],[NOME]]</f>
        <v>#VALUE!</v>
      </c>
      <c r="B74" s="11" t="e">
        <f>Tabela224[[#This Row],[CATEGORIA]]</f>
        <v>#VALUE!</v>
      </c>
      <c r="C74" s="15" t="e">
        <f>Tabela224[[#This Row],[SITUAÇÃO ]]</f>
        <v>#VALUE!</v>
      </c>
      <c r="D74" s="8"/>
      <c r="E74" s="7"/>
      <c r="F74" s="7"/>
      <c r="G74" s="7"/>
      <c r="H74" s="7"/>
      <c r="I74" s="8"/>
      <c r="J74" s="7">
        <f t="shared" si="3"/>
        <v>0</v>
      </c>
      <c r="K74" s="9">
        <f t="shared" si="2"/>
        <v>-29</v>
      </c>
      <c r="L74" s="27" t="str">
        <f ca="1">IF(TODAY()&gt;Tabela224101112131415161718192059[[#This Row],[VENCIMENTO]],"Vencido‼","Válido✔")</f>
        <v>Vencido‼</v>
      </c>
    </row>
    <row r="75" spans="1:12" x14ac:dyDescent="0.25">
      <c r="A75" s="11" t="e">
        <f>Tabela224[[#This Row],[NOME]]</f>
        <v>#VALUE!</v>
      </c>
      <c r="B75" s="11" t="e">
        <f>Tabela224[[#This Row],[CATEGORIA]]</f>
        <v>#VALUE!</v>
      </c>
      <c r="C75" s="15" t="e">
        <f>Tabela224[[#This Row],[SITUAÇÃO ]]</f>
        <v>#VALUE!</v>
      </c>
      <c r="D75" s="8"/>
      <c r="E75" s="7"/>
      <c r="F75" s="7"/>
      <c r="G75" s="7"/>
      <c r="H75" s="7"/>
      <c r="I75" s="8"/>
      <c r="J75" s="7">
        <f t="shared" si="3"/>
        <v>0</v>
      </c>
      <c r="K75" s="9">
        <f t="shared" si="2"/>
        <v>-29</v>
      </c>
      <c r="L75" s="27" t="str">
        <f ca="1">IF(TODAY()&gt;Tabela224101112131415161718192059[[#This Row],[VENCIMENTO]],"Vencido‼","Válido✔")</f>
        <v>Vencido‼</v>
      </c>
    </row>
    <row r="76" spans="1:12" x14ac:dyDescent="0.25">
      <c r="A76" s="11" t="e">
        <f>Tabela224[[#This Row],[NOME]]</f>
        <v>#VALUE!</v>
      </c>
      <c r="B76" s="11" t="e">
        <f>Tabela224[[#This Row],[CATEGORIA]]</f>
        <v>#VALUE!</v>
      </c>
      <c r="C76" s="15" t="e">
        <f>Tabela224[[#This Row],[SITUAÇÃO ]]</f>
        <v>#VALUE!</v>
      </c>
      <c r="D76" s="8"/>
      <c r="E76" s="7"/>
      <c r="F76" s="7"/>
      <c r="G76" s="7"/>
      <c r="H76" s="7"/>
      <c r="I76" s="8"/>
      <c r="J76" s="7">
        <f t="shared" si="3"/>
        <v>0</v>
      </c>
      <c r="K76" s="9">
        <f t="shared" si="2"/>
        <v>-29</v>
      </c>
      <c r="L76" s="27" t="str">
        <f ca="1">IF(TODAY()&gt;Tabela224101112131415161718192059[[#This Row],[VENCIMENTO]],"Vencido‼","Válido✔")</f>
        <v>Vencido‼</v>
      </c>
    </row>
    <row r="77" spans="1:12" x14ac:dyDescent="0.25">
      <c r="A77" s="11" t="e">
        <f>Tabela224[[#This Row],[NOME]]</f>
        <v>#VALUE!</v>
      </c>
      <c r="B77" s="11" t="e">
        <f>Tabela224[[#This Row],[CATEGORIA]]</f>
        <v>#VALUE!</v>
      </c>
      <c r="C77" s="15" t="e">
        <f>Tabela224[[#This Row],[SITUAÇÃO ]]</f>
        <v>#VALUE!</v>
      </c>
      <c r="D77" s="8"/>
      <c r="E77" s="7"/>
      <c r="F77" s="7"/>
      <c r="G77" s="7"/>
      <c r="H77" s="7"/>
      <c r="I77" s="8"/>
      <c r="J77" s="7">
        <f t="shared" si="3"/>
        <v>0</v>
      </c>
      <c r="K77" s="9">
        <f t="shared" si="2"/>
        <v>-29</v>
      </c>
      <c r="L77" s="27" t="str">
        <f ca="1">IF(TODAY()&gt;Tabela224101112131415161718192059[[#This Row],[VENCIMENTO]],"Vencido‼","Válido✔")</f>
        <v>Vencido‼</v>
      </c>
    </row>
    <row r="78" spans="1:12" x14ac:dyDescent="0.25">
      <c r="A78" s="11" t="e">
        <f>Tabela224[[#This Row],[NOME]]</f>
        <v>#VALUE!</v>
      </c>
      <c r="B78" s="11" t="e">
        <f>Tabela224[[#This Row],[CATEGORIA]]</f>
        <v>#VALUE!</v>
      </c>
      <c r="C78" s="15" t="e">
        <f>Tabela224[[#This Row],[SITUAÇÃO ]]</f>
        <v>#VALUE!</v>
      </c>
      <c r="D78" s="8"/>
      <c r="E78" s="7"/>
      <c r="F78" s="7"/>
      <c r="G78" s="7"/>
      <c r="H78" s="7"/>
      <c r="I78" s="8"/>
      <c r="J78" s="7">
        <f t="shared" si="3"/>
        <v>0</v>
      </c>
      <c r="K78" s="9">
        <f t="shared" si="2"/>
        <v>-29</v>
      </c>
      <c r="L78" s="27" t="str">
        <f ca="1">IF(TODAY()&gt;Tabela224101112131415161718192059[[#This Row],[VENCIMENTO]],"Vencido‼","Válido✔")</f>
        <v>Vencido‼</v>
      </c>
    </row>
    <row r="79" spans="1:12" x14ac:dyDescent="0.25">
      <c r="A79" s="11" t="e">
        <f>Tabela224[[#This Row],[NOME]]</f>
        <v>#VALUE!</v>
      </c>
      <c r="B79" s="11" t="e">
        <f>Tabela224[[#This Row],[CATEGORIA]]</f>
        <v>#VALUE!</v>
      </c>
      <c r="C79" s="15" t="e">
        <f>Tabela224[[#This Row],[SITUAÇÃO ]]</f>
        <v>#VALUE!</v>
      </c>
      <c r="D79" s="8"/>
      <c r="E79" s="7"/>
      <c r="F79" s="7"/>
      <c r="G79" s="7"/>
      <c r="H79" s="7"/>
      <c r="I79" s="8"/>
      <c r="J79" s="7">
        <f t="shared" si="3"/>
        <v>0</v>
      </c>
      <c r="K79" s="9">
        <f t="shared" ref="K79:K100" si="4">J79-29</f>
        <v>-29</v>
      </c>
      <c r="L79" s="27" t="str">
        <f ca="1">IF(TODAY()&gt;Tabela224101112131415161718192059[[#This Row],[VENCIMENTO]],"Vencido‼","Válido✔")</f>
        <v>Vencido‼</v>
      </c>
    </row>
    <row r="80" spans="1:12" x14ac:dyDescent="0.25">
      <c r="A80" s="11" t="e">
        <f>Tabela224[[#This Row],[NOME]]</f>
        <v>#VALUE!</v>
      </c>
      <c r="B80" s="11" t="e">
        <f>Tabela224[[#This Row],[CATEGORIA]]</f>
        <v>#VALUE!</v>
      </c>
      <c r="C80" s="15" t="e">
        <f>Tabela224[[#This Row],[SITUAÇÃO ]]</f>
        <v>#VALUE!</v>
      </c>
      <c r="D80" s="8"/>
      <c r="E80" s="7"/>
      <c r="F80" s="7"/>
      <c r="G80" s="7"/>
      <c r="H80" s="7"/>
      <c r="I80" s="8"/>
      <c r="J80" s="7">
        <f t="shared" si="3"/>
        <v>0</v>
      </c>
      <c r="K80" s="9">
        <f t="shared" si="4"/>
        <v>-29</v>
      </c>
      <c r="L80" s="27" t="str">
        <f ca="1">IF(TODAY()&gt;Tabela224101112131415161718192059[[#This Row],[VENCIMENTO]],"Vencido‼","Válido✔")</f>
        <v>Vencido‼</v>
      </c>
    </row>
    <row r="81" spans="1:12" x14ac:dyDescent="0.25">
      <c r="A81" s="11" t="e">
        <f>Tabela224[[#This Row],[NOME]]</f>
        <v>#VALUE!</v>
      </c>
      <c r="B81" s="11" t="e">
        <f>Tabela224[[#This Row],[CATEGORIA]]</f>
        <v>#VALUE!</v>
      </c>
      <c r="C81" s="15"/>
      <c r="D81" s="8"/>
      <c r="E81" s="7"/>
      <c r="F81" s="7"/>
      <c r="G81" s="7"/>
      <c r="H81" s="7"/>
      <c r="I81" s="8"/>
      <c r="J81" s="7">
        <f t="shared" si="3"/>
        <v>0</v>
      </c>
      <c r="K81" s="9">
        <f t="shared" si="4"/>
        <v>-29</v>
      </c>
      <c r="L81" s="27" t="str">
        <f ca="1">IF(TODAY()&gt;Tabela224101112131415161718192059[[#This Row],[VENCIMENTO]],"Vencido‼","Válido✔")</f>
        <v>Vencido‼</v>
      </c>
    </row>
    <row r="82" spans="1:12" x14ac:dyDescent="0.25">
      <c r="A82" s="11" t="e">
        <f>Tabela224[[#This Row],[NOME]]</f>
        <v>#VALUE!</v>
      </c>
      <c r="B82" s="11" t="e">
        <f>Tabela224[[#This Row],[CATEGORIA]]</f>
        <v>#VALUE!</v>
      </c>
      <c r="C82" s="15"/>
      <c r="D82" s="8"/>
      <c r="E82" s="7"/>
      <c r="F82" s="7"/>
      <c r="G82" s="7"/>
      <c r="H82" s="7"/>
      <c r="I82" s="8"/>
      <c r="J82" s="7">
        <f t="shared" si="3"/>
        <v>0</v>
      </c>
      <c r="K82" s="9">
        <f t="shared" si="4"/>
        <v>-29</v>
      </c>
      <c r="L82" s="27" t="str">
        <f ca="1">IF(TODAY()&gt;Tabela224101112131415161718192059[[#This Row],[VENCIMENTO]],"Vencido‼","Válido✔")</f>
        <v>Vencido‼</v>
      </c>
    </row>
    <row r="83" spans="1:12" x14ac:dyDescent="0.25">
      <c r="A83" s="11" t="e">
        <f>Tabela224[[#This Row],[NOME]]</f>
        <v>#VALUE!</v>
      </c>
      <c r="B83" s="11" t="e">
        <f>Tabela224[[#This Row],[CATEGORIA]]</f>
        <v>#VALUE!</v>
      </c>
      <c r="C83" s="15"/>
      <c r="D83" s="8"/>
      <c r="E83" s="7"/>
      <c r="F83" s="7"/>
      <c r="G83" s="7"/>
      <c r="H83" s="7"/>
      <c r="I83" s="8"/>
      <c r="J83" s="7">
        <f t="shared" si="3"/>
        <v>0</v>
      </c>
      <c r="K83" s="9">
        <f t="shared" si="4"/>
        <v>-29</v>
      </c>
      <c r="L83" s="27" t="str">
        <f ca="1">IF(TODAY()&gt;Tabela224101112131415161718192059[[#This Row],[VENCIMENTO]],"Vencido‼","Válido✔")</f>
        <v>Vencido‼</v>
      </c>
    </row>
    <row r="84" spans="1:12" x14ac:dyDescent="0.25">
      <c r="A84" s="11" t="e">
        <f>Tabela224[[#This Row],[NOME]]</f>
        <v>#VALUE!</v>
      </c>
      <c r="B84" s="11" t="e">
        <f>Tabela224[[#This Row],[CATEGORIA]]</f>
        <v>#VALUE!</v>
      </c>
      <c r="C84" s="15"/>
      <c r="D84" s="8"/>
      <c r="E84" s="7"/>
      <c r="F84" s="7"/>
      <c r="G84" s="7"/>
      <c r="H84" s="7"/>
      <c r="I84" s="8"/>
      <c r="J84" s="7">
        <f t="shared" si="3"/>
        <v>0</v>
      </c>
      <c r="K84" s="9">
        <f t="shared" si="4"/>
        <v>-29</v>
      </c>
      <c r="L84" s="27" t="str">
        <f ca="1">IF(TODAY()&gt;Tabela224101112131415161718192059[[#This Row],[VENCIMENTO]],"Vencido‼","Válido✔")</f>
        <v>Vencido‼</v>
      </c>
    </row>
    <row r="85" spans="1:12" x14ac:dyDescent="0.25">
      <c r="A85" s="11" t="e">
        <f>Tabela224[[#This Row],[NOME]]</f>
        <v>#VALUE!</v>
      </c>
      <c r="B85" s="11" t="e">
        <f>Tabela224[[#This Row],[CATEGORIA]]</f>
        <v>#VALUE!</v>
      </c>
      <c r="C85" s="15"/>
      <c r="D85" s="8"/>
      <c r="E85" s="7"/>
      <c r="F85" s="7"/>
      <c r="G85" s="7"/>
      <c r="H85" s="7"/>
      <c r="I85" s="8"/>
      <c r="J85" s="7">
        <f t="shared" si="3"/>
        <v>0</v>
      </c>
      <c r="K85" s="9">
        <f t="shared" si="4"/>
        <v>-29</v>
      </c>
      <c r="L85" s="27" t="str">
        <f ca="1">IF(TODAY()&gt;Tabela224101112131415161718192059[[#This Row],[VENCIMENTO]],"Vencido‼","Válido✔")</f>
        <v>Vencido‼</v>
      </c>
    </row>
    <row r="86" spans="1:12" x14ac:dyDescent="0.25">
      <c r="A86" s="11" t="e">
        <f>Tabela224[[#This Row],[NOME]]</f>
        <v>#VALUE!</v>
      </c>
      <c r="B86" s="11" t="e">
        <f>Tabela224[[#This Row],[CATEGORIA]]</f>
        <v>#VALUE!</v>
      </c>
      <c r="C86" s="15"/>
      <c r="D86" s="8"/>
      <c r="E86" s="7"/>
      <c r="F86" s="7"/>
      <c r="G86" s="7"/>
      <c r="H86" s="7"/>
      <c r="I86" s="8"/>
      <c r="J86" s="7">
        <f t="shared" si="3"/>
        <v>0</v>
      </c>
      <c r="K86" s="9">
        <f t="shared" si="4"/>
        <v>-29</v>
      </c>
      <c r="L86" s="27" t="str">
        <f ca="1">IF(TODAY()&gt;Tabela224101112131415161718192059[[#This Row],[VENCIMENTO]],"Vencido‼","Válido✔")</f>
        <v>Vencido‼</v>
      </c>
    </row>
    <row r="87" spans="1:12" x14ac:dyDescent="0.25">
      <c r="A87" s="11" t="e">
        <f>Tabela224[[#This Row],[NOME]]</f>
        <v>#VALUE!</v>
      </c>
      <c r="B87" s="11" t="e">
        <f>Tabela224[[#This Row],[CATEGORIA]]</f>
        <v>#VALUE!</v>
      </c>
      <c r="C87" s="15"/>
      <c r="D87" s="8"/>
      <c r="E87" s="7"/>
      <c r="F87" s="7"/>
      <c r="G87" s="7"/>
      <c r="H87" s="7"/>
      <c r="I87" s="8"/>
      <c r="J87" s="7">
        <f t="shared" si="3"/>
        <v>0</v>
      </c>
      <c r="K87" s="9">
        <f t="shared" si="4"/>
        <v>-29</v>
      </c>
      <c r="L87" s="27" t="str">
        <f ca="1">IF(TODAY()&gt;Tabela224101112131415161718192059[[#This Row],[VENCIMENTO]],"Vencido‼","Válido✔")</f>
        <v>Vencido‼</v>
      </c>
    </row>
    <row r="88" spans="1:12" x14ac:dyDescent="0.25">
      <c r="A88" s="11" t="e">
        <f>Tabela224[[#This Row],[NOME]]</f>
        <v>#VALUE!</v>
      </c>
      <c r="B88" s="11" t="e">
        <f>Tabela224[[#This Row],[CATEGORIA]]</f>
        <v>#VALUE!</v>
      </c>
      <c r="C88" s="15"/>
      <c r="D88" s="8"/>
      <c r="E88" s="7"/>
      <c r="F88" s="7"/>
      <c r="G88" s="7"/>
      <c r="H88" s="7"/>
      <c r="I88" s="8"/>
      <c r="J88" s="7">
        <f t="shared" si="3"/>
        <v>0</v>
      </c>
      <c r="K88" s="9">
        <f t="shared" si="4"/>
        <v>-29</v>
      </c>
      <c r="L88" s="27" t="str">
        <f ca="1">IF(TODAY()&gt;Tabela224101112131415161718192059[[#This Row],[VENCIMENTO]],"Vencido‼","Válido✔")</f>
        <v>Vencido‼</v>
      </c>
    </row>
    <row r="89" spans="1:12" x14ac:dyDescent="0.25">
      <c r="A89" s="11" t="e">
        <f>Tabela224[[#This Row],[NOME]]</f>
        <v>#VALUE!</v>
      </c>
      <c r="B89" s="11" t="e">
        <f>Tabela224[[#This Row],[CATEGORIA]]</f>
        <v>#VALUE!</v>
      </c>
      <c r="C89" s="15"/>
      <c r="D89" s="8"/>
      <c r="E89" s="7"/>
      <c r="F89" s="7"/>
      <c r="G89" s="7"/>
      <c r="H89" s="7"/>
      <c r="I89" s="8"/>
      <c r="J89" s="7">
        <f t="shared" si="3"/>
        <v>0</v>
      </c>
      <c r="K89" s="9">
        <f t="shared" si="4"/>
        <v>-29</v>
      </c>
      <c r="L89" s="27" t="str">
        <f ca="1">IF(TODAY()&gt;Tabela224101112131415161718192059[[#This Row],[VENCIMENTO]],"Vencido‼","Válido✔")</f>
        <v>Vencido‼</v>
      </c>
    </row>
    <row r="90" spans="1:12" x14ac:dyDescent="0.25">
      <c r="A90" s="11" t="e">
        <f>Tabela224[[#This Row],[NOME]]</f>
        <v>#VALUE!</v>
      </c>
      <c r="B90" s="11" t="e">
        <f>Tabela224[[#This Row],[CATEGORIA]]</f>
        <v>#VALUE!</v>
      </c>
      <c r="C90" s="15"/>
      <c r="D90" s="8"/>
      <c r="E90" s="7"/>
      <c r="F90" s="7"/>
      <c r="G90" s="7"/>
      <c r="H90" s="7"/>
      <c r="I90" s="8"/>
      <c r="J90" s="7">
        <f t="shared" si="3"/>
        <v>0</v>
      </c>
      <c r="K90" s="9">
        <f t="shared" si="4"/>
        <v>-29</v>
      </c>
      <c r="L90" s="27" t="str">
        <f ca="1">IF(TODAY()&gt;Tabela224101112131415161718192059[[#This Row],[VENCIMENTO]],"Vencido‼","Válido✔")</f>
        <v>Vencido‼</v>
      </c>
    </row>
    <row r="91" spans="1:12" x14ac:dyDescent="0.25">
      <c r="A91" s="11" t="e">
        <f>Tabela224[[#This Row],[NOME]]</f>
        <v>#VALUE!</v>
      </c>
      <c r="B91" s="11" t="e">
        <f>Tabela224[[#This Row],[CATEGORIA]]</f>
        <v>#VALUE!</v>
      </c>
      <c r="C91" s="15"/>
      <c r="D91" s="8"/>
      <c r="E91" s="7"/>
      <c r="F91" s="7"/>
      <c r="G91" s="7"/>
      <c r="H91" s="7"/>
      <c r="I91" s="8"/>
      <c r="J91" s="7">
        <f t="shared" si="3"/>
        <v>0</v>
      </c>
      <c r="K91" s="9">
        <f t="shared" si="4"/>
        <v>-29</v>
      </c>
      <c r="L91" s="27" t="str">
        <f ca="1">IF(TODAY()&gt;Tabela224101112131415161718192059[[#This Row],[VENCIMENTO]],"Vencido‼","Válido✔")</f>
        <v>Vencido‼</v>
      </c>
    </row>
    <row r="92" spans="1:12" x14ac:dyDescent="0.25">
      <c r="A92" s="11" t="e">
        <f>Tabela224[[#This Row],[NOME]]</f>
        <v>#VALUE!</v>
      </c>
      <c r="B92" s="11" t="e">
        <f>Tabela224[[#This Row],[CATEGORIA]]</f>
        <v>#VALUE!</v>
      </c>
      <c r="C92" s="15"/>
      <c r="D92" s="8"/>
      <c r="E92" s="7"/>
      <c r="F92" s="7"/>
      <c r="G92" s="7"/>
      <c r="H92" s="7"/>
      <c r="I92" s="8"/>
      <c r="J92" s="7">
        <f t="shared" si="3"/>
        <v>0</v>
      </c>
      <c r="K92" s="9">
        <f t="shared" si="4"/>
        <v>-29</v>
      </c>
      <c r="L92" s="27" t="str">
        <f ca="1">IF(TODAY()&gt;Tabela224101112131415161718192059[[#This Row],[VENCIMENTO]],"Vencido‼","Válido✔")</f>
        <v>Vencido‼</v>
      </c>
    </row>
    <row r="93" spans="1:12" x14ac:dyDescent="0.25">
      <c r="A93" s="11" t="e">
        <f>Tabela224[[#This Row],[NOME]]</f>
        <v>#VALUE!</v>
      </c>
      <c r="B93" s="11" t="e">
        <f>Tabela224[[#This Row],[CATEGORIA]]</f>
        <v>#VALUE!</v>
      </c>
      <c r="C93" s="15"/>
      <c r="D93" s="8"/>
      <c r="E93" s="7"/>
      <c r="F93" s="7"/>
      <c r="G93" s="7"/>
      <c r="H93" s="7"/>
      <c r="I93" s="8"/>
      <c r="J93" s="7">
        <f t="shared" si="3"/>
        <v>0</v>
      </c>
      <c r="K93" s="9">
        <f t="shared" si="4"/>
        <v>-29</v>
      </c>
      <c r="L93" s="27" t="str">
        <f ca="1">IF(TODAY()&gt;Tabela224101112131415161718192059[[#This Row],[VENCIMENTO]],"Vencido‼","Válido✔")</f>
        <v>Vencido‼</v>
      </c>
    </row>
    <row r="94" spans="1:12" x14ac:dyDescent="0.25">
      <c r="A94" s="11" t="e">
        <f>Tabela224[[#This Row],[NOME]]</f>
        <v>#VALUE!</v>
      </c>
      <c r="B94" s="11" t="e">
        <f>Tabela224[[#This Row],[CATEGORIA]]</f>
        <v>#VALUE!</v>
      </c>
      <c r="C94" s="15"/>
      <c r="D94" s="8"/>
      <c r="E94" s="7"/>
      <c r="F94" s="7"/>
      <c r="G94" s="7"/>
      <c r="H94" s="7"/>
      <c r="I94" s="8"/>
      <c r="J94" s="7">
        <f t="shared" si="3"/>
        <v>0</v>
      </c>
      <c r="K94" s="9">
        <f t="shared" si="4"/>
        <v>-29</v>
      </c>
      <c r="L94" s="27" t="str">
        <f ca="1">IF(TODAY()&gt;Tabela224101112131415161718192059[[#This Row],[VENCIMENTO]],"Vencido‼","Válido✔")</f>
        <v>Vencido‼</v>
      </c>
    </row>
    <row r="95" spans="1:12" x14ac:dyDescent="0.25">
      <c r="A95" s="11" t="e">
        <f>Tabela224[[#This Row],[NOME]]</f>
        <v>#VALUE!</v>
      </c>
      <c r="B95" s="11" t="e">
        <f>Tabela224[[#This Row],[CATEGORIA]]</f>
        <v>#VALUE!</v>
      </c>
      <c r="C95" s="15"/>
      <c r="D95" s="8"/>
      <c r="E95" s="7"/>
      <c r="F95" s="7"/>
      <c r="G95" s="7"/>
      <c r="H95" s="7"/>
      <c r="I95" s="8"/>
      <c r="J95" s="7">
        <f t="shared" si="3"/>
        <v>0</v>
      </c>
      <c r="K95" s="9">
        <f t="shared" si="4"/>
        <v>-29</v>
      </c>
      <c r="L95" s="27" t="str">
        <f ca="1">IF(TODAY()&gt;Tabela224101112131415161718192059[[#This Row],[VENCIMENTO]],"Vencido‼","Válido✔")</f>
        <v>Vencido‼</v>
      </c>
    </row>
    <row r="96" spans="1:12" x14ac:dyDescent="0.25">
      <c r="A96" s="11" t="e">
        <f>Tabela224[[#This Row],[NOME]]</f>
        <v>#VALUE!</v>
      </c>
      <c r="B96" s="11" t="e">
        <f>Tabela224[[#This Row],[CATEGORIA]]</f>
        <v>#VALUE!</v>
      </c>
      <c r="C96" s="15"/>
      <c r="D96" s="8"/>
      <c r="E96" s="7"/>
      <c r="F96" s="7"/>
      <c r="G96" s="7"/>
      <c r="H96" s="7"/>
      <c r="I96" s="8"/>
      <c r="J96" s="7">
        <f t="shared" si="3"/>
        <v>0</v>
      </c>
      <c r="K96" s="9">
        <f t="shared" si="4"/>
        <v>-29</v>
      </c>
      <c r="L96" s="27" t="str">
        <f ca="1">IF(TODAY()&gt;Tabela224101112131415161718192059[[#This Row],[VENCIMENTO]],"Vencido‼","Válido✔")</f>
        <v>Vencido‼</v>
      </c>
    </row>
    <row r="97" spans="1:12" x14ac:dyDescent="0.25">
      <c r="A97" s="11" t="e">
        <f>Tabela224[[#This Row],[NOME]]</f>
        <v>#VALUE!</v>
      </c>
      <c r="B97" s="11" t="e">
        <f>Tabela224[[#This Row],[CATEGORIA]]</f>
        <v>#VALUE!</v>
      </c>
      <c r="C97" s="15"/>
      <c r="D97" s="8"/>
      <c r="E97" s="7"/>
      <c r="F97" s="7"/>
      <c r="G97" s="7"/>
      <c r="H97" s="7"/>
      <c r="I97" s="8"/>
      <c r="J97" s="7">
        <f t="shared" si="3"/>
        <v>0</v>
      </c>
      <c r="K97" s="9">
        <f t="shared" si="4"/>
        <v>-29</v>
      </c>
      <c r="L97" s="27" t="str">
        <f ca="1">IF(TODAY()&gt;Tabela224101112131415161718192059[[#This Row],[VENCIMENTO]],"Vencido‼","Válido✔")</f>
        <v>Vencido‼</v>
      </c>
    </row>
    <row r="98" spans="1:12" x14ac:dyDescent="0.25">
      <c r="A98" s="11" t="e">
        <f>Tabela224[[#This Row],[NOME]]</f>
        <v>#VALUE!</v>
      </c>
      <c r="B98" s="11" t="e">
        <f>Tabela224[[#This Row],[CATEGORIA]]</f>
        <v>#VALUE!</v>
      </c>
      <c r="C98" s="15"/>
      <c r="D98" s="8"/>
      <c r="E98" s="7"/>
      <c r="F98" s="7"/>
      <c r="G98" s="7"/>
      <c r="H98" s="7"/>
      <c r="I98" s="8"/>
      <c r="J98" s="7">
        <f t="shared" si="3"/>
        <v>0</v>
      </c>
      <c r="K98" s="9">
        <f t="shared" si="4"/>
        <v>-29</v>
      </c>
      <c r="L98" s="27" t="str">
        <f ca="1">IF(TODAY()&gt;Tabela224101112131415161718192059[[#This Row],[VENCIMENTO]],"Vencido‼","Válido✔")</f>
        <v>Vencido‼</v>
      </c>
    </row>
    <row r="99" spans="1:12" x14ac:dyDescent="0.25">
      <c r="A99" s="11" t="e">
        <f>Tabela224[[#This Row],[NOME]]</f>
        <v>#VALUE!</v>
      </c>
      <c r="B99" s="11" t="e">
        <f>Tabela224[[#This Row],[CATEGORIA]]</f>
        <v>#VALUE!</v>
      </c>
      <c r="C99" s="15"/>
      <c r="D99" s="8"/>
      <c r="E99" s="7"/>
      <c r="F99" s="7"/>
      <c r="G99" s="7"/>
      <c r="H99" s="7"/>
      <c r="I99" s="8"/>
      <c r="J99" s="7">
        <f t="shared" si="3"/>
        <v>0</v>
      </c>
      <c r="K99" s="9">
        <f t="shared" si="4"/>
        <v>-29</v>
      </c>
      <c r="L99" s="27" t="str">
        <f ca="1">IF(TODAY()&gt;Tabela224101112131415161718192059[[#This Row],[VENCIMENTO]],"Vencido‼","Válido✔")</f>
        <v>Vencido‼</v>
      </c>
    </row>
    <row r="100" spans="1:12" x14ac:dyDescent="0.25">
      <c r="A100" s="11" t="e">
        <f>Tabela224[[#This Row],[NOME]]</f>
        <v>#VALUE!</v>
      </c>
      <c r="B100" s="11" t="e">
        <f>Tabela224[[#This Row],[CATEGORIA]]</f>
        <v>#VALUE!</v>
      </c>
      <c r="C100" s="15"/>
      <c r="D100" s="8"/>
      <c r="E100" s="7"/>
      <c r="F100" s="7"/>
      <c r="G100" s="7"/>
      <c r="H100" s="7"/>
      <c r="I100" s="8"/>
      <c r="J100" s="7">
        <f t="shared" si="3"/>
        <v>0</v>
      </c>
      <c r="K100" s="9">
        <f t="shared" si="4"/>
        <v>-29</v>
      </c>
      <c r="L100" s="27" t="str">
        <f ca="1">IF(TODAY()&gt;Tabela224101112131415161718192059[[#This Row],[VENCIMENTO]],"Vencido‼","Válido✔")</f>
        <v>Vencido‼</v>
      </c>
    </row>
  </sheetData>
  <mergeCells count="2">
    <mergeCell ref="A2:L2"/>
    <mergeCell ref="A3:J3"/>
  </mergeCells>
  <conditionalFormatting sqref="J1">
    <cfRule type="containsText" dxfId="388" priority="2" operator="containsText" text="VENCIMENTO PRÓXIMO">
      <formula>NOT(ISERROR(SEARCH("VENCIMENTO PRÓXIMO",J1)))</formula>
    </cfRule>
  </conditionalFormatting>
  <conditionalFormatting sqref="J4">
    <cfRule type="timePeriod" dxfId="387" priority="7" timePeriod="nextMonth">
      <formula>AND(MONTH(J4)=MONTH(EDATE(TODAY(),0+1)),YEAR(J4)=YEAR(EDATE(TODAY(),0+1)))</formula>
    </cfRule>
  </conditionalFormatting>
  <conditionalFormatting sqref="J5:J100">
    <cfRule type="cellIs" dxfId="386" priority="13" operator="equal">
      <formula>44848</formula>
    </cfRule>
    <cfRule type="cellIs" dxfId="385" priority="14" operator="lessThan">
      <formula>44848</formula>
    </cfRule>
  </conditionalFormatting>
  <conditionalFormatting sqref="J5:K1048576">
    <cfRule type="timePeriod" dxfId="384" priority="10" timePeriod="nextMonth">
      <formula>AND(MONTH(J5)=MONTH(EDATE(TODAY(),0+1)),YEAR(J5)=YEAR(EDATE(TODAY(),0+1)))</formula>
    </cfRule>
  </conditionalFormatting>
  <conditionalFormatting sqref="K1">
    <cfRule type="containsText" dxfId="383" priority="1" operator="containsText" text="VENCIMENTO PRÓXIMO">
      <formula>NOT(ISERROR(SEARCH("VENCIMENTO PRÓXIMO",K1)))</formula>
    </cfRule>
    <cfRule type="containsText" dxfId="382" priority="3" operator="containsText" text="PROGRAMAR RENOVAÇÃO">
      <formula>NOT(ISERROR(SEARCH("PROGRAMAR RENOVAÇÃO",K1)))</formula>
    </cfRule>
  </conditionalFormatting>
  <conditionalFormatting sqref="K3 K5:K1048576">
    <cfRule type="timePeriod" dxfId="381" priority="9" timePeriod="thisMonth">
      <formula>AND(MONTH(K3)=MONTH(TODAY()),YEAR(K3)=YEAR(TODAY()))</formula>
    </cfRule>
  </conditionalFormatting>
  <conditionalFormatting sqref="K3">
    <cfRule type="timePeriod" dxfId="380" priority="11" timePeriod="nextMonth">
      <formula>AND(MONTH(K3)=MONTH(EDATE(TODAY(),0+1)),YEAR(K3)=YEAR(EDATE(TODAY(),0+1)))</formula>
    </cfRule>
  </conditionalFormatting>
  <conditionalFormatting sqref="K4">
    <cfRule type="timePeriod" dxfId="379" priority="6" timePeriod="thisMonth">
      <formula>AND(MONTH(K4)=MONTH(TODAY()),YEAR(K4)=YEAR(TODAY()))</formula>
    </cfRule>
    <cfRule type="timePeriod" dxfId="378" priority="8" timePeriod="nextMonth">
      <formula>AND(MONTH(K4)=MONTH(EDATE(TODAY(),0+1)),YEAR(K4)=YEAR(EDATE(TODAY(),0+1)))</formula>
    </cfRule>
  </conditionalFormatting>
  <conditionalFormatting sqref="K5:K100">
    <cfRule type="cellIs" dxfId="377" priority="12" operator="equal">
      <formula>44809</formula>
    </cfRule>
  </conditionalFormatting>
  <conditionalFormatting sqref="L5:L44 L46:L100">
    <cfRule type="containsText" dxfId="376" priority="4" operator="containsText" text="Válido">
      <formula>NOT(ISERROR(SEARCH("Válido",L5)))</formula>
    </cfRule>
    <cfRule type="containsText" dxfId="375" priority="5" operator="containsText" text="Vencido">
      <formula>NOT(ISERROR(SEARCH("Vencido",L5)))</formula>
    </cfRule>
  </conditionalFormatting>
  <hyperlinks>
    <hyperlink ref="L3" r:id="rId1" xr:uid="{1EF7EF9D-F41B-4BE1-AFE4-E62CB2661FFC}"/>
  </hyperlinks>
  <pageMargins left="0.511811024" right="0.511811024" top="0.78740157499999996" bottom="0.78740157499999996" header="0.31496062000000002" footer="0.31496062000000002"/>
  <pageSetup paperSize="9" scale="48" orientation="landscape" r:id="rId2"/>
  <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ACADDD5-AB66-4E6A-A603-8E53A27A3ED7}">
          <x14:formula1>
            <xm:f>Planilha2!$A$18:$A$19</xm:f>
          </x14:formula1>
          <xm:sqref>C5:C100</xm:sqref>
        </x14:dataValidation>
        <x14:dataValidation type="list" allowBlank="1" showInputMessage="1" showErrorMessage="1" xr:uid="{8AC49997-5B62-4C9C-8C81-481C43E403BB}">
          <x14:formula1>
            <xm:f>Planilha2!$A$4:$A$13</xm:f>
          </x14:formula1>
          <xm:sqref>D5:D100</xm:sqref>
        </x14:dataValidation>
        <x14:dataValidation type="list" allowBlank="1" showInputMessage="1" showErrorMessage="1" xr:uid="{B96A9BDF-D1DF-4F69-A555-8020D9F2664F}">
          <x14:formula1>
            <xm:f>Planilha2!$A$15:$A$16</xm:f>
          </x14:formula1>
          <xm:sqref>G46:G100 G5:G44</xm:sqref>
        </x14:dataValidation>
        <x14:dataValidation type="list" allowBlank="1" showInputMessage="1" showErrorMessage="1" xr:uid="{E63FBEA7-ED89-46D1-95EF-547CFFF1C46C}">
          <x14:formula1>
            <xm:f>Planilha2!$A$1:$A$2</xm:f>
          </x14:formula1>
          <xm:sqref>H5:H100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B5390-480F-47C9-9C84-BC94FF9274CC}">
  <sheetPr>
    <pageSetUpPr fitToPage="1"/>
  </sheetPr>
  <dimension ref="A1:L50"/>
  <sheetViews>
    <sheetView zoomScale="86" zoomScaleNormal="86" zoomScaleSheetLayoutView="100" workbookViewId="0">
      <pane xSplit="1" topLeftCell="B1" activePane="topRight" state="frozen"/>
      <selection activeCell="A19" sqref="A19"/>
      <selection pane="topRight" activeCell="C41" sqref="C41"/>
    </sheetView>
  </sheetViews>
  <sheetFormatPr defaultRowHeight="15" x14ac:dyDescent="0.25"/>
  <cols>
    <col min="1" max="1" width="43.140625" bestFit="1" customWidth="1"/>
    <col min="2" max="2" width="26.140625" style="17" bestFit="1" customWidth="1"/>
    <col min="3" max="3" width="16.140625" style="12" customWidth="1"/>
    <col min="4" max="4" width="41.5703125" style="12" bestFit="1" customWidth="1"/>
    <col min="5" max="5" width="20.7109375" bestFit="1" customWidth="1"/>
    <col min="6" max="7" width="20.7109375" customWidth="1"/>
    <col min="8" max="8" width="24.140625" bestFit="1" customWidth="1"/>
    <col min="9" max="9" width="16.140625" customWidth="1"/>
    <col min="10" max="10" width="18.140625" customWidth="1"/>
    <col min="11" max="11" width="17.28515625" bestFit="1" customWidth="1"/>
    <col min="12" max="12" width="13" bestFit="1" customWidth="1"/>
  </cols>
  <sheetData>
    <row r="1" spans="1:12" ht="77.25" customHeight="1" x14ac:dyDescent="0.25">
      <c r="I1" s="22" t="s">
        <v>85</v>
      </c>
      <c r="J1" s="23" t="s">
        <v>87</v>
      </c>
      <c r="K1" s="24" t="s">
        <v>86</v>
      </c>
    </row>
    <row r="2" spans="1:12" ht="47.1" customHeight="1" x14ac:dyDescent="0.4">
      <c r="A2" s="51" t="s">
        <v>93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3"/>
    </row>
    <row r="3" spans="1:12" ht="45" customHeight="1" x14ac:dyDescent="0.25">
      <c r="A3" s="54" t="s">
        <v>31</v>
      </c>
      <c r="B3" s="55"/>
      <c r="C3" s="55"/>
      <c r="D3" s="55"/>
      <c r="E3" s="55"/>
      <c r="F3" s="55"/>
      <c r="G3" s="55"/>
      <c r="H3" s="55"/>
      <c r="I3" s="55"/>
      <c r="J3" s="55"/>
      <c r="K3" s="13" t="s">
        <v>0</v>
      </c>
      <c r="L3" s="14"/>
    </row>
    <row r="4" spans="1:12" ht="24" x14ac:dyDescent="0.25">
      <c r="A4" s="3" t="s">
        <v>1</v>
      </c>
      <c r="B4" s="16" t="s">
        <v>67</v>
      </c>
      <c r="C4" s="3" t="s">
        <v>77</v>
      </c>
      <c r="D4" s="3" t="s">
        <v>2</v>
      </c>
      <c r="E4" s="4" t="s">
        <v>3</v>
      </c>
      <c r="F4" s="4" t="s">
        <v>8</v>
      </c>
      <c r="G4" s="4" t="s">
        <v>7</v>
      </c>
      <c r="H4" s="5" t="s">
        <v>4</v>
      </c>
      <c r="I4" s="21" t="s">
        <v>83</v>
      </c>
      <c r="J4" s="6" t="s">
        <v>5</v>
      </c>
      <c r="K4" s="6" t="s">
        <v>6</v>
      </c>
      <c r="L4" s="6" t="s">
        <v>78</v>
      </c>
    </row>
    <row r="5" spans="1:12" x14ac:dyDescent="0.25">
      <c r="A5" s="11" t="s">
        <v>9</v>
      </c>
      <c r="B5" s="11" t="s">
        <v>68</v>
      </c>
      <c r="C5" s="15" t="s">
        <v>119</v>
      </c>
      <c r="D5" s="15"/>
      <c r="E5" s="7"/>
      <c r="F5" s="10"/>
      <c r="G5" s="7"/>
      <c r="H5" s="7"/>
      <c r="I5" s="8"/>
      <c r="J5" s="7">
        <f t="shared" ref="J5:J50" si="0">EDATE(E5,I5)</f>
        <v>0</v>
      </c>
      <c r="K5" s="9">
        <f t="shared" ref="K5:K13" si="1">J5-29</f>
        <v>-29</v>
      </c>
      <c r="L5" s="15" t="str">
        <f ca="1">IF(TODAY()&gt;Tabela224101112131415161718192021228[[#This Row],[VENCIMENTO]],"Vencido‼","Válido✔")</f>
        <v>Vencido‼</v>
      </c>
    </row>
    <row r="6" spans="1:12" x14ac:dyDescent="0.25">
      <c r="A6" s="11" t="s">
        <v>54</v>
      </c>
      <c r="B6" s="11" t="s">
        <v>68</v>
      </c>
      <c r="C6" s="15" t="s">
        <v>119</v>
      </c>
      <c r="D6" s="15"/>
      <c r="E6" s="7"/>
      <c r="F6" s="10"/>
      <c r="G6" s="7"/>
      <c r="H6" s="7"/>
      <c r="I6" s="8"/>
      <c r="J6" s="7">
        <f t="shared" si="0"/>
        <v>0</v>
      </c>
      <c r="K6" s="9">
        <f t="shared" si="1"/>
        <v>-29</v>
      </c>
      <c r="L6" s="15" t="str">
        <f ca="1">IF(TODAY()&gt;Tabela224101112131415161718192021228[[#This Row],[VENCIMENTO]],"Vencido‼","Válido✔")</f>
        <v>Vencido‼</v>
      </c>
    </row>
    <row r="7" spans="1:12" x14ac:dyDescent="0.25">
      <c r="A7" s="11" t="s">
        <v>74</v>
      </c>
      <c r="B7" s="11" t="s">
        <v>68</v>
      </c>
      <c r="C7" s="15" t="s">
        <v>119</v>
      </c>
      <c r="D7" s="15"/>
      <c r="E7" s="7"/>
      <c r="F7" s="10"/>
      <c r="G7" s="7"/>
      <c r="H7" s="7"/>
      <c r="I7" s="8"/>
      <c r="J7" s="7">
        <f t="shared" si="0"/>
        <v>0</v>
      </c>
      <c r="K7" s="9">
        <f t="shared" si="1"/>
        <v>-29</v>
      </c>
      <c r="L7" s="15" t="str">
        <f ca="1">IF(TODAY()&gt;Tabela224101112131415161718192021228[[#This Row],[VENCIMENTO]],"Vencido‼","Válido✔")</f>
        <v>Vencido‼</v>
      </c>
    </row>
    <row r="8" spans="1:12" x14ac:dyDescent="0.25">
      <c r="A8" s="11" t="s">
        <v>51</v>
      </c>
      <c r="B8" s="11" t="s">
        <v>68</v>
      </c>
      <c r="C8" s="15" t="s">
        <v>119</v>
      </c>
      <c r="D8" s="15"/>
      <c r="E8" s="7"/>
      <c r="F8" s="10"/>
      <c r="G8" s="7"/>
      <c r="H8" s="7"/>
      <c r="I8" s="8"/>
      <c r="J8" s="7">
        <f t="shared" si="0"/>
        <v>0</v>
      </c>
      <c r="K8" s="9">
        <f t="shared" si="1"/>
        <v>-29</v>
      </c>
      <c r="L8" s="15" t="str">
        <f ca="1">IF(TODAY()&gt;Tabela224101112131415161718192021228[[#This Row],[VENCIMENTO]],"Vencido‼","Válido✔")</f>
        <v>Vencido‼</v>
      </c>
    </row>
    <row r="9" spans="1:12" x14ac:dyDescent="0.25">
      <c r="A9" s="11" t="s">
        <v>10</v>
      </c>
      <c r="B9" s="11" t="s">
        <v>68</v>
      </c>
      <c r="C9" s="15" t="s">
        <v>119</v>
      </c>
      <c r="D9" s="15"/>
      <c r="E9" s="7"/>
      <c r="F9" s="10"/>
      <c r="G9" s="7"/>
      <c r="H9" s="7"/>
      <c r="I9" s="8"/>
      <c r="J9" s="7">
        <f t="shared" si="0"/>
        <v>0</v>
      </c>
      <c r="K9" s="9">
        <f t="shared" si="1"/>
        <v>-29</v>
      </c>
      <c r="L9" s="15" t="str">
        <f ca="1">IF(TODAY()&gt;Tabela224101112131415161718192021228[[#This Row],[VENCIMENTO]],"Vencido‼","Válido✔")</f>
        <v>Vencido‼</v>
      </c>
    </row>
    <row r="10" spans="1:12" x14ac:dyDescent="0.25">
      <c r="A10" s="11" t="s">
        <v>37</v>
      </c>
      <c r="B10" s="11" t="s">
        <v>69</v>
      </c>
      <c r="C10" s="15" t="s">
        <v>119</v>
      </c>
      <c r="D10" s="15"/>
      <c r="E10" s="7"/>
      <c r="F10" s="10"/>
      <c r="G10" s="7"/>
      <c r="H10" s="7"/>
      <c r="I10" s="8"/>
      <c r="J10" s="7">
        <f t="shared" si="0"/>
        <v>0</v>
      </c>
      <c r="K10" s="9">
        <f t="shared" si="1"/>
        <v>-29</v>
      </c>
      <c r="L10" s="15" t="str">
        <f ca="1">IF(TODAY()&gt;Tabela224101112131415161718192021228[[#This Row],[VENCIMENTO]],"Vencido‼","Válido✔")</f>
        <v>Vencido‼</v>
      </c>
    </row>
    <row r="11" spans="1:12" x14ac:dyDescent="0.25">
      <c r="A11" s="11" t="s">
        <v>11</v>
      </c>
      <c r="B11" s="11" t="s">
        <v>68</v>
      </c>
      <c r="C11" s="15" t="s">
        <v>119</v>
      </c>
      <c r="D11" s="15"/>
      <c r="E11" s="7"/>
      <c r="F11" s="10"/>
      <c r="G11" s="7"/>
      <c r="H11" s="7"/>
      <c r="I11" s="8"/>
      <c r="J11" s="7">
        <f t="shared" si="0"/>
        <v>0</v>
      </c>
      <c r="K11" s="9">
        <f t="shared" si="1"/>
        <v>-29</v>
      </c>
      <c r="L11" s="15" t="str">
        <f ca="1">IF(TODAY()&gt;Tabela224101112131415161718192021228[[#This Row],[VENCIMENTO]],"Vencido‼","Válido✔")</f>
        <v>Vencido‼</v>
      </c>
    </row>
    <row r="12" spans="1:12" x14ac:dyDescent="0.25">
      <c r="A12" s="11" t="s">
        <v>38</v>
      </c>
      <c r="B12" s="11" t="s">
        <v>68</v>
      </c>
      <c r="C12" s="15" t="s">
        <v>119</v>
      </c>
      <c r="D12" s="15"/>
      <c r="E12" s="7"/>
      <c r="F12" s="10"/>
      <c r="G12" s="7"/>
      <c r="H12" s="7"/>
      <c r="I12" s="8"/>
      <c r="J12" s="7">
        <f t="shared" si="0"/>
        <v>0</v>
      </c>
      <c r="K12" s="9">
        <f t="shared" si="1"/>
        <v>-29</v>
      </c>
      <c r="L12" s="15" t="str">
        <f ca="1">IF(TODAY()&gt;Tabela224101112131415161718192021228[[#This Row],[VENCIMENTO]],"Vencido‼","Válido✔")</f>
        <v>Vencido‼</v>
      </c>
    </row>
    <row r="13" spans="1:12" x14ac:dyDescent="0.25">
      <c r="A13" s="11" t="s">
        <v>64</v>
      </c>
      <c r="B13" s="11" t="s">
        <v>69</v>
      </c>
      <c r="C13" s="15" t="s">
        <v>119</v>
      </c>
      <c r="D13" s="15"/>
      <c r="E13" s="7"/>
      <c r="F13" s="10"/>
      <c r="G13" s="7"/>
      <c r="H13" s="7"/>
      <c r="I13" s="8"/>
      <c r="J13" s="7">
        <f t="shared" si="0"/>
        <v>0</v>
      </c>
      <c r="K13" s="9">
        <f t="shared" si="1"/>
        <v>-29</v>
      </c>
      <c r="L13" s="15" t="str">
        <f ca="1">IF(TODAY()&gt;Tabela224101112131415161718192021228[[#This Row],[VENCIMENTO]],"Vencido‼","Válido✔")</f>
        <v>Vencido‼</v>
      </c>
    </row>
    <row r="14" spans="1:12" x14ac:dyDescent="0.25">
      <c r="A14" s="11" t="s">
        <v>39</v>
      </c>
      <c r="B14" s="11" t="s">
        <v>68</v>
      </c>
      <c r="C14" s="15" t="s">
        <v>119</v>
      </c>
      <c r="D14" s="15"/>
      <c r="E14" s="7"/>
      <c r="F14" s="10"/>
      <c r="G14" s="7"/>
      <c r="H14" s="7"/>
      <c r="I14" s="8"/>
      <c r="J14" s="7">
        <f t="shared" si="0"/>
        <v>0</v>
      </c>
      <c r="K14" s="9">
        <f>J14-29</f>
        <v>-29</v>
      </c>
      <c r="L14" s="15" t="str">
        <f ca="1">IF(TODAY()&gt;Tabela224101112131415161718192021228[[#This Row],[VENCIMENTO]],"Vencido‼","Válido✔")</f>
        <v>Vencido‼</v>
      </c>
    </row>
    <row r="15" spans="1:12" x14ac:dyDescent="0.25">
      <c r="A15" s="11" t="s">
        <v>12</v>
      </c>
      <c r="B15" s="11" t="s">
        <v>68</v>
      </c>
      <c r="C15" s="15" t="s">
        <v>119</v>
      </c>
      <c r="D15" s="15"/>
      <c r="E15" s="7"/>
      <c r="F15" s="10"/>
      <c r="G15" s="7"/>
      <c r="H15" s="7"/>
      <c r="I15" s="8"/>
      <c r="J15" s="7">
        <f t="shared" si="0"/>
        <v>0</v>
      </c>
      <c r="K15" s="9">
        <f t="shared" ref="K15:K50" si="2">J15-29</f>
        <v>-29</v>
      </c>
      <c r="L15" s="15" t="str">
        <f ca="1">IF(TODAY()&gt;Tabela224101112131415161718192021228[[#This Row],[VENCIMENTO]],"Vencido‼","Válido✔")</f>
        <v>Vencido‼</v>
      </c>
    </row>
    <row r="16" spans="1:12" x14ac:dyDescent="0.25">
      <c r="A16" s="11" t="s">
        <v>55</v>
      </c>
      <c r="B16" s="11" t="s">
        <v>70</v>
      </c>
      <c r="C16" s="15" t="s">
        <v>119</v>
      </c>
      <c r="D16" s="15"/>
      <c r="E16" s="7"/>
      <c r="F16" s="10"/>
      <c r="G16" s="7"/>
      <c r="H16" s="7"/>
      <c r="I16" s="8"/>
      <c r="J16" s="7">
        <f t="shared" si="0"/>
        <v>0</v>
      </c>
      <c r="K16" s="9">
        <f t="shared" si="2"/>
        <v>-29</v>
      </c>
      <c r="L16" s="15" t="str">
        <f ca="1">IF(TODAY()&gt;Tabela224101112131415161718192021228[[#This Row],[VENCIMENTO]],"Vencido‼","Válido✔")</f>
        <v>Vencido‼</v>
      </c>
    </row>
    <row r="17" spans="1:12" x14ac:dyDescent="0.25">
      <c r="A17" s="11" t="s">
        <v>56</v>
      </c>
      <c r="B17" s="11" t="s">
        <v>71</v>
      </c>
      <c r="C17" s="15" t="s">
        <v>119</v>
      </c>
      <c r="D17" s="15"/>
      <c r="E17" s="7"/>
      <c r="F17" s="10"/>
      <c r="G17" s="7"/>
      <c r="H17" s="7"/>
      <c r="I17" s="8"/>
      <c r="J17" s="7">
        <f t="shared" si="0"/>
        <v>0</v>
      </c>
      <c r="K17" s="9">
        <f t="shared" si="2"/>
        <v>-29</v>
      </c>
      <c r="L17" s="15" t="str">
        <f ca="1">IF(TODAY()&gt;Tabela224101112131415161718192021228[[#This Row],[VENCIMENTO]],"Vencido‼","Válido✔")</f>
        <v>Vencido‼</v>
      </c>
    </row>
    <row r="18" spans="1:12" x14ac:dyDescent="0.25">
      <c r="A18" s="11" t="s">
        <v>57</v>
      </c>
      <c r="B18" s="11" t="s">
        <v>71</v>
      </c>
      <c r="C18" s="15" t="s">
        <v>119</v>
      </c>
      <c r="D18" s="15"/>
      <c r="E18" s="7"/>
      <c r="F18" s="10"/>
      <c r="G18" s="7"/>
      <c r="H18" s="7"/>
      <c r="I18" s="8"/>
      <c r="J18" s="7">
        <f t="shared" si="0"/>
        <v>0</v>
      </c>
      <c r="K18" s="9">
        <f t="shared" si="2"/>
        <v>-29</v>
      </c>
      <c r="L18" s="15" t="str">
        <f ca="1">IF(TODAY()&gt;Tabela224101112131415161718192021228[[#This Row],[VENCIMENTO]],"Vencido‼","Válido✔")</f>
        <v>Vencido‼</v>
      </c>
    </row>
    <row r="19" spans="1:12" x14ac:dyDescent="0.25">
      <c r="A19" s="11" t="s">
        <v>23</v>
      </c>
      <c r="B19" s="11" t="s">
        <v>68</v>
      </c>
      <c r="C19" s="15" t="s">
        <v>119</v>
      </c>
      <c r="D19" s="15"/>
      <c r="E19" s="7"/>
      <c r="F19" s="10"/>
      <c r="G19" s="7"/>
      <c r="H19" s="7"/>
      <c r="I19" s="8"/>
      <c r="J19" s="7">
        <f t="shared" si="0"/>
        <v>0</v>
      </c>
      <c r="K19" s="9">
        <f t="shared" si="2"/>
        <v>-29</v>
      </c>
      <c r="L19" s="15" t="str">
        <f ca="1">IF(TODAY()&gt;Tabela224101112131415161718192021228[[#This Row],[VENCIMENTO]],"Vencido‼","Válido✔")</f>
        <v>Vencido‼</v>
      </c>
    </row>
    <row r="20" spans="1:12" x14ac:dyDescent="0.25">
      <c r="A20" s="11" t="s">
        <v>40</v>
      </c>
      <c r="B20" s="11" t="s">
        <v>68</v>
      </c>
      <c r="C20" s="15" t="s">
        <v>119</v>
      </c>
      <c r="D20" s="15"/>
      <c r="E20" s="7"/>
      <c r="F20" s="10"/>
      <c r="G20" s="7"/>
      <c r="H20" s="7"/>
      <c r="I20" s="8"/>
      <c r="J20" s="7">
        <f t="shared" si="0"/>
        <v>0</v>
      </c>
      <c r="K20" s="9">
        <f t="shared" si="2"/>
        <v>-29</v>
      </c>
      <c r="L20" s="15" t="str">
        <f ca="1">IF(TODAY()&gt;Tabela224101112131415161718192021228[[#This Row],[VENCIMENTO]],"Vencido‼","Válido✔")</f>
        <v>Vencido‼</v>
      </c>
    </row>
    <row r="21" spans="1:12" x14ac:dyDescent="0.25">
      <c r="A21" s="11" t="s">
        <v>41</v>
      </c>
      <c r="B21" s="11" t="s">
        <v>68</v>
      </c>
      <c r="C21" s="15" t="s">
        <v>119</v>
      </c>
      <c r="D21" s="15"/>
      <c r="E21" s="7"/>
      <c r="F21" s="10"/>
      <c r="G21" s="7"/>
      <c r="H21" s="7"/>
      <c r="I21" s="8"/>
      <c r="J21" s="7">
        <f t="shared" si="0"/>
        <v>0</v>
      </c>
      <c r="K21" s="9">
        <f t="shared" si="2"/>
        <v>-29</v>
      </c>
      <c r="L21" s="15" t="str">
        <f ca="1">IF(TODAY()&gt;Tabela224101112131415161718192021228[[#This Row],[VENCIMENTO]],"Vencido‼","Válido✔")</f>
        <v>Vencido‼</v>
      </c>
    </row>
    <row r="22" spans="1:12" x14ac:dyDescent="0.25">
      <c r="A22" s="11" t="s">
        <v>58</v>
      </c>
      <c r="B22" s="11" t="s">
        <v>70</v>
      </c>
      <c r="C22" s="15" t="s">
        <v>119</v>
      </c>
      <c r="D22" s="15"/>
      <c r="E22" s="7"/>
      <c r="F22" s="10"/>
      <c r="G22" s="7"/>
      <c r="H22" s="7"/>
      <c r="I22" s="8"/>
      <c r="J22" s="7">
        <f t="shared" si="0"/>
        <v>0</v>
      </c>
      <c r="K22" s="9">
        <f t="shared" si="2"/>
        <v>-29</v>
      </c>
      <c r="L22" s="15" t="str">
        <f ca="1">IF(TODAY()&gt;Tabela224101112131415161718192021228[[#This Row],[VENCIMENTO]],"Vencido‼","Válido✔")</f>
        <v>Vencido‼</v>
      </c>
    </row>
    <row r="23" spans="1:12" x14ac:dyDescent="0.25">
      <c r="A23" s="11" t="s">
        <v>53</v>
      </c>
      <c r="B23" s="11" t="s">
        <v>68</v>
      </c>
      <c r="C23" s="15" t="s">
        <v>119</v>
      </c>
      <c r="D23" s="15"/>
      <c r="E23" s="7"/>
      <c r="F23" s="10"/>
      <c r="G23" s="7"/>
      <c r="H23" s="7"/>
      <c r="I23" s="8"/>
      <c r="J23" s="7">
        <f t="shared" si="0"/>
        <v>0</v>
      </c>
      <c r="K23" s="9">
        <f t="shared" si="2"/>
        <v>-29</v>
      </c>
      <c r="L23" s="15" t="str">
        <f ca="1">IF(TODAY()&gt;Tabela224101112131415161718192021228[[#This Row],[VENCIMENTO]],"Vencido‼","Válido✔")</f>
        <v>Vencido‼</v>
      </c>
    </row>
    <row r="24" spans="1:12" x14ac:dyDescent="0.25">
      <c r="A24" s="11" t="s">
        <v>59</v>
      </c>
      <c r="B24" s="11" t="s">
        <v>71</v>
      </c>
      <c r="C24" s="15" t="s">
        <v>119</v>
      </c>
      <c r="D24" s="15"/>
      <c r="E24" s="7"/>
      <c r="F24" s="7"/>
      <c r="G24" s="7"/>
      <c r="H24" s="7"/>
      <c r="I24" s="8"/>
      <c r="J24" s="7">
        <f t="shared" si="0"/>
        <v>0</v>
      </c>
      <c r="K24" s="9">
        <f t="shared" si="2"/>
        <v>-29</v>
      </c>
      <c r="L24" s="15" t="str">
        <f ca="1">IF(TODAY()&gt;Tabela224101112131415161718192021228[[#This Row],[VENCIMENTO]],"Vencido‼","Válido✔")</f>
        <v>Vencido‼</v>
      </c>
    </row>
    <row r="25" spans="1:12" x14ac:dyDescent="0.25">
      <c r="A25" s="11" t="s">
        <v>34</v>
      </c>
      <c r="B25" s="11" t="s">
        <v>68</v>
      </c>
      <c r="C25" s="15" t="s">
        <v>119</v>
      </c>
      <c r="D25" s="15"/>
      <c r="E25" s="7"/>
      <c r="F25" s="7"/>
      <c r="G25" s="7"/>
      <c r="H25" s="7"/>
      <c r="I25" s="8"/>
      <c r="J25" s="7">
        <f t="shared" si="0"/>
        <v>0</v>
      </c>
      <c r="K25" s="9">
        <f t="shared" si="2"/>
        <v>-29</v>
      </c>
      <c r="L25" s="15" t="str">
        <f ca="1">IF(TODAY()&gt;Tabela224101112131415161718192021228[[#This Row],[VENCIMENTO]],"Vencido‼","Válido✔")</f>
        <v>Vencido‼</v>
      </c>
    </row>
    <row r="26" spans="1:12" x14ac:dyDescent="0.25">
      <c r="A26" s="11" t="s">
        <v>13</v>
      </c>
      <c r="B26" s="11" t="s">
        <v>68</v>
      </c>
      <c r="C26" s="15" t="s">
        <v>119</v>
      </c>
      <c r="D26" s="15"/>
      <c r="E26" s="7"/>
      <c r="F26" s="7"/>
      <c r="G26" s="7"/>
      <c r="H26" s="7"/>
      <c r="I26" s="8"/>
      <c r="J26" s="7">
        <f t="shared" si="0"/>
        <v>0</v>
      </c>
      <c r="K26" s="9">
        <f t="shared" si="2"/>
        <v>-29</v>
      </c>
      <c r="L26" s="15" t="str">
        <f ca="1">IF(TODAY()&gt;Tabela224101112131415161718192021228[[#This Row],[VENCIMENTO]],"Vencido‼","Válido✔")</f>
        <v>Vencido‼</v>
      </c>
    </row>
    <row r="27" spans="1:12" x14ac:dyDescent="0.25">
      <c r="A27" s="11" t="s">
        <v>65</v>
      </c>
      <c r="B27" s="11" t="s">
        <v>72</v>
      </c>
      <c r="C27" s="15" t="s">
        <v>119</v>
      </c>
      <c r="D27" s="15"/>
      <c r="E27" s="7"/>
      <c r="F27" s="7"/>
      <c r="G27" s="7"/>
      <c r="H27" s="7"/>
      <c r="I27" s="8"/>
      <c r="J27" s="7">
        <f t="shared" si="0"/>
        <v>0</v>
      </c>
      <c r="K27" s="9">
        <f t="shared" si="2"/>
        <v>-29</v>
      </c>
      <c r="L27" s="15" t="str">
        <f ca="1">IF(TODAY()&gt;Tabela224101112131415161718192021228[[#This Row],[VENCIMENTO]],"Vencido‼","Válido✔")</f>
        <v>Vencido‼</v>
      </c>
    </row>
    <row r="28" spans="1:12" x14ac:dyDescent="0.25">
      <c r="A28" s="11" t="s">
        <v>42</v>
      </c>
      <c r="B28" s="11" t="s">
        <v>68</v>
      </c>
      <c r="C28" s="15" t="s">
        <v>119</v>
      </c>
      <c r="D28" s="15"/>
      <c r="E28" s="7"/>
      <c r="F28" s="7"/>
      <c r="G28" s="7"/>
      <c r="H28" s="7"/>
      <c r="I28" s="8"/>
      <c r="J28" s="7">
        <f t="shared" si="0"/>
        <v>0</v>
      </c>
      <c r="K28" s="9">
        <f t="shared" si="2"/>
        <v>-29</v>
      </c>
      <c r="L28" s="15" t="str">
        <f ca="1">IF(TODAY()&gt;Tabela224101112131415161718192021228[[#This Row],[VENCIMENTO]],"Vencido‼","Válido✔")</f>
        <v>Vencido‼</v>
      </c>
    </row>
    <row r="29" spans="1:12" x14ac:dyDescent="0.25">
      <c r="A29" s="11" t="s">
        <v>43</v>
      </c>
      <c r="B29" s="11" t="s">
        <v>68</v>
      </c>
      <c r="C29" s="15" t="s">
        <v>119</v>
      </c>
      <c r="D29" s="15"/>
      <c r="E29" s="7"/>
      <c r="F29" s="7"/>
      <c r="G29" s="7"/>
      <c r="H29" s="7"/>
      <c r="I29" s="8"/>
      <c r="J29" s="7">
        <f t="shared" si="0"/>
        <v>0</v>
      </c>
      <c r="K29" s="9">
        <f t="shared" si="2"/>
        <v>-29</v>
      </c>
      <c r="L29" s="15" t="str">
        <f ca="1">IF(TODAY()&gt;Tabela224101112131415161718192021228[[#This Row],[VENCIMENTO]],"Vencido‼","Válido✔")</f>
        <v>Vencido‼</v>
      </c>
    </row>
    <row r="30" spans="1:12" x14ac:dyDescent="0.25">
      <c r="A30" s="11" t="s">
        <v>35</v>
      </c>
      <c r="B30" s="11" t="s">
        <v>73</v>
      </c>
      <c r="C30" s="15" t="s">
        <v>119</v>
      </c>
      <c r="D30" s="15"/>
      <c r="E30" s="7"/>
      <c r="F30" s="7"/>
      <c r="G30" s="7"/>
      <c r="H30" s="7"/>
      <c r="I30" s="8"/>
      <c r="J30" s="7">
        <f t="shared" si="0"/>
        <v>0</v>
      </c>
      <c r="K30" s="9">
        <f t="shared" si="2"/>
        <v>-29</v>
      </c>
      <c r="L30" s="15" t="str">
        <f ca="1">IF(TODAY()&gt;Tabela224101112131415161718192021228[[#This Row],[VENCIMENTO]],"Vencido‼","Válido✔")</f>
        <v>Vencido‼</v>
      </c>
    </row>
    <row r="31" spans="1:12" x14ac:dyDescent="0.25">
      <c r="A31" s="11" t="s">
        <v>44</v>
      </c>
      <c r="B31" s="11" t="s">
        <v>69</v>
      </c>
      <c r="C31" s="15" t="s">
        <v>119</v>
      </c>
      <c r="D31" s="15"/>
      <c r="E31" s="7"/>
      <c r="F31" s="7"/>
      <c r="G31" s="7"/>
      <c r="H31" s="7"/>
      <c r="I31" s="8"/>
      <c r="J31" s="7">
        <f t="shared" si="0"/>
        <v>0</v>
      </c>
      <c r="K31" s="9">
        <f t="shared" si="2"/>
        <v>-29</v>
      </c>
      <c r="L31" s="15" t="str">
        <f ca="1">IF(TODAY()&gt;Tabela224101112131415161718192021228[[#This Row],[VENCIMENTO]],"Vencido‼","Válido✔")</f>
        <v>Vencido‼</v>
      </c>
    </row>
    <row r="32" spans="1:12" x14ac:dyDescent="0.25">
      <c r="A32" s="11" t="s">
        <v>14</v>
      </c>
      <c r="B32" s="11" t="s">
        <v>68</v>
      </c>
      <c r="C32" s="15" t="s">
        <v>119</v>
      </c>
      <c r="D32" s="15"/>
      <c r="E32" s="7"/>
      <c r="F32" s="7"/>
      <c r="G32" s="7"/>
      <c r="H32" s="7"/>
      <c r="I32" s="8"/>
      <c r="J32" s="7">
        <f t="shared" si="0"/>
        <v>0</v>
      </c>
      <c r="K32" s="9">
        <f t="shared" si="2"/>
        <v>-29</v>
      </c>
      <c r="L32" s="15" t="str">
        <f ca="1">IF(TODAY()&gt;Tabela224101112131415161718192021228[[#This Row],[VENCIMENTO]],"Vencido‼","Válido✔")</f>
        <v>Vencido‼</v>
      </c>
    </row>
    <row r="33" spans="1:12" x14ac:dyDescent="0.25">
      <c r="A33" s="11" t="s">
        <v>36</v>
      </c>
      <c r="B33" s="11" t="s">
        <v>68</v>
      </c>
      <c r="C33" s="15" t="s">
        <v>119</v>
      </c>
      <c r="D33" s="15"/>
      <c r="E33" s="7"/>
      <c r="F33" s="7"/>
      <c r="G33" s="7"/>
      <c r="H33" s="7"/>
      <c r="I33" s="8"/>
      <c r="J33" s="7">
        <f t="shared" si="0"/>
        <v>0</v>
      </c>
      <c r="K33" s="9">
        <f t="shared" si="2"/>
        <v>-29</v>
      </c>
      <c r="L33" s="15" t="str">
        <f ca="1">IF(TODAY()&gt;Tabela224101112131415161718192021228[[#This Row],[VENCIMENTO]],"Vencido‼","Válido✔")</f>
        <v>Vencido‼</v>
      </c>
    </row>
    <row r="34" spans="1:12" x14ac:dyDescent="0.25">
      <c r="A34" s="11" t="s">
        <v>24</v>
      </c>
      <c r="B34" s="11" t="s">
        <v>68</v>
      </c>
      <c r="C34" s="15" t="s">
        <v>119</v>
      </c>
      <c r="D34" s="15"/>
      <c r="E34" s="7"/>
      <c r="F34" s="7"/>
      <c r="G34" s="7"/>
      <c r="H34" s="7"/>
      <c r="I34" s="8"/>
      <c r="J34" s="7">
        <f t="shared" si="0"/>
        <v>0</v>
      </c>
      <c r="K34" s="9">
        <f t="shared" si="2"/>
        <v>-29</v>
      </c>
      <c r="L34" s="15" t="str">
        <f ca="1">IF(TODAY()&gt;Tabela224101112131415161718192021228[[#This Row],[VENCIMENTO]],"Vencido‼","Válido✔")</f>
        <v>Vencido‼</v>
      </c>
    </row>
    <row r="35" spans="1:12" x14ac:dyDescent="0.25">
      <c r="A35" s="11" t="s">
        <v>15</v>
      </c>
      <c r="B35" s="11" t="s">
        <v>68</v>
      </c>
      <c r="C35" s="15" t="s">
        <v>119</v>
      </c>
      <c r="D35" s="15"/>
      <c r="E35" s="7"/>
      <c r="F35" s="7"/>
      <c r="G35" s="7"/>
      <c r="H35" s="7"/>
      <c r="I35" s="8"/>
      <c r="J35" s="7">
        <f t="shared" si="0"/>
        <v>0</v>
      </c>
      <c r="K35" s="9">
        <f t="shared" si="2"/>
        <v>-29</v>
      </c>
      <c r="L35" s="15" t="str">
        <f ca="1">IF(TODAY()&gt;Tabela224101112131415161718192021228[[#This Row],[VENCIMENTO]],"Vencido‼","Válido✔")</f>
        <v>Vencido‼</v>
      </c>
    </row>
    <row r="36" spans="1:12" x14ac:dyDescent="0.25">
      <c r="A36" s="11" t="s">
        <v>16</v>
      </c>
      <c r="B36" s="11" t="s">
        <v>68</v>
      </c>
      <c r="C36" s="15" t="s">
        <v>119</v>
      </c>
      <c r="D36" s="15"/>
      <c r="E36" s="7"/>
      <c r="F36" s="7"/>
      <c r="G36" s="7"/>
      <c r="H36" s="7"/>
      <c r="I36" s="8"/>
      <c r="J36" s="7">
        <f t="shared" si="0"/>
        <v>0</v>
      </c>
      <c r="K36" s="9">
        <f t="shared" si="2"/>
        <v>-29</v>
      </c>
      <c r="L36" s="15" t="str">
        <f ca="1">IF(TODAY()&gt;Tabela224101112131415161718192021228[[#This Row],[VENCIMENTO]],"Vencido‼","Válido✔")</f>
        <v>Vencido‼</v>
      </c>
    </row>
    <row r="37" spans="1:12" x14ac:dyDescent="0.25">
      <c r="A37" s="11" t="s">
        <v>45</v>
      </c>
      <c r="B37" s="11" t="s">
        <v>68</v>
      </c>
      <c r="C37" s="15" t="s">
        <v>119</v>
      </c>
      <c r="D37" s="15"/>
      <c r="E37" s="7"/>
      <c r="F37" s="7"/>
      <c r="G37" s="7"/>
      <c r="H37" s="7"/>
      <c r="I37" s="8"/>
      <c r="J37" s="7">
        <f t="shared" si="0"/>
        <v>0</v>
      </c>
      <c r="K37" s="9">
        <f t="shared" si="2"/>
        <v>-29</v>
      </c>
      <c r="L37" s="15" t="str">
        <f ca="1">IF(TODAY()&gt;Tabela224101112131415161718192021228[[#This Row],[VENCIMENTO]],"Vencido‼","Válido✔")</f>
        <v>Vencido‼</v>
      </c>
    </row>
    <row r="38" spans="1:12" x14ac:dyDescent="0.25">
      <c r="A38" s="11" t="s">
        <v>66</v>
      </c>
      <c r="B38" s="11" t="s">
        <v>72</v>
      </c>
      <c r="C38" s="15" t="s">
        <v>119</v>
      </c>
      <c r="D38" s="15"/>
      <c r="E38" s="7"/>
      <c r="F38" s="7"/>
      <c r="G38" s="7"/>
      <c r="H38" s="7"/>
      <c r="I38" s="8"/>
      <c r="J38" s="7">
        <f t="shared" si="0"/>
        <v>0</v>
      </c>
      <c r="K38" s="9">
        <f t="shared" si="2"/>
        <v>-29</v>
      </c>
      <c r="L38" s="15" t="str">
        <f ca="1">IF(TODAY()&gt;Tabela224101112131415161718192021228[[#This Row],[VENCIMENTO]],"Vencido‼","Válido✔")</f>
        <v>Vencido‼</v>
      </c>
    </row>
    <row r="39" spans="1:12" x14ac:dyDescent="0.25">
      <c r="A39" s="11" t="s">
        <v>46</v>
      </c>
      <c r="B39" s="11" t="s">
        <v>68</v>
      </c>
      <c r="C39" s="15" t="s">
        <v>119</v>
      </c>
      <c r="D39" s="15"/>
      <c r="E39" s="7"/>
      <c r="F39" s="7"/>
      <c r="G39" s="7"/>
      <c r="H39" s="7"/>
      <c r="I39" s="8"/>
      <c r="J39" s="7">
        <f t="shared" si="0"/>
        <v>0</v>
      </c>
      <c r="K39" s="9">
        <f t="shared" si="2"/>
        <v>-29</v>
      </c>
      <c r="L39" s="15" t="str">
        <f ca="1">IF(TODAY()&gt;Tabela224101112131415161718192021228[[#This Row],[VENCIMENTO]],"Vencido‼","Válido✔")</f>
        <v>Vencido‼</v>
      </c>
    </row>
    <row r="40" spans="1:12" x14ac:dyDescent="0.25">
      <c r="A40" s="11" t="s">
        <v>60</v>
      </c>
      <c r="B40" s="11" t="s">
        <v>68</v>
      </c>
      <c r="C40" s="15" t="s">
        <v>119</v>
      </c>
      <c r="D40" s="15"/>
      <c r="E40" s="7"/>
      <c r="F40" s="7"/>
      <c r="G40" s="7"/>
      <c r="H40" s="7"/>
      <c r="I40" s="8"/>
      <c r="J40" s="7">
        <f t="shared" si="0"/>
        <v>0</v>
      </c>
      <c r="K40" s="9">
        <f t="shared" si="2"/>
        <v>-29</v>
      </c>
      <c r="L40" s="15" t="str">
        <f ca="1">IF(TODAY()&gt;Tabela224101112131415161718192021228[[#This Row],[VENCIMENTO]],"Vencido‼","Válido✔")</f>
        <v>Vencido‼</v>
      </c>
    </row>
    <row r="41" spans="1:12" x14ac:dyDescent="0.25">
      <c r="A41" s="11" t="s">
        <v>50</v>
      </c>
      <c r="B41" s="11" t="s">
        <v>68</v>
      </c>
      <c r="C41" s="15" t="s">
        <v>119</v>
      </c>
      <c r="D41" s="15"/>
      <c r="E41" s="7"/>
      <c r="F41" s="7"/>
      <c r="G41" s="7"/>
      <c r="H41" s="7"/>
      <c r="I41" s="8"/>
      <c r="J41" s="7">
        <f t="shared" si="0"/>
        <v>0</v>
      </c>
      <c r="K41" s="9">
        <f t="shared" si="2"/>
        <v>-29</v>
      </c>
      <c r="L41" s="15" t="str">
        <f ca="1">IF(TODAY()&gt;Tabela224101112131415161718192021228[[#This Row],[VENCIMENTO]],"Vencido‼","Válido✔")</f>
        <v>Vencido‼</v>
      </c>
    </row>
    <row r="42" spans="1:12" x14ac:dyDescent="0.25">
      <c r="A42" s="11" t="s">
        <v>47</v>
      </c>
      <c r="B42" s="11" t="s">
        <v>68</v>
      </c>
      <c r="C42" s="15" t="s">
        <v>119</v>
      </c>
      <c r="D42" s="15"/>
      <c r="E42" s="7"/>
      <c r="F42" s="7"/>
      <c r="G42" s="7"/>
      <c r="H42" s="7"/>
      <c r="I42" s="8"/>
      <c r="J42" s="7">
        <f t="shared" si="0"/>
        <v>0</v>
      </c>
      <c r="K42" s="9">
        <f t="shared" si="2"/>
        <v>-29</v>
      </c>
      <c r="L42" s="15" t="str">
        <f ca="1">IF(TODAY()&gt;Tabela224101112131415161718192021228[[#This Row],[VENCIMENTO]],"Vencido‼","Válido✔")</f>
        <v>Vencido‼</v>
      </c>
    </row>
    <row r="43" spans="1:12" x14ac:dyDescent="0.25">
      <c r="A43" s="11" t="s">
        <v>17</v>
      </c>
      <c r="B43" s="11" t="s">
        <v>68</v>
      </c>
      <c r="C43" s="15" t="s">
        <v>119</v>
      </c>
      <c r="D43" s="15"/>
      <c r="E43" s="7"/>
      <c r="F43" s="7"/>
      <c r="G43" s="7"/>
      <c r="H43" s="7"/>
      <c r="I43" s="8"/>
      <c r="J43" s="7">
        <f t="shared" si="0"/>
        <v>0</v>
      </c>
      <c r="K43" s="9">
        <f t="shared" si="2"/>
        <v>-29</v>
      </c>
      <c r="L43" s="15" t="str">
        <f ca="1">IF(TODAY()&gt;Tabela224101112131415161718192021228[[#This Row],[VENCIMENTO]],"Vencido‼","Válido✔")</f>
        <v>Vencido‼</v>
      </c>
    </row>
    <row r="44" spans="1:12" x14ac:dyDescent="0.25">
      <c r="A44" s="11" t="s">
        <v>18</v>
      </c>
      <c r="B44" s="11" t="s">
        <v>68</v>
      </c>
      <c r="C44" s="15" t="s">
        <v>119</v>
      </c>
      <c r="D44" s="15"/>
      <c r="E44" s="7"/>
      <c r="F44" s="7"/>
      <c r="G44" s="7"/>
      <c r="H44" s="7"/>
      <c r="I44" s="8"/>
      <c r="J44" s="7">
        <f t="shared" si="0"/>
        <v>0</v>
      </c>
      <c r="K44" s="9">
        <f t="shared" si="2"/>
        <v>-29</v>
      </c>
      <c r="L44" s="15" t="str">
        <f ca="1">IF(TODAY()&gt;Tabela224101112131415161718192021228[[#This Row],[VENCIMENTO]],"Vencido‼","Válido✔")</f>
        <v>Vencido‼</v>
      </c>
    </row>
    <row r="45" spans="1:12" hidden="1" x14ac:dyDescent="0.25">
      <c r="A45" s="11" t="s">
        <v>75</v>
      </c>
      <c r="B45" s="11" t="s">
        <v>68</v>
      </c>
      <c r="C45" s="15" t="s">
        <v>76</v>
      </c>
      <c r="D45" s="15"/>
      <c r="E45" s="7"/>
      <c r="F45" s="7"/>
      <c r="G45" s="7"/>
      <c r="H45" s="7"/>
      <c r="I45" s="8"/>
      <c r="J45" s="7">
        <f>EDATE(E45,I45)</f>
        <v>0</v>
      </c>
      <c r="K45" s="9">
        <f>J45-29</f>
        <v>-29</v>
      </c>
      <c r="L45" s="15" t="str">
        <f ca="1">IF(TODAY()&gt;Tabela224101112131415161718192021228[[#This Row],[VENCIMENTO]],"Vencido‼","Válido✔")</f>
        <v>Vencido‼</v>
      </c>
    </row>
    <row r="46" spans="1:12" x14ac:dyDescent="0.25">
      <c r="A46" s="11" t="s">
        <v>48</v>
      </c>
      <c r="B46" s="11" t="s">
        <v>68</v>
      </c>
      <c r="C46" s="15" t="s">
        <v>119</v>
      </c>
      <c r="D46" s="15"/>
      <c r="E46" s="7"/>
      <c r="F46" s="7"/>
      <c r="G46" s="7"/>
      <c r="H46" s="7"/>
      <c r="I46" s="8"/>
      <c r="J46" s="7">
        <f t="shared" si="0"/>
        <v>0</v>
      </c>
      <c r="K46" s="9">
        <f t="shared" si="2"/>
        <v>-29</v>
      </c>
      <c r="L46" s="15" t="str">
        <f ca="1">IF(TODAY()&gt;Tabela224101112131415161718192021228[[#This Row],[VENCIMENTO]],"Vencido‼","Válido✔")</f>
        <v>Vencido‼</v>
      </c>
    </row>
    <row r="47" spans="1:12" x14ac:dyDescent="0.25">
      <c r="A47" s="11" t="s">
        <v>19</v>
      </c>
      <c r="B47" s="11" t="s">
        <v>68</v>
      </c>
      <c r="C47" s="15" t="s">
        <v>119</v>
      </c>
      <c r="D47" s="15"/>
      <c r="E47" s="7"/>
      <c r="F47" s="7"/>
      <c r="G47" s="7"/>
      <c r="H47" s="7"/>
      <c r="I47" s="8"/>
      <c r="J47" s="7">
        <f t="shared" si="0"/>
        <v>0</v>
      </c>
      <c r="K47" s="9">
        <f t="shared" si="2"/>
        <v>-29</v>
      </c>
      <c r="L47" s="15" t="str">
        <f ca="1">IF(TODAY()&gt;Tabela224101112131415161718192021228[[#This Row],[VENCIMENTO]],"Vencido‼","Válido✔")</f>
        <v>Vencido‼</v>
      </c>
    </row>
    <row r="48" spans="1:12" x14ac:dyDescent="0.25">
      <c r="A48" s="11" t="s">
        <v>61</v>
      </c>
      <c r="B48" s="11" t="s">
        <v>68</v>
      </c>
      <c r="C48" s="15" t="s">
        <v>119</v>
      </c>
      <c r="D48" s="15"/>
      <c r="E48" s="7"/>
      <c r="F48" s="7"/>
      <c r="G48" s="7"/>
      <c r="H48" s="7"/>
      <c r="I48" s="8"/>
      <c r="J48" s="7">
        <f t="shared" si="0"/>
        <v>0</v>
      </c>
      <c r="K48" s="9">
        <f t="shared" si="2"/>
        <v>-29</v>
      </c>
      <c r="L48" s="15" t="str">
        <f ca="1">IF(TODAY()&gt;Tabela224101112131415161718192021228[[#This Row],[VENCIMENTO]],"Vencido‼","Válido✔")</f>
        <v>Vencido‼</v>
      </c>
    </row>
    <row r="49" spans="1:12" x14ac:dyDescent="0.25">
      <c r="A49" s="11" t="s">
        <v>62</v>
      </c>
      <c r="B49" s="11" t="s">
        <v>68</v>
      </c>
      <c r="C49" s="15" t="s">
        <v>119</v>
      </c>
      <c r="D49" s="15"/>
      <c r="E49" s="7"/>
      <c r="F49" s="7"/>
      <c r="G49" s="7"/>
      <c r="H49" s="7"/>
      <c r="I49" s="8"/>
      <c r="J49" s="7">
        <f t="shared" si="0"/>
        <v>0</v>
      </c>
      <c r="K49" s="9">
        <f t="shared" si="2"/>
        <v>-29</v>
      </c>
      <c r="L49" s="15" t="str">
        <f ca="1">IF(TODAY()&gt;Tabela224101112131415161718192021228[[#This Row],[VENCIMENTO]],"Vencido‼","Válido✔")</f>
        <v>Vencido‼</v>
      </c>
    </row>
    <row r="50" spans="1:12" x14ac:dyDescent="0.25">
      <c r="A50" s="18" t="s">
        <v>20</v>
      </c>
      <c r="B50" s="18" t="s">
        <v>68</v>
      </c>
      <c r="C50" s="15" t="s">
        <v>119</v>
      </c>
      <c r="D50" s="15"/>
      <c r="E50" s="19"/>
      <c r="F50" s="19"/>
      <c r="G50" s="7"/>
      <c r="H50" s="7"/>
      <c r="I50" s="8"/>
      <c r="J50" s="19">
        <f t="shared" si="0"/>
        <v>0</v>
      </c>
      <c r="K50" s="20">
        <f t="shared" si="2"/>
        <v>-29</v>
      </c>
      <c r="L50" s="15" t="str">
        <f ca="1">IF(TODAY()&gt;Tabela224101112131415161718192021228[[#This Row],[VENCIMENTO]],"Vencido‼","Válido✔")</f>
        <v>Vencido‼</v>
      </c>
    </row>
  </sheetData>
  <mergeCells count="2">
    <mergeCell ref="A2:L2"/>
    <mergeCell ref="A3:J3"/>
  </mergeCells>
  <conditionalFormatting sqref="J1">
    <cfRule type="containsText" dxfId="374" priority="3" operator="containsText" text="VENCIMENTO PRÓXIMO">
      <formula>NOT(ISERROR(SEARCH("VENCIMENTO PRÓXIMO",J1)))</formula>
    </cfRule>
  </conditionalFormatting>
  <conditionalFormatting sqref="J4">
    <cfRule type="timePeriod" dxfId="373" priority="7" timePeriod="nextMonth">
      <formula>AND(MONTH(J4)=MONTH(EDATE(TODAY(),0+1)),YEAR(J4)=YEAR(EDATE(TODAY(),0+1)))</formula>
    </cfRule>
  </conditionalFormatting>
  <conditionalFormatting sqref="J5:J50">
    <cfRule type="cellIs" dxfId="372" priority="14" operator="equal">
      <formula>44848</formula>
    </cfRule>
    <cfRule type="cellIs" dxfId="371" priority="15" operator="lessThan">
      <formula>44848</formula>
    </cfRule>
  </conditionalFormatting>
  <conditionalFormatting sqref="J5:K1048576">
    <cfRule type="timePeriod" dxfId="370" priority="11" timePeriod="nextMonth">
      <formula>AND(MONTH(J5)=MONTH(EDATE(TODAY(),0+1)),YEAR(J5)=YEAR(EDATE(TODAY(),0+1)))</formula>
    </cfRule>
  </conditionalFormatting>
  <conditionalFormatting sqref="K1">
    <cfRule type="containsText" dxfId="369" priority="4" operator="containsText" text="PROGRAMAR RENOVAÇÃO">
      <formula>NOT(ISERROR(SEARCH("PROGRAMAR RENOVAÇÃO",K1)))</formula>
    </cfRule>
  </conditionalFormatting>
  <conditionalFormatting sqref="K3 K5:K1048576">
    <cfRule type="timePeriod" dxfId="368" priority="9" timePeriod="thisMonth">
      <formula>AND(MONTH(K3)=MONTH(TODAY()),YEAR(K3)=YEAR(TODAY()))</formula>
    </cfRule>
  </conditionalFormatting>
  <conditionalFormatting sqref="K3">
    <cfRule type="timePeriod" dxfId="367" priority="12" timePeriod="nextMonth">
      <formula>AND(MONTH(K3)=MONTH(EDATE(TODAY(),0+1)),YEAR(K3)=YEAR(EDATE(TODAY(),0+1)))</formula>
    </cfRule>
  </conditionalFormatting>
  <conditionalFormatting sqref="K4">
    <cfRule type="timePeriod" dxfId="366" priority="5" timePeriod="thisMonth">
      <formula>AND(MONTH(K4)=MONTH(TODAY()),YEAR(K4)=YEAR(TODAY()))</formula>
    </cfRule>
    <cfRule type="timePeriod" dxfId="365" priority="8" timePeriod="nextMonth">
      <formula>AND(MONTH(K4)=MONTH(EDATE(TODAY(),0+1)),YEAR(K4)=YEAR(EDATE(TODAY(),0+1)))</formula>
    </cfRule>
  </conditionalFormatting>
  <conditionalFormatting sqref="K5:K50">
    <cfRule type="cellIs" dxfId="364" priority="13" operator="equal">
      <formula>44809</formula>
    </cfRule>
  </conditionalFormatting>
  <conditionalFormatting sqref="L5:L44 L46:L50">
    <cfRule type="containsText" dxfId="363" priority="1" operator="containsText" text="Válido">
      <formula>NOT(ISERROR(SEARCH("Válido",L5)))</formula>
    </cfRule>
    <cfRule type="containsText" dxfId="362" priority="2" operator="containsText" text="Vencido">
      <formula>NOT(ISERROR(SEARCH("Vencido",L5)))</formula>
    </cfRule>
  </conditionalFormatting>
  <pageMargins left="0.511811024" right="0.511811024" top="0.78740157499999996" bottom="0.78740157499999996" header="0.31496062000000002" footer="0.31496062000000002"/>
  <pageSetup paperSize="9" scale="48" orientation="landscape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440A11A-CB3D-4A72-8FA6-08CE37A5C1A5}">
          <x14:formula1>
            <xm:f>Planilha2!$A$1:$A$2</xm:f>
          </x14:formula1>
          <xm:sqref>H5:H50</xm:sqref>
        </x14:dataValidation>
        <x14:dataValidation type="list" allowBlank="1" showInputMessage="1" showErrorMessage="1" xr:uid="{1A69451D-2927-4135-88BC-CA41EE3A01F8}">
          <x14:formula1>
            <xm:f>Planilha2!$A$15:$A$16</xm:f>
          </x14:formula1>
          <xm:sqref>G46:G50 G5:G44</xm:sqref>
        </x14:dataValidation>
        <x14:dataValidation type="list" allowBlank="1" showInputMessage="1" showErrorMessage="1" xr:uid="{4F4DBB49-AE57-4AB6-9F77-E7794315A48D}">
          <x14:formula1>
            <xm:f>Planilha2!$A$4:$A$13</xm:f>
          </x14:formula1>
          <xm:sqref>D5:D50</xm:sqref>
        </x14:dataValidation>
        <x14:dataValidation type="list" allowBlank="1" showInputMessage="1" showErrorMessage="1" xr:uid="{DCDF927C-CBAB-4CEC-9732-DF509A76481E}">
          <x14:formula1>
            <xm:f>Planilha2!$A$18:$A$19</xm:f>
          </x14:formula1>
          <xm:sqref>C5:C44 C46:C50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1B705-805A-4B00-9246-C5BC8E2BA01E}">
  <sheetPr>
    <pageSetUpPr fitToPage="1"/>
  </sheetPr>
  <dimension ref="A1:L100"/>
  <sheetViews>
    <sheetView zoomScaleNormal="100" zoomScaleSheetLayoutView="100" workbookViewId="0">
      <pane xSplit="1" topLeftCell="B1" activePane="topRight" state="frozen"/>
      <selection activeCell="A19" sqref="A19"/>
      <selection pane="topRight" activeCell="J1" sqref="J1:K1"/>
    </sheetView>
  </sheetViews>
  <sheetFormatPr defaultRowHeight="15" x14ac:dyDescent="0.25"/>
  <cols>
    <col min="1" max="1" width="43.140625" bestFit="1" customWidth="1"/>
    <col min="2" max="2" width="26.140625" style="17" bestFit="1" customWidth="1"/>
    <col min="3" max="3" width="16.140625" style="12" customWidth="1"/>
    <col min="4" max="4" width="41.5703125" style="12" bestFit="1" customWidth="1"/>
    <col min="5" max="5" width="20.7109375" bestFit="1" customWidth="1"/>
    <col min="6" max="7" width="20.7109375" customWidth="1"/>
    <col min="8" max="8" width="24.140625" bestFit="1" customWidth="1"/>
    <col min="9" max="9" width="16.140625" customWidth="1"/>
    <col min="10" max="10" width="18.140625" customWidth="1"/>
    <col min="11" max="11" width="17.28515625" bestFit="1" customWidth="1"/>
    <col min="12" max="12" width="13" bestFit="1" customWidth="1"/>
  </cols>
  <sheetData>
    <row r="1" spans="1:12" ht="77.25" customHeight="1" x14ac:dyDescent="0.25">
      <c r="I1" s="22" t="s">
        <v>85</v>
      </c>
      <c r="J1" s="23" t="s">
        <v>86</v>
      </c>
      <c r="K1" s="24" t="s">
        <v>87</v>
      </c>
    </row>
    <row r="2" spans="1:12" ht="47.1" customHeight="1" x14ac:dyDescent="0.4">
      <c r="A2" s="51" t="s">
        <v>96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3"/>
    </row>
    <row r="3" spans="1:12" ht="45" customHeight="1" x14ac:dyDescent="0.25">
      <c r="A3" s="54"/>
      <c r="B3" s="55"/>
      <c r="C3" s="55"/>
      <c r="D3" s="55"/>
      <c r="E3" s="55"/>
      <c r="F3" s="55"/>
      <c r="G3" s="55"/>
      <c r="H3" s="55"/>
      <c r="I3" s="55"/>
      <c r="J3" s="55"/>
      <c r="K3" s="13" t="s">
        <v>0</v>
      </c>
      <c r="L3" s="14" t="s">
        <v>132</v>
      </c>
    </row>
    <row r="4" spans="1:12" ht="24" x14ac:dyDescent="0.25">
      <c r="A4" s="3" t="s">
        <v>1</v>
      </c>
      <c r="B4" s="16" t="s">
        <v>67</v>
      </c>
      <c r="C4" s="3" t="s">
        <v>77</v>
      </c>
      <c r="D4" s="3" t="s">
        <v>2</v>
      </c>
      <c r="E4" s="4" t="s">
        <v>3</v>
      </c>
      <c r="F4" s="4" t="s">
        <v>8</v>
      </c>
      <c r="G4" s="4" t="s">
        <v>7</v>
      </c>
      <c r="H4" s="5" t="s">
        <v>4</v>
      </c>
      <c r="I4" s="21" t="s">
        <v>83</v>
      </c>
      <c r="J4" s="6" t="s">
        <v>5</v>
      </c>
      <c r="K4" s="6" t="s">
        <v>6</v>
      </c>
      <c r="L4" s="6" t="s">
        <v>78</v>
      </c>
    </row>
    <row r="5" spans="1:12" x14ac:dyDescent="0.25">
      <c r="A5" s="11" t="str">
        <f>Tabela224[[#This Row],[NOME]]</f>
        <v>ADENILSON ÂNGELO MACIEIRA</v>
      </c>
      <c r="B5" s="11" t="str">
        <f>Tabela224[[#This Row],[CATEGORIA]]</f>
        <v>EMPREGADO</v>
      </c>
      <c r="C5" s="15" t="str">
        <f>Tabela224[[#This Row],[SITUAÇÃO ]]</f>
        <v>ATIVO</v>
      </c>
      <c r="D5" s="15" t="s">
        <v>116</v>
      </c>
      <c r="E5" s="7">
        <v>44483</v>
      </c>
      <c r="F5" s="10">
        <v>0.33333333333333331</v>
      </c>
      <c r="G5" s="7" t="s">
        <v>22</v>
      </c>
      <c r="H5" s="7" t="s">
        <v>63</v>
      </c>
      <c r="I5" s="8">
        <v>60</v>
      </c>
      <c r="J5" s="7">
        <f t="shared" ref="J5:J50" si="0">EDATE(E5,I5)</f>
        <v>46309</v>
      </c>
      <c r="K5" s="9">
        <f t="shared" ref="K5:K13" si="1">J5-29</f>
        <v>46280</v>
      </c>
      <c r="L5" s="15" t="str">
        <f ca="1">IF(TODAY()&gt;Tabela22410111213141516171819202122232425[[#This Row],[VENCIMENTO]],"Vencido‼","Válido✔")</f>
        <v>Válido✔</v>
      </c>
    </row>
    <row r="6" spans="1:12" x14ac:dyDescent="0.25">
      <c r="A6" s="11" t="str">
        <f>Tabela224[[#This Row],[NOME]]</f>
        <v>ADENILSON PEREIRA SOARES</v>
      </c>
      <c r="B6" s="11" t="str">
        <f>Tabela224[[#This Row],[CATEGORIA]]</f>
        <v>EMPREGADO</v>
      </c>
      <c r="C6" s="15" t="str">
        <f>Tabela224[[#This Row],[SITUAÇÃO ]]</f>
        <v>ATIVO</v>
      </c>
      <c r="D6" s="15"/>
      <c r="E6" s="7"/>
      <c r="F6" s="10"/>
      <c r="G6" s="7"/>
      <c r="H6" s="7"/>
      <c r="I6" s="8"/>
      <c r="J6" s="7">
        <f t="shared" si="0"/>
        <v>0</v>
      </c>
      <c r="K6" s="9">
        <f t="shared" si="1"/>
        <v>-29</v>
      </c>
      <c r="L6" s="15" t="str">
        <f ca="1">IF(TODAY()&gt;Tabela22410111213141516171819202122232425[[#This Row],[VENCIMENTO]],"Vencido‼","Válido✔")</f>
        <v>Vencido‼</v>
      </c>
    </row>
    <row r="7" spans="1:12" x14ac:dyDescent="0.25">
      <c r="A7" s="11" t="str">
        <f>Tabela224[[#This Row],[NOME]]</f>
        <v>AMANDA APARECIDA DOS SANTOS</v>
      </c>
      <c r="B7" s="11" t="str">
        <f>Tabela224[[#This Row],[CATEGORIA]]</f>
        <v>EMPREGADO</v>
      </c>
      <c r="C7" s="15" t="str">
        <f>Tabela224[[#This Row],[SITUAÇÃO ]]</f>
        <v>ATIVO</v>
      </c>
      <c r="D7" s="15"/>
      <c r="E7" s="7"/>
      <c r="F7" s="10"/>
      <c r="G7" s="7"/>
      <c r="H7" s="7"/>
      <c r="I7" s="8"/>
      <c r="J7" s="7">
        <f t="shared" si="0"/>
        <v>0</v>
      </c>
      <c r="K7" s="9">
        <f t="shared" si="1"/>
        <v>-29</v>
      </c>
      <c r="L7" s="15" t="str">
        <f ca="1">IF(TODAY()&gt;Tabela22410111213141516171819202122232425[[#This Row],[VENCIMENTO]],"Vencido‼","Válido✔")</f>
        <v>Vencido‼</v>
      </c>
    </row>
    <row r="8" spans="1:12" x14ac:dyDescent="0.25">
      <c r="A8" s="11" t="str">
        <f>Tabela224[[#This Row],[NOME]]</f>
        <v>ANDERSON JOSÉ NUNES REIS</v>
      </c>
      <c r="B8" s="11" t="str">
        <f>Tabela224[[#This Row],[CATEGORIA]]</f>
        <v>EMPREGADO</v>
      </c>
      <c r="C8" s="15" t="str">
        <f>Tabela224[[#This Row],[SITUAÇÃO ]]</f>
        <v>INATIVO</v>
      </c>
      <c r="D8" s="15" t="s">
        <v>116</v>
      </c>
      <c r="E8" s="7">
        <v>45057</v>
      </c>
      <c r="F8" s="10">
        <v>0.33333333333333331</v>
      </c>
      <c r="G8" s="7" t="s">
        <v>22</v>
      </c>
      <c r="H8" s="7" t="s">
        <v>63</v>
      </c>
      <c r="I8" s="8">
        <v>60</v>
      </c>
      <c r="J8" s="7">
        <f t="shared" si="0"/>
        <v>46884</v>
      </c>
      <c r="K8" s="9">
        <f t="shared" si="1"/>
        <v>46855</v>
      </c>
      <c r="L8" s="15" t="str">
        <f ca="1">IF(TODAY()&gt;Tabela22410111213141516171819202122232425[[#This Row],[VENCIMENTO]],"Vencido‼","Válido✔")</f>
        <v>Válido✔</v>
      </c>
    </row>
    <row r="9" spans="1:12" x14ac:dyDescent="0.25">
      <c r="A9" s="11" t="str">
        <f>Tabela224[[#This Row],[NOME]]</f>
        <v>ARNALDO RAIMUNDO FERREIRA</v>
      </c>
      <c r="B9" s="11" t="str">
        <f>Tabela224[[#This Row],[CATEGORIA]]</f>
        <v>EMPREGADO</v>
      </c>
      <c r="C9" s="15" t="str">
        <f>Tabela224[[#This Row],[SITUAÇÃO ]]</f>
        <v>ATIVO</v>
      </c>
      <c r="D9" s="15" t="s">
        <v>82</v>
      </c>
      <c r="E9" s="7">
        <v>45034</v>
      </c>
      <c r="F9" s="10">
        <v>0.33333333333333331</v>
      </c>
      <c r="G9" s="7" t="s">
        <v>22</v>
      </c>
      <c r="H9" s="7" t="s">
        <v>63</v>
      </c>
      <c r="I9" s="8">
        <v>60</v>
      </c>
      <c r="J9" s="7">
        <f t="shared" si="0"/>
        <v>46861</v>
      </c>
      <c r="K9" s="9">
        <f t="shared" si="1"/>
        <v>46832</v>
      </c>
      <c r="L9" s="15" t="str">
        <f ca="1">IF(TODAY()&gt;Tabela22410111213141516171819202122232425[[#This Row],[VENCIMENTO]],"Vencido‼","Válido✔")</f>
        <v>Válido✔</v>
      </c>
    </row>
    <row r="10" spans="1:12" x14ac:dyDescent="0.25">
      <c r="A10" s="11" t="str">
        <f>Tabela224[[#This Row],[NOME]]</f>
        <v>BRUNO DE SOUSA MARTINS</v>
      </c>
      <c r="B10" s="11" t="str">
        <f>Tabela224[[#This Row],[CATEGORIA]]</f>
        <v xml:space="preserve">EMPREGADO </v>
      </c>
      <c r="C10" s="15" t="str">
        <f>Tabela224[[#This Row],[SITUAÇÃO ]]</f>
        <v>INATIVO</v>
      </c>
      <c r="D10" s="15"/>
      <c r="E10" s="7"/>
      <c r="F10" s="10"/>
      <c r="G10" s="7"/>
      <c r="H10" s="7"/>
      <c r="I10" s="8"/>
      <c r="J10" s="7">
        <f t="shared" si="0"/>
        <v>0</v>
      </c>
      <c r="K10" s="9">
        <f t="shared" si="1"/>
        <v>-29</v>
      </c>
      <c r="L10" s="15" t="str">
        <f ca="1">IF(TODAY()&gt;Tabela22410111213141516171819202122232425[[#This Row],[VENCIMENTO]],"Vencido‼","Válido✔")</f>
        <v>Vencido‼</v>
      </c>
    </row>
    <row r="11" spans="1:12" x14ac:dyDescent="0.25">
      <c r="A11" s="11" t="str">
        <f>Tabela224[[#This Row],[NOME]]</f>
        <v>CARLOS ANANIAS SOARES DOS ANJOS</v>
      </c>
      <c r="B11" s="11" t="str">
        <f>Tabela224[[#This Row],[CATEGORIA]]</f>
        <v>EMPREGADO</v>
      </c>
      <c r="C11" s="15" t="str">
        <f>Tabela224[[#This Row],[SITUAÇÃO ]]</f>
        <v>ATIVO</v>
      </c>
      <c r="D11" s="15" t="s">
        <v>116</v>
      </c>
      <c r="E11" s="7">
        <v>44865</v>
      </c>
      <c r="F11" s="10">
        <v>0.33333333333333331</v>
      </c>
      <c r="G11" s="7" t="s">
        <v>22</v>
      </c>
      <c r="H11" s="7" t="s">
        <v>63</v>
      </c>
      <c r="I11" s="8">
        <v>60</v>
      </c>
      <c r="J11" s="7">
        <f t="shared" si="0"/>
        <v>46691</v>
      </c>
      <c r="K11" s="9">
        <f t="shared" si="1"/>
        <v>46662</v>
      </c>
      <c r="L11" s="15" t="str">
        <f ca="1">IF(TODAY()&gt;Tabela22410111213141516171819202122232425[[#This Row],[VENCIMENTO]],"Vencido‼","Válido✔")</f>
        <v>Válido✔</v>
      </c>
    </row>
    <row r="12" spans="1:12" x14ac:dyDescent="0.25">
      <c r="A12" s="11" t="str">
        <f>Tabela224[[#This Row],[NOME]]</f>
        <v>CARLOS ANTÔNIO DE LISBOA</v>
      </c>
      <c r="B12" s="11" t="str">
        <f>Tabela224[[#This Row],[CATEGORIA]]</f>
        <v>EMPREGADO</v>
      </c>
      <c r="C12" s="15" t="str">
        <f>Tabela224[[#This Row],[SITUAÇÃO ]]</f>
        <v>INATIVO</v>
      </c>
      <c r="D12" s="15"/>
      <c r="E12" s="7"/>
      <c r="F12" s="10"/>
      <c r="G12" s="7"/>
      <c r="H12" s="7"/>
      <c r="I12" s="8"/>
      <c r="J12" s="7">
        <f t="shared" si="0"/>
        <v>0</v>
      </c>
      <c r="K12" s="9">
        <f t="shared" si="1"/>
        <v>-29</v>
      </c>
      <c r="L12" s="15" t="str">
        <f ca="1">IF(TODAY()&gt;Tabela22410111213141516171819202122232425[[#This Row],[VENCIMENTO]],"Vencido‼","Válido✔")</f>
        <v>Vencido‼</v>
      </c>
    </row>
    <row r="13" spans="1:12" x14ac:dyDescent="0.25">
      <c r="A13" s="11" t="str">
        <f>Tabela224[[#This Row],[NOME]]</f>
        <v>CLESIANO ANTÔNIO DIAS PINHEIRO</v>
      </c>
      <c r="B13" s="11" t="str">
        <f>Tabela224[[#This Row],[CATEGORIA]]</f>
        <v xml:space="preserve">EMPREGADO </v>
      </c>
      <c r="C13" s="15" t="str">
        <f>Tabela224[[#This Row],[SITUAÇÃO ]]</f>
        <v>ATIVO</v>
      </c>
      <c r="D13" s="15"/>
      <c r="E13" s="7"/>
      <c r="F13" s="10"/>
      <c r="G13" s="7"/>
      <c r="H13" s="7"/>
      <c r="I13" s="8"/>
      <c r="J13" s="7">
        <f t="shared" si="0"/>
        <v>0</v>
      </c>
      <c r="K13" s="9">
        <f t="shared" si="1"/>
        <v>-29</v>
      </c>
      <c r="L13" s="15" t="str">
        <f ca="1">IF(TODAY()&gt;Tabela22410111213141516171819202122232425[[#This Row],[VENCIMENTO]],"Vencido‼","Válido✔")</f>
        <v>Vencido‼</v>
      </c>
    </row>
    <row r="14" spans="1:12" x14ac:dyDescent="0.25">
      <c r="A14" s="11" t="str">
        <f>Tabela224[[#This Row],[NOME]]</f>
        <v>DAMIÃO VICENTE SARAIVA</v>
      </c>
      <c r="B14" s="11" t="str">
        <f>Tabela224[[#This Row],[CATEGORIA]]</f>
        <v>EMPREGADO</v>
      </c>
      <c r="C14" s="15" t="str">
        <f>Tabela224[[#This Row],[SITUAÇÃO ]]</f>
        <v>ATIVO</v>
      </c>
      <c r="D14" s="15"/>
      <c r="E14" s="7"/>
      <c r="F14" s="10"/>
      <c r="G14" s="7"/>
      <c r="H14" s="7"/>
      <c r="I14" s="8"/>
      <c r="J14" s="7">
        <f t="shared" si="0"/>
        <v>0</v>
      </c>
      <c r="K14" s="9">
        <f>J14-29</f>
        <v>-29</v>
      </c>
      <c r="L14" s="15" t="str">
        <f ca="1">IF(TODAY()&gt;Tabela22410111213141516171819202122232425[[#This Row],[VENCIMENTO]],"Vencido‼","Válido✔")</f>
        <v>Vencido‼</v>
      </c>
    </row>
    <row r="15" spans="1:12" x14ac:dyDescent="0.25">
      <c r="A15" s="11" t="str">
        <f>Tabela224[[#This Row],[NOME]]</f>
        <v>DANIEL ALVES DA CUNHA</v>
      </c>
      <c r="B15" s="11" t="str">
        <f>Tabela224[[#This Row],[CATEGORIA]]</f>
        <v>EMPREGADO</v>
      </c>
      <c r="C15" s="15" t="str">
        <f>Tabela224[[#This Row],[SITUAÇÃO ]]</f>
        <v>ATIVO</v>
      </c>
      <c r="D15" s="15"/>
      <c r="E15" s="7"/>
      <c r="F15" s="10"/>
      <c r="G15" s="7"/>
      <c r="H15" s="7"/>
      <c r="I15" s="8"/>
      <c r="J15" s="7">
        <f t="shared" si="0"/>
        <v>0</v>
      </c>
      <c r="K15" s="9">
        <f t="shared" ref="K15:K50" si="2">J15-29</f>
        <v>-29</v>
      </c>
      <c r="L15" s="15" t="str">
        <f ca="1">IF(TODAY()&gt;Tabela22410111213141516171819202122232425[[#This Row],[VENCIMENTO]],"Vencido‼","Válido✔")</f>
        <v>Vencido‼</v>
      </c>
    </row>
    <row r="16" spans="1:12" x14ac:dyDescent="0.25">
      <c r="A16" s="11" t="str">
        <f>Tabela224[[#This Row],[NOME]]</f>
        <v>DIEGO GALDINO REZENDE</v>
      </c>
      <c r="B16" s="11" t="str">
        <f>Tabela224[[#This Row],[CATEGORIA]]</f>
        <v>INTERMITENTE (GEOSCAN)</v>
      </c>
      <c r="C16" s="15" t="str">
        <f>Tabela224[[#This Row],[SITUAÇÃO ]]</f>
        <v>ATIVO</v>
      </c>
      <c r="D16" s="15"/>
      <c r="E16" s="7"/>
      <c r="F16" s="10"/>
      <c r="G16" s="7"/>
      <c r="H16" s="7"/>
      <c r="I16" s="8"/>
      <c r="J16" s="7">
        <f t="shared" si="0"/>
        <v>0</v>
      </c>
      <c r="K16" s="9">
        <f t="shared" si="2"/>
        <v>-29</v>
      </c>
      <c r="L16" s="15" t="str">
        <f ca="1">IF(TODAY()&gt;Tabela22410111213141516171819202122232425[[#This Row],[VENCIMENTO]],"Vencido‼","Válido✔")</f>
        <v>Vencido‼</v>
      </c>
    </row>
    <row r="17" spans="1:12" x14ac:dyDescent="0.25">
      <c r="A17" s="11" t="str">
        <f>Tabela224[[#This Row],[NOME]]</f>
        <v>DOGIVAL GONÇALVES DOS SANTOS</v>
      </c>
      <c r="B17" s="11" t="str">
        <f>Tabela224[[#This Row],[CATEGORIA]]</f>
        <v>INTERMITENTE (ELISVÂNIO)</v>
      </c>
      <c r="C17" s="15" t="str">
        <f>Tabela224[[#This Row],[SITUAÇÃO ]]</f>
        <v>ATIVO</v>
      </c>
      <c r="D17" s="15"/>
      <c r="E17" s="7"/>
      <c r="F17" s="10"/>
      <c r="G17" s="7"/>
      <c r="H17" s="7"/>
      <c r="I17" s="8"/>
      <c r="J17" s="7">
        <f t="shared" si="0"/>
        <v>0</v>
      </c>
      <c r="K17" s="9">
        <f t="shared" si="2"/>
        <v>-29</v>
      </c>
      <c r="L17" s="15" t="str">
        <f ca="1">IF(TODAY()&gt;Tabela22410111213141516171819202122232425[[#This Row],[VENCIMENTO]],"Vencido‼","Válido✔")</f>
        <v>Vencido‼</v>
      </c>
    </row>
    <row r="18" spans="1:12" x14ac:dyDescent="0.25">
      <c r="A18" s="11" t="str">
        <f>Tabela224[[#This Row],[NOME]]</f>
        <v>ELISVÂNIO DE SOUZA OLIVEIRA</v>
      </c>
      <c r="B18" s="11" t="str">
        <f>Tabela224[[#This Row],[CATEGORIA]]</f>
        <v>INTERMITENTE (ELISVÂNIO)</v>
      </c>
      <c r="C18" s="15" t="str">
        <f>Tabela224[[#This Row],[SITUAÇÃO ]]</f>
        <v>ATIVO</v>
      </c>
      <c r="D18" s="15"/>
      <c r="E18" s="7"/>
      <c r="F18" s="10"/>
      <c r="G18" s="7"/>
      <c r="H18" s="7"/>
      <c r="I18" s="8"/>
      <c r="J18" s="7">
        <f t="shared" si="0"/>
        <v>0</v>
      </c>
      <c r="K18" s="9">
        <f t="shared" si="2"/>
        <v>-29</v>
      </c>
      <c r="L18" s="15" t="str">
        <f ca="1">IF(TODAY()&gt;Tabela22410111213141516171819202122232425[[#This Row],[VENCIMENTO]],"Vencido‼","Válido✔")</f>
        <v>Vencido‼</v>
      </c>
    </row>
    <row r="19" spans="1:12" x14ac:dyDescent="0.25">
      <c r="A19" s="11" t="str">
        <f>Tabela224[[#This Row],[NOME]]</f>
        <v>EVARISTO CHAVES DA SILVA</v>
      </c>
      <c r="B19" s="11" t="str">
        <f>Tabela224[[#This Row],[CATEGORIA]]</f>
        <v>EMPREGADO</v>
      </c>
      <c r="C19" s="15" t="str">
        <f>Tabela224[[#This Row],[SITUAÇÃO ]]</f>
        <v>ATIVO</v>
      </c>
      <c r="D19" s="15" t="s">
        <v>116</v>
      </c>
      <c r="E19" s="7">
        <v>45057</v>
      </c>
      <c r="F19" s="10">
        <v>0.33333333333333331</v>
      </c>
      <c r="G19" s="7" t="s">
        <v>22</v>
      </c>
      <c r="H19" s="7" t="s">
        <v>63</v>
      </c>
      <c r="I19" s="8">
        <v>60</v>
      </c>
      <c r="J19" s="7">
        <f t="shared" si="0"/>
        <v>46884</v>
      </c>
      <c r="K19" s="9">
        <f t="shared" si="2"/>
        <v>46855</v>
      </c>
      <c r="L19" s="15" t="str">
        <f ca="1">IF(TODAY()&gt;Tabela22410111213141516171819202122232425[[#This Row],[VENCIMENTO]],"Vencido‼","Válido✔")</f>
        <v>Válido✔</v>
      </c>
    </row>
    <row r="20" spans="1:12" x14ac:dyDescent="0.25">
      <c r="A20" s="11" t="str">
        <f>Tabela224[[#This Row],[NOME]]</f>
        <v>FELIPE OLIVEIRA BARBOSA</v>
      </c>
      <c r="B20" s="11" t="str">
        <f>Tabela224[[#This Row],[CATEGORIA]]</f>
        <v>EMPREGADO</v>
      </c>
      <c r="C20" s="15" t="str">
        <f>Tabela224[[#This Row],[SITUAÇÃO ]]</f>
        <v>ATIVO</v>
      </c>
      <c r="D20" s="15"/>
      <c r="E20" s="7"/>
      <c r="F20" s="10"/>
      <c r="G20" s="7"/>
      <c r="H20" s="7"/>
      <c r="I20" s="8"/>
      <c r="J20" s="7">
        <f t="shared" si="0"/>
        <v>0</v>
      </c>
      <c r="K20" s="9">
        <f t="shared" si="2"/>
        <v>-29</v>
      </c>
      <c r="L20" s="15" t="str">
        <f ca="1">IF(TODAY()&gt;Tabela22410111213141516171819202122232425[[#This Row],[VENCIMENTO]],"Vencido‼","Válido✔")</f>
        <v>Vencido‼</v>
      </c>
    </row>
    <row r="21" spans="1:12" x14ac:dyDescent="0.25">
      <c r="A21" s="11" t="str">
        <f>Tabela224[[#This Row],[NOME]]</f>
        <v>FERNANDO OLIVEIRA DOS SANTOS</v>
      </c>
      <c r="B21" s="11" t="str">
        <f>Tabela224[[#This Row],[CATEGORIA]]</f>
        <v>EMPREGADO</v>
      </c>
      <c r="C21" s="15" t="str">
        <f>Tabela224[[#This Row],[SITUAÇÃO ]]</f>
        <v>ATIVO</v>
      </c>
      <c r="D21" s="15"/>
      <c r="E21" s="7"/>
      <c r="F21" s="10"/>
      <c r="G21" s="7"/>
      <c r="H21" s="7"/>
      <c r="I21" s="8"/>
      <c r="J21" s="7">
        <f t="shared" si="0"/>
        <v>0</v>
      </c>
      <c r="K21" s="9">
        <f t="shared" si="2"/>
        <v>-29</v>
      </c>
      <c r="L21" s="15" t="str">
        <f ca="1">IF(TODAY()&gt;Tabela22410111213141516171819202122232425[[#This Row],[VENCIMENTO]],"Vencido‼","Válido✔")</f>
        <v>Vencido‼</v>
      </c>
    </row>
    <row r="22" spans="1:12" x14ac:dyDescent="0.25">
      <c r="A22" s="11" t="str">
        <f>Tabela224[[#This Row],[NOME]]</f>
        <v>FILIPI GODINHO VEIGA</v>
      </c>
      <c r="B22" s="11" t="str">
        <f>Tabela224[[#This Row],[CATEGORIA]]</f>
        <v>INTERMITENTE (GEOSCAN)</v>
      </c>
      <c r="C22" s="15" t="str">
        <f>Tabela224[[#This Row],[SITUAÇÃO ]]</f>
        <v>ATIVO</v>
      </c>
      <c r="D22" s="15"/>
      <c r="E22" s="7"/>
      <c r="F22" s="10"/>
      <c r="G22" s="7"/>
      <c r="H22" s="7"/>
      <c r="I22" s="8"/>
      <c r="J22" s="7">
        <f t="shared" si="0"/>
        <v>0</v>
      </c>
      <c r="K22" s="9">
        <f t="shared" si="2"/>
        <v>-29</v>
      </c>
      <c r="L22" s="15" t="str">
        <f ca="1">IF(TODAY()&gt;Tabela22410111213141516171819202122232425[[#This Row],[VENCIMENTO]],"Vencido‼","Válido✔")</f>
        <v>Vencido‼</v>
      </c>
    </row>
    <row r="23" spans="1:12" x14ac:dyDescent="0.25">
      <c r="A23" s="11" t="str">
        <f>Tabela224[[#This Row],[NOME]]</f>
        <v>GERSON DAMIÃO DA SILVA PRADO</v>
      </c>
      <c r="B23" s="11" t="str">
        <f>Tabela224[[#This Row],[CATEGORIA]]</f>
        <v>EMPREGADO</v>
      </c>
      <c r="C23" s="15" t="str">
        <f>Tabela224[[#This Row],[SITUAÇÃO ]]</f>
        <v>ATIVO</v>
      </c>
      <c r="D23" s="15"/>
      <c r="E23" s="7"/>
      <c r="F23" s="10"/>
      <c r="G23" s="7"/>
      <c r="H23" s="7"/>
      <c r="I23" s="8"/>
      <c r="J23" s="7">
        <f t="shared" si="0"/>
        <v>0</v>
      </c>
      <c r="K23" s="9">
        <f t="shared" si="2"/>
        <v>-29</v>
      </c>
      <c r="L23" s="15" t="str">
        <f ca="1">IF(TODAY()&gt;Tabela22410111213141516171819202122232425[[#This Row],[VENCIMENTO]],"Vencido‼","Válido✔")</f>
        <v>Vencido‼</v>
      </c>
    </row>
    <row r="24" spans="1:12" x14ac:dyDescent="0.25">
      <c r="A24" s="11" t="str">
        <f>Tabela224[[#This Row],[NOME]]</f>
        <v>GIVALDO JOSE DOS SANTOS</v>
      </c>
      <c r="B24" s="11" t="str">
        <f>Tabela224[[#This Row],[CATEGORIA]]</f>
        <v>INTERMITENTE (ELISVÂNIO)</v>
      </c>
      <c r="C24" s="15" t="str">
        <f>Tabela224[[#This Row],[SITUAÇÃO ]]</f>
        <v>ATIVO</v>
      </c>
      <c r="D24" s="15"/>
      <c r="E24" s="7"/>
      <c r="F24" s="7"/>
      <c r="G24" s="7"/>
      <c r="H24" s="7"/>
      <c r="I24" s="8"/>
      <c r="J24" s="7">
        <f t="shared" si="0"/>
        <v>0</v>
      </c>
      <c r="K24" s="9">
        <f t="shared" si="2"/>
        <v>-29</v>
      </c>
      <c r="L24" s="15" t="str">
        <f ca="1">IF(TODAY()&gt;Tabela22410111213141516171819202122232425[[#This Row],[VENCIMENTO]],"Vencido‼","Válido✔")</f>
        <v>Vencido‼</v>
      </c>
    </row>
    <row r="25" spans="1:12" x14ac:dyDescent="0.25">
      <c r="A25" s="11" t="str">
        <f>Tabela224[[#This Row],[NOME]]</f>
        <v>GUSTAVO HENRIQUE ABREU ROCHA</v>
      </c>
      <c r="B25" s="11" t="str">
        <f>Tabela224[[#This Row],[CATEGORIA]]</f>
        <v>EMPREGADO</v>
      </c>
      <c r="C25" s="15" t="str">
        <f>Tabela224[[#This Row],[SITUAÇÃO ]]</f>
        <v>ATIVO</v>
      </c>
      <c r="D25" s="15"/>
      <c r="E25" s="7"/>
      <c r="F25" s="7"/>
      <c r="G25" s="7"/>
      <c r="H25" s="7"/>
      <c r="I25" s="8"/>
      <c r="J25" s="7">
        <f t="shared" si="0"/>
        <v>0</v>
      </c>
      <c r="K25" s="9">
        <f t="shared" si="2"/>
        <v>-29</v>
      </c>
      <c r="L25" s="15" t="str">
        <f ca="1">IF(TODAY()&gt;Tabela22410111213141516171819202122232425[[#This Row],[VENCIMENTO]],"Vencido‼","Válido✔")</f>
        <v>Vencido‼</v>
      </c>
    </row>
    <row r="26" spans="1:12" x14ac:dyDescent="0.25">
      <c r="A26" s="11" t="str">
        <f>Tabela224[[#This Row],[NOME]]</f>
        <v>HIGOR PAULO DIAS OLIVEIRA</v>
      </c>
      <c r="B26" s="11" t="str">
        <f>Tabela224[[#This Row],[CATEGORIA]]</f>
        <v>EMPREGADO</v>
      </c>
      <c r="C26" s="15" t="str">
        <f>Tabela224[[#This Row],[SITUAÇÃO ]]</f>
        <v>ATIVO</v>
      </c>
      <c r="D26" s="15" t="s">
        <v>116</v>
      </c>
      <c r="E26" s="7">
        <v>44483</v>
      </c>
      <c r="F26" s="10">
        <v>0.33333333333333331</v>
      </c>
      <c r="G26" s="7" t="s">
        <v>22</v>
      </c>
      <c r="H26" s="7" t="s">
        <v>63</v>
      </c>
      <c r="I26" s="8">
        <v>60</v>
      </c>
      <c r="J26" s="7">
        <f t="shared" si="0"/>
        <v>46309</v>
      </c>
      <c r="K26" s="9">
        <f t="shared" si="2"/>
        <v>46280</v>
      </c>
      <c r="L26" s="15" t="str">
        <f ca="1">IF(TODAY()&gt;Tabela22410111213141516171819202122232425[[#This Row],[VENCIMENTO]],"Vencido‼","Válido✔")</f>
        <v>Válido✔</v>
      </c>
    </row>
    <row r="27" spans="1:12" x14ac:dyDescent="0.25">
      <c r="A27" s="11" t="str">
        <f>Tabela224[[#This Row],[NOME]]</f>
        <v>JANDILSON VIRGENS COSTA</v>
      </c>
      <c r="B27" s="11" t="str">
        <f>Tabela224[[#This Row],[CATEGORIA]]</f>
        <v>INTERMITENTE (ELISVÂNIO)</v>
      </c>
      <c r="C27" s="15" t="str">
        <f>Tabela224[[#This Row],[SITUAÇÃO ]]</f>
        <v>ATIVO</v>
      </c>
      <c r="D27" s="15"/>
      <c r="E27" s="7"/>
      <c r="F27" s="7"/>
      <c r="G27" s="7"/>
      <c r="H27" s="7"/>
      <c r="I27" s="8"/>
      <c r="J27" s="7">
        <f t="shared" si="0"/>
        <v>0</v>
      </c>
      <c r="K27" s="9">
        <f t="shared" si="2"/>
        <v>-29</v>
      </c>
      <c r="L27" s="15" t="str">
        <f ca="1">IF(TODAY()&gt;Tabela22410111213141516171819202122232425[[#This Row],[VENCIMENTO]],"Vencido‼","Válido✔")</f>
        <v>Vencido‼</v>
      </c>
    </row>
    <row r="28" spans="1:12" x14ac:dyDescent="0.25">
      <c r="A28" s="11" t="str">
        <f>Tabela224[[#This Row],[NOME]]</f>
        <v>JHONATA HENRIQUE AMORIM ALVES</v>
      </c>
      <c r="B28" s="11" t="str">
        <f>Tabela224[[#This Row],[CATEGORIA]]</f>
        <v>EMPREGADO</v>
      </c>
      <c r="C28" s="15" t="str">
        <f>Tabela224[[#This Row],[SITUAÇÃO ]]</f>
        <v>ATIVO</v>
      </c>
      <c r="D28" s="15"/>
      <c r="E28" s="7"/>
      <c r="F28" s="7"/>
      <c r="G28" s="7"/>
      <c r="H28" s="7"/>
      <c r="I28" s="8"/>
      <c r="J28" s="7">
        <f t="shared" si="0"/>
        <v>0</v>
      </c>
      <c r="K28" s="9">
        <f t="shared" si="2"/>
        <v>-29</v>
      </c>
      <c r="L28" s="15" t="str">
        <f ca="1">IF(TODAY()&gt;Tabela22410111213141516171819202122232425[[#This Row],[VENCIMENTO]],"Vencido‼","Válido✔")</f>
        <v>Vencido‼</v>
      </c>
    </row>
    <row r="29" spans="1:12" x14ac:dyDescent="0.25">
      <c r="A29" s="11" t="str">
        <f>Tabela224[[#This Row],[NOME]]</f>
        <v>JOÃO PAULO GUIMARÃES</v>
      </c>
      <c r="B29" s="11" t="str">
        <f>Tabela224[[#This Row],[CATEGORIA]]</f>
        <v>EMPREGADO</v>
      </c>
      <c r="C29" s="15" t="str">
        <f>Tabela224[[#This Row],[SITUAÇÃO ]]</f>
        <v>INATIVO</v>
      </c>
      <c r="D29" s="15"/>
      <c r="E29" s="7"/>
      <c r="F29" s="7"/>
      <c r="G29" s="7"/>
      <c r="H29" s="7"/>
      <c r="I29" s="8"/>
      <c r="J29" s="7">
        <f t="shared" si="0"/>
        <v>0</v>
      </c>
      <c r="K29" s="9">
        <f t="shared" si="2"/>
        <v>-29</v>
      </c>
      <c r="L29" s="15" t="str">
        <f ca="1">IF(TODAY()&gt;Tabela22410111213141516171819202122232425[[#This Row],[VENCIMENTO]],"Vencido‼","Válido✔")</f>
        <v>Vencido‼</v>
      </c>
    </row>
    <row r="30" spans="1:12" x14ac:dyDescent="0.25">
      <c r="A30" s="11" t="str">
        <f>Tabela224[[#This Row],[NOME]]</f>
        <v>JONATHAS KELLYSON MARTINS DE OLIVEIRA</v>
      </c>
      <c r="B30" s="11" t="str">
        <f>Tabela224[[#This Row],[CATEGORIA]]</f>
        <v>INTERMITENTE</v>
      </c>
      <c r="C30" s="15" t="str">
        <f>Tabela224[[#This Row],[SITUAÇÃO ]]</f>
        <v>INATIVO</v>
      </c>
      <c r="D30" s="15"/>
      <c r="E30" s="7"/>
      <c r="F30" s="7"/>
      <c r="G30" s="7"/>
      <c r="H30" s="7"/>
      <c r="I30" s="8"/>
      <c r="J30" s="7">
        <f t="shared" si="0"/>
        <v>0</v>
      </c>
      <c r="K30" s="9">
        <f t="shared" si="2"/>
        <v>-29</v>
      </c>
      <c r="L30" s="15" t="str">
        <f ca="1">IF(TODAY()&gt;Tabela22410111213141516171819202122232425[[#This Row],[VENCIMENTO]],"Vencido‼","Válido✔")</f>
        <v>Vencido‼</v>
      </c>
    </row>
    <row r="31" spans="1:12" x14ac:dyDescent="0.25">
      <c r="A31" s="11" t="str">
        <f>Tabela224[[#This Row],[NOME]]</f>
        <v>JOSÉ ANTÔNIO DIAS</v>
      </c>
      <c r="B31" s="11" t="str">
        <f>Tabela224[[#This Row],[CATEGORIA]]</f>
        <v xml:space="preserve">EMPREGADO </v>
      </c>
      <c r="C31" s="15" t="str">
        <f>Tabela224[[#This Row],[SITUAÇÃO ]]</f>
        <v>ATIVO</v>
      </c>
      <c r="D31" s="15"/>
      <c r="E31" s="7"/>
      <c r="F31" s="7"/>
      <c r="G31" s="7"/>
      <c r="H31" s="7"/>
      <c r="I31" s="8"/>
      <c r="J31" s="7">
        <f t="shared" si="0"/>
        <v>0</v>
      </c>
      <c r="K31" s="9">
        <f t="shared" si="2"/>
        <v>-29</v>
      </c>
      <c r="L31" s="15" t="str">
        <f ca="1">IF(TODAY()&gt;Tabela22410111213141516171819202122232425[[#This Row],[VENCIMENTO]],"Vencido‼","Válido✔")</f>
        <v>Vencido‼</v>
      </c>
    </row>
    <row r="32" spans="1:12" x14ac:dyDescent="0.25">
      <c r="A32" s="11" t="str">
        <f>Tabela224[[#This Row],[NOME]]</f>
        <v>KENNEDY ALMEIDA MOTA</v>
      </c>
      <c r="B32" s="11" t="str">
        <f>Tabela224[[#This Row],[CATEGORIA]]</f>
        <v>EMPREGADO</v>
      </c>
      <c r="C32" s="15" t="str">
        <f>Tabela224[[#This Row],[SITUAÇÃO ]]</f>
        <v>ATIVO</v>
      </c>
      <c r="D32" s="15"/>
      <c r="E32" s="7"/>
      <c r="F32" s="7"/>
      <c r="G32" s="7"/>
      <c r="H32" s="7"/>
      <c r="I32" s="8"/>
      <c r="J32" s="7">
        <f t="shared" si="0"/>
        <v>0</v>
      </c>
      <c r="K32" s="9">
        <f t="shared" si="2"/>
        <v>-29</v>
      </c>
      <c r="L32" s="15" t="str">
        <f ca="1">IF(TODAY()&gt;Tabela22410111213141516171819202122232425[[#This Row],[VENCIMENTO]],"Vencido‼","Válido✔")</f>
        <v>Vencido‼</v>
      </c>
    </row>
    <row r="33" spans="1:12" x14ac:dyDescent="0.25">
      <c r="A33" s="11" t="str">
        <f>Tabela224[[#This Row],[NOME]]</f>
        <v>KEVIN AQUINO ARNEZ</v>
      </c>
      <c r="B33" s="11" t="str">
        <f>Tabela224[[#This Row],[CATEGORIA]]</f>
        <v>EMPREGADO</v>
      </c>
      <c r="C33" s="15" t="str">
        <f>Tabela224[[#This Row],[SITUAÇÃO ]]</f>
        <v>ATIVO</v>
      </c>
      <c r="D33" s="15"/>
      <c r="E33" s="7"/>
      <c r="F33" s="7"/>
      <c r="G33" s="7"/>
      <c r="H33" s="7"/>
      <c r="I33" s="8"/>
      <c r="J33" s="7">
        <f t="shared" si="0"/>
        <v>0</v>
      </c>
      <c r="K33" s="9">
        <f t="shared" si="2"/>
        <v>-29</v>
      </c>
      <c r="L33" s="15" t="str">
        <f ca="1">IF(TODAY()&gt;Tabela22410111213141516171819202122232425[[#This Row],[VENCIMENTO]],"Vencido‼","Válido✔")</f>
        <v>Vencido‼</v>
      </c>
    </row>
    <row r="34" spans="1:12" x14ac:dyDescent="0.25">
      <c r="A34" s="11" t="str">
        <f>Tabela224[[#This Row],[NOME]]</f>
        <v>LEANDRO ARCANJO DOS SANTOS</v>
      </c>
      <c r="B34" s="11" t="str">
        <f>Tabela224[[#This Row],[CATEGORIA]]</f>
        <v>EMPREGADO</v>
      </c>
      <c r="C34" s="15" t="str">
        <f>Tabela224[[#This Row],[SITUAÇÃO ]]</f>
        <v>ATIVO</v>
      </c>
      <c r="D34" s="15" t="s">
        <v>116</v>
      </c>
      <c r="E34" s="7">
        <v>44873</v>
      </c>
      <c r="F34" s="10">
        <v>0.33333333333333331</v>
      </c>
      <c r="G34" s="7" t="s">
        <v>22</v>
      </c>
      <c r="H34" s="7" t="s">
        <v>63</v>
      </c>
      <c r="I34" s="8">
        <v>60</v>
      </c>
      <c r="J34" s="7">
        <f t="shared" si="0"/>
        <v>46699</v>
      </c>
      <c r="K34" s="9">
        <f t="shared" si="2"/>
        <v>46670</v>
      </c>
      <c r="L34" s="15" t="str">
        <f ca="1">IF(TODAY()&gt;Tabela22410111213141516171819202122232425[[#This Row],[VENCIMENTO]],"Vencido‼","Válido✔")</f>
        <v>Válido✔</v>
      </c>
    </row>
    <row r="35" spans="1:12" x14ac:dyDescent="0.25">
      <c r="A35" s="11" t="str">
        <f>Tabela224[[#This Row],[NOME]]</f>
        <v>LUCIANO ALVES DE PAIVA</v>
      </c>
      <c r="B35" s="11" t="str">
        <f>Tabela224[[#This Row],[CATEGORIA]]</f>
        <v>EMPREGADO</v>
      </c>
      <c r="C35" s="15" t="str">
        <f>Tabela224[[#This Row],[SITUAÇÃO ]]</f>
        <v>INATIVO</v>
      </c>
      <c r="D35" s="15"/>
      <c r="E35" s="7"/>
      <c r="F35" s="7"/>
      <c r="G35" s="7"/>
      <c r="H35" s="7"/>
      <c r="I35" s="8"/>
      <c r="J35" s="7">
        <f t="shared" si="0"/>
        <v>0</v>
      </c>
      <c r="K35" s="9">
        <f t="shared" si="2"/>
        <v>-29</v>
      </c>
      <c r="L35" s="15" t="str">
        <f ca="1">IF(TODAY()&gt;Tabela22410111213141516171819202122232425[[#This Row],[VENCIMENTO]],"Vencido‼","Válido✔")</f>
        <v>Vencido‼</v>
      </c>
    </row>
    <row r="36" spans="1:12" x14ac:dyDescent="0.25">
      <c r="A36" s="11" t="str">
        <f>Tabela224[[#This Row],[NOME]]</f>
        <v>LUIZ CARLOS CORRÊA</v>
      </c>
      <c r="B36" s="11" t="str">
        <f>Tabela224[[#This Row],[CATEGORIA]]</f>
        <v>EMPREGADO</v>
      </c>
      <c r="C36" s="15" t="str">
        <f>Tabela224[[#This Row],[SITUAÇÃO ]]</f>
        <v>ATIVO</v>
      </c>
      <c r="D36" s="15" t="s">
        <v>116</v>
      </c>
      <c r="E36" s="7">
        <v>44873</v>
      </c>
      <c r="F36" s="10">
        <v>0.33333333333333331</v>
      </c>
      <c r="G36" s="7" t="s">
        <v>22</v>
      </c>
      <c r="H36" s="7" t="s">
        <v>63</v>
      </c>
      <c r="I36" s="8">
        <v>60</v>
      </c>
      <c r="J36" s="7">
        <f t="shared" si="0"/>
        <v>46699</v>
      </c>
      <c r="K36" s="9">
        <f t="shared" si="2"/>
        <v>46670</v>
      </c>
      <c r="L36" s="15" t="str">
        <f ca="1">IF(TODAY()&gt;Tabela22410111213141516171819202122232425[[#This Row],[VENCIMENTO]],"Vencido‼","Válido✔")</f>
        <v>Válido✔</v>
      </c>
    </row>
    <row r="37" spans="1:12" x14ac:dyDescent="0.25">
      <c r="A37" s="11" t="str">
        <f>Tabela224[[#This Row],[NOME]]</f>
        <v>MÁRCIO PEREIRA DO NASCIMENTO</v>
      </c>
      <c r="B37" s="11" t="str">
        <f>Tabela224[[#This Row],[CATEGORIA]]</f>
        <v>EMPREGADO</v>
      </c>
      <c r="C37" s="15" t="str">
        <f>Tabela224[[#This Row],[SITUAÇÃO ]]</f>
        <v>ATIVO</v>
      </c>
      <c r="D37" s="15"/>
      <c r="E37" s="7"/>
      <c r="F37" s="7"/>
      <c r="G37" s="7"/>
      <c r="H37" s="7"/>
      <c r="I37" s="8"/>
      <c r="J37" s="7">
        <f t="shared" si="0"/>
        <v>0</v>
      </c>
      <c r="K37" s="9">
        <f t="shared" si="2"/>
        <v>-29</v>
      </c>
      <c r="L37" s="15" t="str">
        <f ca="1">IF(TODAY()&gt;Tabela22410111213141516171819202122232425[[#This Row],[VENCIMENTO]],"Vencido‼","Válido✔")</f>
        <v>Vencido‼</v>
      </c>
    </row>
    <row r="38" spans="1:12" x14ac:dyDescent="0.25">
      <c r="A38" s="11" t="str">
        <f>Tabela224[[#This Row],[NOME]]</f>
        <v>MATEUS DOS SANTOS DE BRITO</v>
      </c>
      <c r="B38" s="11" t="str">
        <f>Tabela224[[#This Row],[CATEGORIA]]</f>
        <v>INTERMITENTE (ELISVÂNIO)</v>
      </c>
      <c r="C38" s="15" t="str">
        <f>Tabela224[[#This Row],[SITUAÇÃO ]]</f>
        <v>ATIVO</v>
      </c>
      <c r="D38" s="15"/>
      <c r="E38" s="7"/>
      <c r="F38" s="7"/>
      <c r="G38" s="7"/>
      <c r="H38" s="7"/>
      <c r="I38" s="8"/>
      <c r="J38" s="7">
        <f t="shared" si="0"/>
        <v>0</v>
      </c>
      <c r="K38" s="9">
        <f t="shared" si="2"/>
        <v>-29</v>
      </c>
      <c r="L38" s="15" t="str">
        <f ca="1">IF(TODAY()&gt;Tabela22410111213141516171819202122232425[[#This Row],[VENCIMENTO]],"Vencido‼","Válido✔")</f>
        <v>Vencido‼</v>
      </c>
    </row>
    <row r="39" spans="1:12" x14ac:dyDescent="0.25">
      <c r="A39" s="11" t="str">
        <f>Tabela224[[#This Row],[NOME]]</f>
        <v>MOACIR ROMÁRIO SIQUEIRA DOS REIS</v>
      </c>
      <c r="B39" s="11" t="str">
        <f>Tabela224[[#This Row],[CATEGORIA]]</f>
        <v>EMPREGADO</v>
      </c>
      <c r="C39" s="15" t="str">
        <f>Tabela224[[#This Row],[SITUAÇÃO ]]</f>
        <v>ATIVO</v>
      </c>
      <c r="D39" s="15"/>
      <c r="E39" s="7"/>
      <c r="F39" s="7"/>
      <c r="G39" s="7"/>
      <c r="H39" s="7"/>
      <c r="I39" s="8"/>
      <c r="J39" s="7">
        <f t="shared" si="0"/>
        <v>0</v>
      </c>
      <c r="K39" s="9">
        <f t="shared" si="2"/>
        <v>-29</v>
      </c>
      <c r="L39" s="15" t="str">
        <f ca="1">IF(TODAY()&gt;Tabela22410111213141516171819202122232425[[#This Row],[VENCIMENTO]],"Vencido‼","Válido✔")</f>
        <v>Vencido‼</v>
      </c>
    </row>
    <row r="40" spans="1:12" x14ac:dyDescent="0.25">
      <c r="A40" s="11" t="str">
        <f>Tabela224[[#This Row],[NOME]]</f>
        <v>NATHÁLIA ROSY SOUZA OLIVEIRA</v>
      </c>
      <c r="B40" s="11" t="str">
        <f>Tabela224[[#This Row],[CATEGORIA]]</f>
        <v>EMPREGADO</v>
      </c>
      <c r="C40" s="15" t="str">
        <f>Tabela224[[#This Row],[SITUAÇÃO ]]</f>
        <v>ATIVO</v>
      </c>
      <c r="D40" s="15"/>
      <c r="E40" s="7"/>
      <c r="F40" s="7"/>
      <c r="G40" s="7"/>
      <c r="H40" s="7"/>
      <c r="I40" s="8"/>
      <c r="J40" s="7">
        <f t="shared" si="0"/>
        <v>0</v>
      </c>
      <c r="K40" s="9">
        <f t="shared" si="2"/>
        <v>-29</v>
      </c>
      <c r="L40" s="15" t="str">
        <f ca="1">IF(TODAY()&gt;Tabela22410111213141516171819202122232425[[#This Row],[VENCIMENTO]],"Vencido‼","Válido✔")</f>
        <v>Vencido‼</v>
      </c>
    </row>
    <row r="41" spans="1:12" x14ac:dyDescent="0.25">
      <c r="A41" s="11" t="str">
        <f>Tabela224[[#This Row],[NOME]]</f>
        <v>NAYARA THAÍS LOURENÇO OLIVEIRA</v>
      </c>
      <c r="B41" s="11" t="str">
        <f>Tabela224[[#This Row],[CATEGORIA]]</f>
        <v>EMPREGADO</v>
      </c>
      <c r="C41" s="15" t="str">
        <f>Tabela224[[#This Row],[SITUAÇÃO ]]</f>
        <v>ATIVO</v>
      </c>
      <c r="D41" s="15"/>
      <c r="E41" s="7"/>
      <c r="F41" s="7"/>
      <c r="G41" s="7"/>
      <c r="H41" s="7"/>
      <c r="I41" s="8"/>
      <c r="J41" s="7">
        <f t="shared" si="0"/>
        <v>0</v>
      </c>
      <c r="K41" s="9">
        <f t="shared" si="2"/>
        <v>-29</v>
      </c>
      <c r="L41" s="15" t="str">
        <f ca="1">IF(TODAY()&gt;Tabela22410111213141516171819202122232425[[#This Row],[VENCIMENTO]],"Vencido‼","Válido✔")</f>
        <v>Vencido‼</v>
      </c>
    </row>
    <row r="42" spans="1:12" x14ac:dyDescent="0.25">
      <c r="A42" s="11" t="str">
        <f>Tabela224[[#This Row],[NOME]]</f>
        <v>NIELTON OLIVEIRA DAMASCENO</v>
      </c>
      <c r="B42" s="11" t="str">
        <f>Tabela224[[#This Row],[CATEGORIA]]</f>
        <v>EMPREGADO</v>
      </c>
      <c r="C42" s="15" t="str">
        <f>Tabela224[[#This Row],[SITUAÇÃO ]]</f>
        <v>ATIVO</v>
      </c>
      <c r="D42" s="15"/>
      <c r="E42" s="7"/>
      <c r="F42" s="7"/>
      <c r="G42" s="7"/>
      <c r="H42" s="7"/>
      <c r="I42" s="8"/>
      <c r="J42" s="7">
        <f t="shared" si="0"/>
        <v>0</v>
      </c>
      <c r="K42" s="9">
        <f t="shared" si="2"/>
        <v>-29</v>
      </c>
      <c r="L42" s="15" t="str">
        <f ca="1">IF(TODAY()&gt;Tabela22410111213141516171819202122232425[[#This Row],[VENCIMENTO]],"Vencido‼","Válido✔")</f>
        <v>Vencido‼</v>
      </c>
    </row>
    <row r="43" spans="1:12" x14ac:dyDescent="0.25">
      <c r="A43" s="11" t="str">
        <f>Tabela224[[#This Row],[NOME]]</f>
        <v>PAULO CÉLIO DA SILVA</v>
      </c>
      <c r="B43" s="11" t="str">
        <f>Tabela224[[#This Row],[CATEGORIA]]</f>
        <v>EMPREGADO</v>
      </c>
      <c r="C43" s="15" t="str">
        <f>Tabela224[[#This Row],[SITUAÇÃO ]]</f>
        <v>ATIVO</v>
      </c>
      <c r="D43" s="15"/>
      <c r="E43" s="7"/>
      <c r="F43" s="7"/>
      <c r="G43" s="7"/>
      <c r="H43" s="7"/>
      <c r="I43" s="8"/>
      <c r="J43" s="7">
        <f t="shared" si="0"/>
        <v>0</v>
      </c>
      <c r="K43" s="9">
        <f t="shared" si="2"/>
        <v>-29</v>
      </c>
      <c r="L43" s="15" t="str">
        <f ca="1">IF(TODAY()&gt;Tabela22410111213141516171819202122232425[[#This Row],[VENCIMENTO]],"Vencido‼","Válido✔")</f>
        <v>Vencido‼</v>
      </c>
    </row>
    <row r="44" spans="1:12" x14ac:dyDescent="0.25">
      <c r="A44" s="11" t="str">
        <f>Tabela224[[#This Row],[NOME]]</f>
        <v>RAFAEL FAUSTINO MAPA COELHO</v>
      </c>
      <c r="B44" s="11" t="str">
        <f>Tabela224[[#This Row],[CATEGORIA]]</f>
        <v>EMPREGADO</v>
      </c>
      <c r="C44" s="15" t="str">
        <f>Tabela224[[#This Row],[SITUAÇÃO ]]</f>
        <v>INATIVO</v>
      </c>
      <c r="D44" s="15" t="s">
        <v>116</v>
      </c>
      <c r="E44" s="7">
        <v>45106</v>
      </c>
      <c r="F44" s="10">
        <v>0.33333333333333331</v>
      </c>
      <c r="G44" s="7" t="s">
        <v>22</v>
      </c>
      <c r="H44" s="7" t="s">
        <v>63</v>
      </c>
      <c r="I44" s="8">
        <v>60</v>
      </c>
      <c r="J44" s="7">
        <f t="shared" si="0"/>
        <v>46933</v>
      </c>
      <c r="K44" s="9">
        <f t="shared" si="2"/>
        <v>46904</v>
      </c>
      <c r="L44" s="15" t="str">
        <f ca="1">IF(TODAY()&gt;Tabela22410111213141516171819202122232425[[#This Row],[VENCIMENTO]],"Vencido‼","Válido✔")</f>
        <v>Válido✔</v>
      </c>
    </row>
    <row r="45" spans="1:12" x14ac:dyDescent="0.25">
      <c r="A45" s="11" t="str">
        <f>Tabela224[[#This Row],[NOME]]</f>
        <v>RAFAEL ROBERTO CAMPIDELLI</v>
      </c>
      <c r="B45" s="11" t="str">
        <f>Tabela224[[#This Row],[CATEGORIA]]</f>
        <v>EMPREGADO</v>
      </c>
      <c r="C45" s="15" t="s">
        <v>120</v>
      </c>
      <c r="D45" s="15"/>
      <c r="E45" s="7"/>
      <c r="F45" s="7"/>
      <c r="G45" s="7"/>
      <c r="H45" s="7"/>
      <c r="I45" s="8"/>
      <c r="J45" s="7">
        <f>EDATE(E45,I45)</f>
        <v>0</v>
      </c>
      <c r="K45" s="9">
        <f>J45-29</f>
        <v>-29</v>
      </c>
      <c r="L45" s="15" t="str">
        <f ca="1">IF(TODAY()&gt;Tabela22410111213141516171819202122232425[[#This Row],[VENCIMENTO]],"Vencido‼","Válido✔")</f>
        <v>Vencido‼</v>
      </c>
    </row>
    <row r="46" spans="1:12" x14ac:dyDescent="0.25">
      <c r="A46" s="11" t="str">
        <f>Tabela224[[#This Row],[NOME]]</f>
        <v>ROBERT AUGUSTO SANTOS SILVA</v>
      </c>
      <c r="B46" s="11" t="str">
        <f>Tabela224[[#This Row],[CATEGORIA]]</f>
        <v>EMPREGADO</v>
      </c>
      <c r="C46" s="15" t="str">
        <f>Tabela224[[#This Row],[SITUAÇÃO ]]</f>
        <v>ATIVO</v>
      </c>
      <c r="D46" s="15"/>
      <c r="E46" s="7"/>
      <c r="F46" s="7"/>
      <c r="G46" s="7"/>
      <c r="H46" s="7"/>
      <c r="I46" s="8"/>
      <c r="J46" s="7">
        <f t="shared" si="0"/>
        <v>0</v>
      </c>
      <c r="K46" s="9">
        <f t="shared" si="2"/>
        <v>-29</v>
      </c>
      <c r="L46" s="15" t="str">
        <f ca="1">IF(TODAY()&gt;Tabela22410111213141516171819202122232425[[#This Row],[VENCIMENTO]],"Vencido‼","Válido✔")</f>
        <v>Vencido‼</v>
      </c>
    </row>
    <row r="47" spans="1:12" x14ac:dyDescent="0.25">
      <c r="A47" s="11" t="str">
        <f>Tabela224[[#This Row],[NOME]]</f>
        <v>TALISON TIAGO DIAS OLIVEIRA</v>
      </c>
      <c r="B47" s="11" t="str">
        <f>Tabela224[[#This Row],[CATEGORIA]]</f>
        <v>EMPREGADO</v>
      </c>
      <c r="C47" s="15" t="str">
        <f>Tabela224[[#This Row],[SITUAÇÃO ]]</f>
        <v>ATIVO</v>
      </c>
      <c r="D47" s="15"/>
      <c r="E47" s="7"/>
      <c r="F47" s="7"/>
      <c r="G47" s="7"/>
      <c r="H47" s="7"/>
      <c r="I47" s="8"/>
      <c r="J47" s="7">
        <f t="shared" si="0"/>
        <v>0</v>
      </c>
      <c r="K47" s="9">
        <f t="shared" si="2"/>
        <v>-29</v>
      </c>
      <c r="L47" s="15" t="str">
        <f ca="1">IF(TODAY()&gt;Tabela22410111213141516171819202122232425[[#This Row],[VENCIMENTO]],"Vencido‼","Válido✔")</f>
        <v>Vencido‼</v>
      </c>
    </row>
    <row r="48" spans="1:12" x14ac:dyDescent="0.25">
      <c r="A48" s="11" t="str">
        <f>Tabela224[[#This Row],[NOME]]</f>
        <v>THAÍS LORRAINE DA SILVA SANTOS</v>
      </c>
      <c r="B48" s="11" t="str">
        <f>Tabela224[[#This Row],[CATEGORIA]]</f>
        <v>EMPREGADO</v>
      </c>
      <c r="C48" s="15" t="str">
        <f>Tabela224[[#This Row],[SITUAÇÃO ]]</f>
        <v>ATIVO</v>
      </c>
      <c r="D48" s="15"/>
      <c r="E48" s="7"/>
      <c r="F48" s="7"/>
      <c r="G48" s="7"/>
      <c r="H48" s="7"/>
      <c r="I48" s="8"/>
      <c r="J48" s="7">
        <f t="shared" si="0"/>
        <v>0</v>
      </c>
      <c r="K48" s="9">
        <f t="shared" si="2"/>
        <v>-29</v>
      </c>
      <c r="L48" s="15" t="str">
        <f ca="1">IF(TODAY()&gt;Tabela22410111213141516171819202122232425[[#This Row],[VENCIMENTO]],"Vencido‼","Válido✔")</f>
        <v>Vencido‼</v>
      </c>
    </row>
    <row r="49" spans="1:12" x14ac:dyDescent="0.25">
      <c r="A49" s="11" t="str">
        <f>Tabela224[[#This Row],[NOME]]</f>
        <v>WAGNER APARECIDO DE SOUSA JÚNIOR</v>
      </c>
      <c r="B49" s="11" t="str">
        <f>Tabela224[[#This Row],[CATEGORIA]]</f>
        <v>EMPREGADO</v>
      </c>
      <c r="C49" s="15" t="str">
        <f>Tabela224[[#This Row],[SITUAÇÃO ]]</f>
        <v>INATIVO</v>
      </c>
      <c r="D49" s="15"/>
      <c r="E49" s="7"/>
      <c r="F49" s="7"/>
      <c r="G49" s="7"/>
      <c r="H49" s="7"/>
      <c r="I49" s="8"/>
      <c r="J49" s="7">
        <f t="shared" si="0"/>
        <v>0</v>
      </c>
      <c r="K49" s="9">
        <f t="shared" si="2"/>
        <v>-29</v>
      </c>
      <c r="L49" s="15" t="str">
        <f ca="1">IF(TODAY()&gt;Tabela22410111213141516171819202122232425[[#This Row],[VENCIMENTO]],"Vencido‼","Válido✔")</f>
        <v>Vencido‼</v>
      </c>
    </row>
    <row r="50" spans="1:12" x14ac:dyDescent="0.25">
      <c r="A50" s="11" t="str">
        <f>Tabela224[[#This Row],[NOME]]</f>
        <v>WESLEY DE ALMEIDA E SOUZA</v>
      </c>
      <c r="B50" s="11" t="str">
        <f>Tabela224[[#This Row],[CATEGORIA]]</f>
        <v>EMPREGADO</v>
      </c>
      <c r="C50" s="15" t="str">
        <f>Tabela224[[#This Row],[SITUAÇÃO ]]</f>
        <v>ATIVO</v>
      </c>
      <c r="D50" s="15"/>
      <c r="E50" s="19"/>
      <c r="F50" s="19"/>
      <c r="G50" s="7"/>
      <c r="H50" s="7"/>
      <c r="I50" s="8"/>
      <c r="J50" s="19">
        <f t="shared" si="0"/>
        <v>0</v>
      </c>
      <c r="K50" s="20">
        <f t="shared" si="2"/>
        <v>-29</v>
      </c>
      <c r="L50" s="15" t="str">
        <f ca="1">IF(TODAY()&gt;Tabela22410111213141516171819202122232425[[#This Row],[VENCIMENTO]],"Vencido‼","Válido✔")</f>
        <v>Vencido‼</v>
      </c>
    </row>
    <row r="51" spans="1:12" x14ac:dyDescent="0.25">
      <c r="A51" s="11" t="str">
        <f>Tabela224[[#This Row],[NOME]]</f>
        <v>MARCELO CHRISTIAN LELIS DE OLIVEIRA</v>
      </c>
      <c r="B51" s="11" t="str">
        <f>Tabela224[[#This Row],[CATEGORIA]]</f>
        <v>EMPREGADO</v>
      </c>
      <c r="C51" s="15" t="str">
        <f>Tabela224[[#This Row],[SITUAÇÃO ]]</f>
        <v>ATIVO</v>
      </c>
      <c r="D51" s="8"/>
      <c r="E51" s="7"/>
      <c r="F51" s="7"/>
      <c r="G51" s="7"/>
      <c r="H51" s="7"/>
      <c r="I51" s="8"/>
      <c r="J51" s="7">
        <f t="shared" ref="J51:J82" si="3">EDATE(E51,I51)</f>
        <v>0</v>
      </c>
      <c r="K51" s="9">
        <f t="shared" ref="K51:K82" si="4">J51-29</f>
        <v>-29</v>
      </c>
      <c r="L51" s="27" t="str">
        <f ca="1">IF(TODAY()&gt;Tabela22410111213141516171819202122232425[[#This Row],[VENCIMENTO]],"Vencido‼","Válido✔")</f>
        <v>Vencido‼</v>
      </c>
    </row>
    <row r="52" spans="1:12" x14ac:dyDescent="0.25">
      <c r="A52" s="11" t="str">
        <f>Tabela224[[#This Row],[NOME]]</f>
        <v>PABLO VINICIUS SEVERINO FERNANDES</v>
      </c>
      <c r="B52" s="11" t="str">
        <f>Tabela224[[#This Row],[CATEGORIA]]</f>
        <v xml:space="preserve">EMPREGADO </v>
      </c>
      <c r="C52" s="15" t="str">
        <f>Tabela224[[#This Row],[SITUAÇÃO ]]</f>
        <v>ATIVO</v>
      </c>
      <c r="D52" s="8"/>
      <c r="E52" s="7"/>
      <c r="F52" s="7"/>
      <c r="G52" s="7"/>
      <c r="H52" s="7"/>
      <c r="I52" s="8"/>
      <c r="J52" s="7">
        <f t="shared" si="3"/>
        <v>0</v>
      </c>
      <c r="K52" s="9">
        <f t="shared" si="4"/>
        <v>-29</v>
      </c>
      <c r="L52" s="27" t="str">
        <f ca="1">IF(TODAY()&gt;Tabela22410111213141516171819202122232425[[#This Row],[VENCIMENTO]],"Vencido‼","Válido✔")</f>
        <v>Vencido‼</v>
      </c>
    </row>
    <row r="53" spans="1:12" x14ac:dyDescent="0.25">
      <c r="A53" s="11" t="str">
        <f>Tabela224[[#This Row],[NOME]]</f>
        <v>FRANCISCO PEDRO DE SOUZA SANTOS</v>
      </c>
      <c r="B53" s="11" t="str">
        <f>Tabela224[[#This Row],[CATEGORIA]]</f>
        <v>EMPREGADO</v>
      </c>
      <c r="C53" s="15" t="s">
        <v>120</v>
      </c>
      <c r="D53" s="8"/>
      <c r="E53" s="7"/>
      <c r="F53" s="7"/>
      <c r="G53" s="7"/>
      <c r="H53" s="7"/>
      <c r="I53" s="8"/>
      <c r="J53" s="7">
        <f t="shared" si="3"/>
        <v>0</v>
      </c>
      <c r="K53" s="9">
        <f t="shared" si="4"/>
        <v>-29</v>
      </c>
      <c r="L53" s="27" t="str">
        <f ca="1">IF(TODAY()&gt;Tabela22410111213141516171819202122232425[[#This Row],[VENCIMENTO]],"Vencido‼","Válido✔")</f>
        <v>Vencido‼</v>
      </c>
    </row>
    <row r="54" spans="1:12" x14ac:dyDescent="0.25">
      <c r="A54" s="11" t="str">
        <f>Tabela224[[#This Row],[NOME]]</f>
        <v>ÍTALO GABRIEL DA SILVA RODRIGUES SANTOS</v>
      </c>
      <c r="B54" s="11" t="str">
        <f>Tabela224[[#This Row],[CATEGORIA]]</f>
        <v>EMPREGADO</v>
      </c>
      <c r="C54" s="15" t="str">
        <f>Tabela224[[#This Row],[SITUAÇÃO ]]</f>
        <v>ATIVO</v>
      </c>
      <c r="D54" s="8"/>
      <c r="E54" s="7"/>
      <c r="F54" s="7"/>
      <c r="G54" s="7"/>
      <c r="H54" s="7"/>
      <c r="I54" s="8"/>
      <c r="J54" s="7">
        <f t="shared" si="3"/>
        <v>0</v>
      </c>
      <c r="K54" s="9">
        <f t="shared" si="4"/>
        <v>-29</v>
      </c>
      <c r="L54" s="27" t="str">
        <f ca="1">IF(TODAY()&gt;Tabela22410111213141516171819202122232425[[#This Row],[VENCIMENTO]],"Vencido‼","Válido✔")</f>
        <v>Vencido‼</v>
      </c>
    </row>
    <row r="55" spans="1:12" x14ac:dyDescent="0.25">
      <c r="A55" s="11" t="str">
        <f>Tabela224[[#This Row],[NOME]]</f>
        <v>IVANILDO AMARAL SANTOS</v>
      </c>
      <c r="B55" s="11" t="str">
        <f>Tabela224[[#This Row],[CATEGORIA]]</f>
        <v>EMPREGADO</v>
      </c>
      <c r="C55" s="15" t="str">
        <f>Tabela224[[#This Row],[SITUAÇÃO ]]</f>
        <v>ATIVO</v>
      </c>
      <c r="D55" s="8"/>
      <c r="E55" s="7"/>
      <c r="F55" s="7"/>
      <c r="G55" s="7"/>
      <c r="H55" s="7"/>
      <c r="I55" s="8"/>
      <c r="J55" s="7">
        <f t="shared" si="3"/>
        <v>0</v>
      </c>
      <c r="K55" s="9">
        <f t="shared" si="4"/>
        <v>-29</v>
      </c>
      <c r="L55" s="27" t="str">
        <f ca="1">IF(TODAY()&gt;Tabela22410111213141516171819202122232425[[#This Row],[VENCIMENTO]],"Vencido‼","Válido✔")</f>
        <v>Vencido‼</v>
      </c>
    </row>
    <row r="56" spans="1:12" x14ac:dyDescent="0.25">
      <c r="A56" s="11" t="str">
        <f>Tabela224[[#This Row],[NOME]]</f>
        <v>JONATHAN FERNANDES PEREIRA</v>
      </c>
      <c r="B56" s="11" t="str">
        <f>Tabela224[[#This Row],[CATEGORIA]]</f>
        <v>EMPREGADO</v>
      </c>
      <c r="C56" s="15" t="str">
        <f>Tabela224[[#This Row],[SITUAÇÃO ]]</f>
        <v>ATIVO</v>
      </c>
      <c r="D56" s="8"/>
      <c r="E56" s="7"/>
      <c r="F56" s="7"/>
      <c r="G56" s="7"/>
      <c r="H56" s="7"/>
      <c r="I56" s="8"/>
      <c r="J56" s="7">
        <f t="shared" si="3"/>
        <v>0</v>
      </c>
      <c r="K56" s="9">
        <f t="shared" si="4"/>
        <v>-29</v>
      </c>
      <c r="L56" s="27" t="str">
        <f ca="1">IF(TODAY()&gt;Tabela22410111213141516171819202122232425[[#This Row],[VENCIMENTO]],"Vencido‼","Válido✔")</f>
        <v>Vencido‼</v>
      </c>
    </row>
    <row r="57" spans="1:12" x14ac:dyDescent="0.25">
      <c r="A57" s="11" t="str">
        <f>Tabela224[[#This Row],[NOME]]</f>
        <v>FERNANDO AQUINO FERNANDES</v>
      </c>
      <c r="B57" s="11" t="str">
        <f>Tabela224[[#This Row],[CATEGORIA]]</f>
        <v>INTERMITENTE (FERNANDO)</v>
      </c>
      <c r="C57" s="15" t="str">
        <f>Tabela224[[#This Row],[SITUAÇÃO ]]</f>
        <v>ATIVO</v>
      </c>
      <c r="D57" s="8"/>
      <c r="E57" s="7"/>
      <c r="F57" s="7"/>
      <c r="G57" s="7"/>
      <c r="H57" s="7"/>
      <c r="I57" s="8"/>
      <c r="J57" s="7">
        <f t="shared" si="3"/>
        <v>0</v>
      </c>
      <c r="K57" s="9">
        <f t="shared" si="4"/>
        <v>-29</v>
      </c>
      <c r="L57" s="27" t="str">
        <f ca="1">IF(TODAY()&gt;Tabela22410111213141516171819202122232425[[#This Row],[VENCIMENTO]],"Vencido‼","Válido✔")</f>
        <v>Vencido‼</v>
      </c>
    </row>
    <row r="58" spans="1:12" x14ac:dyDescent="0.25">
      <c r="A58" s="11" t="str">
        <f>Tabela224[[#This Row],[NOME]]</f>
        <v>WANDESON COSTA LIMA</v>
      </c>
      <c r="B58" s="11" t="str">
        <f>Tabela224[[#This Row],[CATEGORIA]]</f>
        <v>INTERMITENTE (FERNANDO)</v>
      </c>
      <c r="C58" s="15" t="str">
        <f>Tabela224[[#This Row],[SITUAÇÃO ]]</f>
        <v>ATIVO</v>
      </c>
      <c r="D58" s="8"/>
      <c r="E58" s="7"/>
      <c r="F58" s="7"/>
      <c r="G58" s="7"/>
      <c r="H58" s="7"/>
      <c r="I58" s="8"/>
      <c r="J58" s="7">
        <f t="shared" si="3"/>
        <v>0</v>
      </c>
      <c r="K58" s="9">
        <f t="shared" si="4"/>
        <v>-29</v>
      </c>
      <c r="L58" s="27" t="str">
        <f ca="1">IF(TODAY()&gt;Tabela22410111213141516171819202122232425[[#This Row],[VENCIMENTO]],"Vencido‼","Válido✔")</f>
        <v>Vencido‼</v>
      </c>
    </row>
    <row r="59" spans="1:12" x14ac:dyDescent="0.25">
      <c r="A59" s="11" t="str">
        <f>Tabela224[[#This Row],[NOME]]</f>
        <v>WILLIAN JORGE CAETANO PINTO</v>
      </c>
      <c r="B59" s="11" t="str">
        <f>Tabela224[[#This Row],[CATEGORIA]]</f>
        <v>INTERMITENTE (FERNANDO)</v>
      </c>
      <c r="C59" s="15" t="str">
        <f>Tabela224[[#This Row],[SITUAÇÃO ]]</f>
        <v>ATIVO</v>
      </c>
      <c r="D59" s="8"/>
      <c r="E59" s="7"/>
      <c r="F59" s="7"/>
      <c r="G59" s="7"/>
      <c r="H59" s="7"/>
      <c r="I59" s="8"/>
      <c r="J59" s="7">
        <f t="shared" si="3"/>
        <v>0</v>
      </c>
      <c r="K59" s="9">
        <f t="shared" si="4"/>
        <v>-29</v>
      </c>
      <c r="L59" s="27" t="str">
        <f ca="1">IF(TODAY()&gt;Tabela22410111213141516171819202122232425[[#This Row],[VENCIMENTO]],"Vencido‼","Válido✔")</f>
        <v>Vencido‼</v>
      </c>
    </row>
    <row r="60" spans="1:12" x14ac:dyDescent="0.25">
      <c r="A60" s="11" t="str">
        <f>Tabela224[[#This Row],[NOME]]</f>
        <v>GRASIANE DA COSTA SOBRINHO</v>
      </c>
      <c r="B60" s="11" t="str">
        <f>Tabela224[[#This Row],[CATEGORIA]]</f>
        <v>EMPREGADO</v>
      </c>
      <c r="C60" s="15" t="str">
        <f>Tabela224[[#This Row],[SITUAÇÃO ]]</f>
        <v>ATIVO</v>
      </c>
      <c r="D60" s="8"/>
      <c r="E60" s="7"/>
      <c r="F60" s="7"/>
      <c r="G60" s="7"/>
      <c r="H60" s="7"/>
      <c r="I60" s="8"/>
      <c r="J60" s="7">
        <f t="shared" si="3"/>
        <v>0</v>
      </c>
      <c r="K60" s="9">
        <f t="shared" si="4"/>
        <v>-29</v>
      </c>
      <c r="L60" s="27" t="str">
        <f ca="1">IF(TODAY()&gt;Tabela22410111213141516171819202122232425[[#This Row],[VENCIMENTO]],"Vencido‼","Válido✔")</f>
        <v>Vencido‼</v>
      </c>
    </row>
    <row r="61" spans="1:12" x14ac:dyDescent="0.25">
      <c r="A61" s="11" t="str">
        <f>Tabela224[[#This Row],[NOME]]</f>
        <v>BRUNO GUIMARÃES MARTINS</v>
      </c>
      <c r="B61" s="11" t="str">
        <f>Tabela224[[#This Row],[CATEGORIA]]</f>
        <v>EMPREGADO</v>
      </c>
      <c r="C61" s="15" t="str">
        <f>Tabela224[[#This Row],[SITUAÇÃO ]]</f>
        <v>ATIVO</v>
      </c>
      <c r="D61" s="8"/>
      <c r="E61" s="7"/>
      <c r="F61" s="7"/>
      <c r="G61" s="7"/>
      <c r="H61" s="7"/>
      <c r="I61" s="8"/>
      <c r="J61" s="7">
        <f t="shared" si="3"/>
        <v>0</v>
      </c>
      <c r="K61" s="9">
        <f t="shared" si="4"/>
        <v>-29</v>
      </c>
      <c r="L61" s="27" t="str">
        <f ca="1">IF(TODAY()&gt;Tabela22410111213141516171819202122232425[[#This Row],[VENCIMENTO]],"Vencido‼","Válido✔")</f>
        <v>Vencido‼</v>
      </c>
    </row>
    <row r="62" spans="1:12" x14ac:dyDescent="0.25">
      <c r="A62" s="11" t="str">
        <f>Tabela224[[#This Row],[NOME]]</f>
        <v>LEANDRO GUIMARÃES MARTINS</v>
      </c>
      <c r="B62" s="11" t="str">
        <f>Tabela224[[#This Row],[CATEGORIA]]</f>
        <v>EMPREGADO</v>
      </c>
      <c r="C62" s="15" t="str">
        <f>Tabela224[[#This Row],[SITUAÇÃO ]]</f>
        <v>ATIVO</v>
      </c>
      <c r="D62" s="8"/>
      <c r="E62" s="7"/>
      <c r="F62" s="7"/>
      <c r="G62" s="7"/>
      <c r="H62" s="7"/>
      <c r="I62" s="8"/>
      <c r="J62" s="7">
        <f t="shared" si="3"/>
        <v>0</v>
      </c>
      <c r="K62" s="9">
        <f t="shared" si="4"/>
        <v>-29</v>
      </c>
      <c r="L62" s="27" t="str">
        <f ca="1">IF(TODAY()&gt;Tabela22410111213141516171819202122232425[[#This Row],[VENCIMENTO]],"Vencido‼","Válido✔")</f>
        <v>Vencido‼</v>
      </c>
    </row>
    <row r="63" spans="1:12" x14ac:dyDescent="0.25">
      <c r="A63" s="11" t="str">
        <f>Tabela224[[#This Row],[NOME]]</f>
        <v>ALESSANDRO IORANY DOS SANTOS</v>
      </c>
      <c r="B63" s="11" t="str">
        <f>Tabela224[[#This Row],[CATEGORIA]]</f>
        <v>EMPREGADO</v>
      </c>
      <c r="C63" s="15" t="str">
        <f>Tabela224[[#This Row],[SITUAÇÃO ]]</f>
        <v>INATIVO</v>
      </c>
      <c r="D63" s="8"/>
      <c r="E63" s="7"/>
      <c r="F63" s="7"/>
      <c r="G63" s="7"/>
      <c r="H63" s="7"/>
      <c r="I63" s="8"/>
      <c r="J63" s="7">
        <f t="shared" si="3"/>
        <v>0</v>
      </c>
      <c r="K63" s="9">
        <f t="shared" si="4"/>
        <v>-29</v>
      </c>
      <c r="L63" s="27" t="str">
        <f ca="1">IF(TODAY()&gt;Tabela22410111213141516171819202122232425[[#This Row],[VENCIMENTO]],"Vencido‼","Válido✔")</f>
        <v>Vencido‼</v>
      </c>
    </row>
    <row r="64" spans="1:12" x14ac:dyDescent="0.25">
      <c r="A64" s="11" t="str">
        <f>Tabela224[[#This Row],[NOME]]</f>
        <v>MATHEUS BINI SEVERINO FERNANDES</v>
      </c>
      <c r="B64" s="11" t="str">
        <f>Tabela224[[#This Row],[CATEGORIA]]</f>
        <v>EMPREGADO</v>
      </c>
      <c r="C64" s="15" t="str">
        <f>Tabela224[[#This Row],[SITUAÇÃO ]]</f>
        <v>ATIVO</v>
      </c>
      <c r="D64" s="8"/>
      <c r="E64" s="7"/>
      <c r="F64" s="7"/>
      <c r="G64" s="7"/>
      <c r="H64" s="7"/>
      <c r="I64" s="8"/>
      <c r="J64" s="7">
        <f t="shared" si="3"/>
        <v>0</v>
      </c>
      <c r="K64" s="9">
        <f t="shared" si="4"/>
        <v>-29</v>
      </c>
      <c r="L64" s="27" t="str">
        <f ca="1">IF(TODAY()&gt;Tabela22410111213141516171819202122232425[[#This Row],[VENCIMENTO]],"Vencido‼","Válido✔")</f>
        <v>Vencido‼</v>
      </c>
    </row>
    <row r="65" spans="1:12" x14ac:dyDescent="0.25">
      <c r="A65" s="11" t="str">
        <f>Tabela224[[#This Row],[NOME]]</f>
        <v>NILTON ALVES DA CUNHA FILHO</v>
      </c>
      <c r="B65" s="11" t="str">
        <f>Tabela224[[#This Row],[CATEGORIA]]</f>
        <v>EMPREGADO</v>
      </c>
      <c r="C65" s="15" t="str">
        <f>Tabela224[[#This Row],[SITUAÇÃO ]]</f>
        <v>ATIVO</v>
      </c>
      <c r="D65" s="8"/>
      <c r="E65" s="7"/>
      <c r="F65" s="7"/>
      <c r="G65" s="7"/>
      <c r="H65" s="7"/>
      <c r="I65" s="8"/>
      <c r="J65" s="7">
        <f t="shared" si="3"/>
        <v>0</v>
      </c>
      <c r="K65" s="9">
        <f t="shared" si="4"/>
        <v>-29</v>
      </c>
      <c r="L65" s="27" t="str">
        <f ca="1">IF(TODAY()&gt;Tabela22410111213141516171819202122232425[[#This Row],[VENCIMENTO]],"Vencido‼","Válido✔")</f>
        <v>Vencido‼</v>
      </c>
    </row>
    <row r="66" spans="1:12" x14ac:dyDescent="0.25">
      <c r="A66" s="11" t="str">
        <f>Tabela224[[#This Row],[NOME]]</f>
        <v>FRANCISCO PEDRO DE SOUZA SANTOS</v>
      </c>
      <c r="B66" s="11" t="str">
        <f>Tabela224[[#This Row],[CATEGORIA]]</f>
        <v>EMPREGADO</v>
      </c>
      <c r="C66" s="15" t="str">
        <f>Tabela224[[#This Row],[SITUAÇÃO ]]</f>
        <v>ATIVO</v>
      </c>
      <c r="D66" s="8"/>
      <c r="E66" s="7"/>
      <c r="F66" s="7"/>
      <c r="G66" s="7"/>
      <c r="H66" s="7"/>
      <c r="I66" s="8"/>
      <c r="J66" s="7">
        <f t="shared" si="3"/>
        <v>0</v>
      </c>
      <c r="K66" s="9">
        <f t="shared" si="4"/>
        <v>-29</v>
      </c>
      <c r="L66" s="27" t="str">
        <f ca="1">IF(TODAY()&gt;Tabela22410111213141516171819202122232425[[#This Row],[VENCIMENTO]],"Vencido‼","Válido✔")</f>
        <v>Vencido‼</v>
      </c>
    </row>
    <row r="67" spans="1:12" x14ac:dyDescent="0.25">
      <c r="A67" s="11" t="str">
        <f>Tabela224[[#This Row],[NOME]]</f>
        <v>CARLOS EDUARDO ALVES JULIÃO</v>
      </c>
      <c r="B67" s="11" t="str">
        <f>Tabela224[[#This Row],[CATEGORIA]]</f>
        <v>EMPREGADO</v>
      </c>
      <c r="C67" s="15" t="str">
        <f>Tabela224[[#This Row],[SITUAÇÃO ]]</f>
        <v>ATIVO</v>
      </c>
      <c r="D67" s="8"/>
      <c r="E67" s="7"/>
      <c r="F67" s="7"/>
      <c r="G67" s="7"/>
      <c r="H67" s="7"/>
      <c r="I67" s="8"/>
      <c r="J67" s="7">
        <f t="shared" si="3"/>
        <v>0</v>
      </c>
      <c r="K67" s="9">
        <f t="shared" si="4"/>
        <v>-29</v>
      </c>
      <c r="L67" s="27" t="str">
        <f ca="1">IF(TODAY()&gt;Tabela22410111213141516171819202122232425[[#This Row],[VENCIMENTO]],"Vencido‼","Válido✔")</f>
        <v>Vencido‼</v>
      </c>
    </row>
    <row r="68" spans="1:12" x14ac:dyDescent="0.25">
      <c r="A68" s="11" t="str">
        <f>Tabela224[[#This Row],[NOME]]</f>
        <v>JHONATAS ALVES COSTA</v>
      </c>
      <c r="B68" s="11" t="str">
        <f>Tabela224[[#This Row],[CATEGORIA]]</f>
        <v>EMPREGADO</v>
      </c>
      <c r="C68" s="15" t="str">
        <f>Tabela224[[#This Row],[SITUAÇÃO ]]</f>
        <v>ATIVO</v>
      </c>
      <c r="D68" s="8"/>
      <c r="E68" s="7"/>
      <c r="F68" s="7"/>
      <c r="G68" s="7"/>
      <c r="H68" s="7"/>
      <c r="I68" s="8"/>
      <c r="J68" s="7">
        <f t="shared" si="3"/>
        <v>0</v>
      </c>
      <c r="K68" s="9">
        <f t="shared" si="4"/>
        <v>-29</v>
      </c>
      <c r="L68" s="27" t="str">
        <f ca="1">IF(TODAY()&gt;Tabela22410111213141516171819202122232425[[#This Row],[VENCIMENTO]],"Vencido‼","Válido✔")</f>
        <v>Vencido‼</v>
      </c>
    </row>
    <row r="69" spans="1:12" x14ac:dyDescent="0.25">
      <c r="A69" s="11" t="str">
        <f>Tabela224[[#This Row],[NOME]]</f>
        <v>KELLEN CARLA PEREIRA SILVA</v>
      </c>
      <c r="B69" s="11" t="str">
        <f>Tabela224[[#This Row],[CATEGORIA]]</f>
        <v>EMPREGADO</v>
      </c>
      <c r="C69" s="15" t="str">
        <f>Tabela224[[#This Row],[SITUAÇÃO ]]</f>
        <v>ATIVO</v>
      </c>
      <c r="D69" s="8"/>
      <c r="E69" s="7"/>
      <c r="F69" s="7"/>
      <c r="G69" s="7"/>
      <c r="H69" s="7"/>
      <c r="I69" s="8"/>
      <c r="J69" s="7">
        <f t="shared" si="3"/>
        <v>0</v>
      </c>
      <c r="K69" s="9">
        <f t="shared" si="4"/>
        <v>-29</v>
      </c>
      <c r="L69" s="27" t="str">
        <f ca="1">IF(TODAY()&gt;Tabela22410111213141516171819202122232425[[#This Row],[VENCIMENTO]],"Vencido‼","Válido✔")</f>
        <v>Vencido‼</v>
      </c>
    </row>
    <row r="70" spans="1:12" x14ac:dyDescent="0.25">
      <c r="A70" s="11" t="str">
        <f>Tabela224[[#This Row],[NOME]]</f>
        <v>LEONARDO JOSÉ DA SILVA</v>
      </c>
      <c r="B70" s="11" t="str">
        <f>Tabela224[[#This Row],[CATEGORIA]]</f>
        <v>EMPREGADO</v>
      </c>
      <c r="C70" s="15" t="str">
        <f>Tabela224[[#This Row],[SITUAÇÃO ]]</f>
        <v>ATIVO</v>
      </c>
      <c r="D70" s="8"/>
      <c r="E70" s="7"/>
      <c r="F70" s="7"/>
      <c r="G70" s="7"/>
      <c r="H70" s="7"/>
      <c r="I70" s="8"/>
      <c r="J70" s="7">
        <f t="shared" si="3"/>
        <v>0</v>
      </c>
      <c r="K70" s="9">
        <f t="shared" si="4"/>
        <v>-29</v>
      </c>
      <c r="L70" s="27" t="str">
        <f ca="1">IF(TODAY()&gt;Tabela22410111213141516171819202122232425[[#This Row],[VENCIMENTO]],"Vencido‼","Válido✔")</f>
        <v>Vencido‼</v>
      </c>
    </row>
    <row r="71" spans="1:12" x14ac:dyDescent="0.25">
      <c r="A71" s="11" t="str">
        <f>Tabela224[[#This Row],[NOME]]</f>
        <v>LUSIMAR DE SOUZA SANTOS</v>
      </c>
      <c r="B71" s="11" t="str">
        <f>Tabela224[[#This Row],[CATEGORIA]]</f>
        <v>EMPREGADO</v>
      </c>
      <c r="C71" s="15" t="str">
        <f>Tabela224[[#This Row],[SITUAÇÃO ]]</f>
        <v>ATIVO</v>
      </c>
      <c r="D71" s="8"/>
      <c r="E71" s="7"/>
      <c r="F71" s="7"/>
      <c r="G71" s="7"/>
      <c r="H71" s="7"/>
      <c r="I71" s="8"/>
      <c r="J71" s="7">
        <f t="shared" si="3"/>
        <v>0</v>
      </c>
      <c r="K71" s="9">
        <f t="shared" si="4"/>
        <v>-29</v>
      </c>
      <c r="L71" s="27" t="str">
        <f ca="1">IF(TODAY()&gt;Tabela22410111213141516171819202122232425[[#This Row],[VENCIMENTO]],"Vencido‼","Válido✔")</f>
        <v>Vencido‼</v>
      </c>
    </row>
    <row r="72" spans="1:12" x14ac:dyDescent="0.25">
      <c r="A72" s="11" t="str">
        <f>Tabela224[[#This Row],[NOME]]</f>
        <v>SANDY CRISTINA VENCESLAU FERREIRA</v>
      </c>
      <c r="B72" s="11" t="str">
        <f>Tabela224[[#This Row],[CATEGORIA]]</f>
        <v>EMPREGADO</v>
      </c>
      <c r="C72" s="15" t="str">
        <f>Tabela224[[#This Row],[SITUAÇÃO ]]</f>
        <v>ATIVO</v>
      </c>
      <c r="D72" s="8"/>
      <c r="E72" s="7"/>
      <c r="F72" s="7"/>
      <c r="G72" s="7"/>
      <c r="H72" s="7"/>
      <c r="I72" s="8"/>
      <c r="J72" s="7">
        <f t="shared" si="3"/>
        <v>0</v>
      </c>
      <c r="K72" s="9">
        <f t="shared" si="4"/>
        <v>-29</v>
      </c>
      <c r="L72" s="27" t="str">
        <f ca="1">IF(TODAY()&gt;Tabela22410111213141516171819202122232425[[#This Row],[VENCIMENTO]],"Vencido‼","Válido✔")</f>
        <v>Vencido‼</v>
      </c>
    </row>
    <row r="73" spans="1:12" x14ac:dyDescent="0.25">
      <c r="A73" s="11" t="e">
        <f>Tabela224[[#This Row],[NOME]]</f>
        <v>#VALUE!</v>
      </c>
      <c r="B73" s="11" t="e">
        <f>Tabela224[[#This Row],[CATEGORIA]]</f>
        <v>#VALUE!</v>
      </c>
      <c r="C73" s="15" t="e">
        <f>Tabela224[[#This Row],[SITUAÇÃO ]]</f>
        <v>#VALUE!</v>
      </c>
      <c r="D73" s="8"/>
      <c r="E73" s="7"/>
      <c r="F73" s="7"/>
      <c r="G73" s="7"/>
      <c r="H73" s="7"/>
      <c r="I73" s="8"/>
      <c r="J73" s="7">
        <f t="shared" si="3"/>
        <v>0</v>
      </c>
      <c r="K73" s="9">
        <f t="shared" si="4"/>
        <v>-29</v>
      </c>
      <c r="L73" s="27" t="str">
        <f ca="1">IF(TODAY()&gt;Tabela22410111213141516171819202122232425[[#This Row],[VENCIMENTO]],"Vencido‼","Válido✔")</f>
        <v>Vencido‼</v>
      </c>
    </row>
    <row r="74" spans="1:12" x14ac:dyDescent="0.25">
      <c r="A74" s="11" t="e">
        <f>Tabela224[[#This Row],[NOME]]</f>
        <v>#VALUE!</v>
      </c>
      <c r="B74" s="11" t="e">
        <f>Tabela224[[#This Row],[CATEGORIA]]</f>
        <v>#VALUE!</v>
      </c>
      <c r="C74" s="15" t="e">
        <f>Tabela224[[#This Row],[SITUAÇÃO ]]</f>
        <v>#VALUE!</v>
      </c>
      <c r="D74" s="8"/>
      <c r="E74" s="7"/>
      <c r="F74" s="7"/>
      <c r="G74" s="7"/>
      <c r="H74" s="7"/>
      <c r="I74" s="8"/>
      <c r="J74" s="7">
        <f t="shared" si="3"/>
        <v>0</v>
      </c>
      <c r="K74" s="9">
        <f t="shared" si="4"/>
        <v>-29</v>
      </c>
      <c r="L74" s="27" t="str">
        <f ca="1">IF(TODAY()&gt;Tabela22410111213141516171819202122232425[[#This Row],[VENCIMENTO]],"Vencido‼","Válido✔")</f>
        <v>Vencido‼</v>
      </c>
    </row>
    <row r="75" spans="1:12" x14ac:dyDescent="0.25">
      <c r="A75" s="11" t="e">
        <f>Tabela224[[#This Row],[NOME]]</f>
        <v>#VALUE!</v>
      </c>
      <c r="B75" s="11" t="e">
        <f>Tabela224[[#This Row],[CATEGORIA]]</f>
        <v>#VALUE!</v>
      </c>
      <c r="C75" s="15" t="e">
        <f>Tabela224[[#This Row],[SITUAÇÃO ]]</f>
        <v>#VALUE!</v>
      </c>
      <c r="D75" s="8"/>
      <c r="E75" s="7"/>
      <c r="F75" s="7"/>
      <c r="G75" s="7"/>
      <c r="H75" s="7"/>
      <c r="I75" s="8"/>
      <c r="J75" s="7">
        <f t="shared" si="3"/>
        <v>0</v>
      </c>
      <c r="K75" s="9">
        <f t="shared" si="4"/>
        <v>-29</v>
      </c>
      <c r="L75" s="27" t="str">
        <f ca="1">IF(TODAY()&gt;Tabela22410111213141516171819202122232425[[#This Row],[VENCIMENTO]],"Vencido‼","Válido✔")</f>
        <v>Vencido‼</v>
      </c>
    </row>
    <row r="76" spans="1:12" x14ac:dyDescent="0.25">
      <c r="A76" s="11" t="e">
        <f>Tabela224[[#This Row],[NOME]]</f>
        <v>#VALUE!</v>
      </c>
      <c r="B76" s="11" t="e">
        <f>Tabela224[[#This Row],[CATEGORIA]]</f>
        <v>#VALUE!</v>
      </c>
      <c r="C76" s="15" t="e">
        <f>Tabela224[[#This Row],[SITUAÇÃO ]]</f>
        <v>#VALUE!</v>
      </c>
      <c r="D76" s="8"/>
      <c r="E76" s="7"/>
      <c r="F76" s="7"/>
      <c r="G76" s="7"/>
      <c r="H76" s="7"/>
      <c r="I76" s="8"/>
      <c r="J76" s="7">
        <f t="shared" si="3"/>
        <v>0</v>
      </c>
      <c r="K76" s="9">
        <f t="shared" si="4"/>
        <v>-29</v>
      </c>
      <c r="L76" s="27" t="str">
        <f ca="1">IF(TODAY()&gt;Tabela22410111213141516171819202122232425[[#This Row],[VENCIMENTO]],"Vencido‼","Válido✔")</f>
        <v>Vencido‼</v>
      </c>
    </row>
    <row r="77" spans="1:12" x14ac:dyDescent="0.25">
      <c r="A77" s="11" t="e">
        <f>Tabela224[[#This Row],[NOME]]</f>
        <v>#VALUE!</v>
      </c>
      <c r="B77" s="11" t="e">
        <f>Tabela224[[#This Row],[CATEGORIA]]</f>
        <v>#VALUE!</v>
      </c>
      <c r="C77" s="15" t="e">
        <f>Tabela224[[#This Row],[SITUAÇÃO ]]</f>
        <v>#VALUE!</v>
      </c>
      <c r="D77" s="8"/>
      <c r="E77" s="7"/>
      <c r="F77" s="7"/>
      <c r="G77" s="7"/>
      <c r="H77" s="7"/>
      <c r="I77" s="8"/>
      <c r="J77" s="7">
        <f t="shared" si="3"/>
        <v>0</v>
      </c>
      <c r="K77" s="9">
        <f t="shared" si="4"/>
        <v>-29</v>
      </c>
      <c r="L77" s="27" t="str">
        <f ca="1">IF(TODAY()&gt;Tabela22410111213141516171819202122232425[[#This Row],[VENCIMENTO]],"Vencido‼","Válido✔")</f>
        <v>Vencido‼</v>
      </c>
    </row>
    <row r="78" spans="1:12" x14ac:dyDescent="0.25">
      <c r="A78" s="11" t="e">
        <f>Tabela224[[#This Row],[NOME]]</f>
        <v>#VALUE!</v>
      </c>
      <c r="B78" s="11" t="e">
        <f>Tabela224[[#This Row],[CATEGORIA]]</f>
        <v>#VALUE!</v>
      </c>
      <c r="C78" s="15" t="e">
        <f>Tabela224[[#This Row],[SITUAÇÃO ]]</f>
        <v>#VALUE!</v>
      </c>
      <c r="D78" s="8"/>
      <c r="E78" s="7"/>
      <c r="F78" s="7"/>
      <c r="G78" s="7"/>
      <c r="H78" s="7"/>
      <c r="I78" s="8"/>
      <c r="J78" s="7">
        <f t="shared" si="3"/>
        <v>0</v>
      </c>
      <c r="K78" s="9">
        <f t="shared" si="4"/>
        <v>-29</v>
      </c>
      <c r="L78" s="27" t="str">
        <f ca="1">IF(TODAY()&gt;Tabela22410111213141516171819202122232425[[#This Row],[VENCIMENTO]],"Vencido‼","Válido✔")</f>
        <v>Vencido‼</v>
      </c>
    </row>
    <row r="79" spans="1:12" x14ac:dyDescent="0.25">
      <c r="A79" s="11" t="e">
        <f>Tabela224[[#This Row],[NOME]]</f>
        <v>#VALUE!</v>
      </c>
      <c r="B79" s="11" t="e">
        <f>Tabela224[[#This Row],[CATEGORIA]]</f>
        <v>#VALUE!</v>
      </c>
      <c r="C79" s="15" t="e">
        <f>Tabela224[[#This Row],[SITUAÇÃO ]]</f>
        <v>#VALUE!</v>
      </c>
      <c r="D79" s="8"/>
      <c r="E79" s="7"/>
      <c r="F79" s="7"/>
      <c r="G79" s="7"/>
      <c r="H79" s="7"/>
      <c r="I79" s="8"/>
      <c r="J79" s="7">
        <f t="shared" si="3"/>
        <v>0</v>
      </c>
      <c r="K79" s="9">
        <f t="shared" si="4"/>
        <v>-29</v>
      </c>
      <c r="L79" s="27" t="str">
        <f ca="1">IF(TODAY()&gt;Tabela22410111213141516171819202122232425[[#This Row],[VENCIMENTO]],"Vencido‼","Válido✔")</f>
        <v>Vencido‼</v>
      </c>
    </row>
    <row r="80" spans="1:12" x14ac:dyDescent="0.25">
      <c r="A80" s="11" t="e">
        <f>Tabela224[[#This Row],[NOME]]</f>
        <v>#VALUE!</v>
      </c>
      <c r="B80" s="11" t="e">
        <f>Tabela224[[#This Row],[CATEGORIA]]</f>
        <v>#VALUE!</v>
      </c>
      <c r="C80" s="15" t="e">
        <f>Tabela224[[#This Row],[SITUAÇÃO ]]</f>
        <v>#VALUE!</v>
      </c>
      <c r="D80" s="8"/>
      <c r="E80" s="7"/>
      <c r="F80" s="7"/>
      <c r="G80" s="7"/>
      <c r="H80" s="7"/>
      <c r="I80" s="8"/>
      <c r="J80" s="7">
        <f t="shared" si="3"/>
        <v>0</v>
      </c>
      <c r="K80" s="9">
        <f t="shared" si="4"/>
        <v>-29</v>
      </c>
      <c r="L80" s="27" t="str">
        <f ca="1">IF(TODAY()&gt;Tabela22410111213141516171819202122232425[[#This Row],[VENCIMENTO]],"Vencido‼","Válido✔")</f>
        <v>Vencido‼</v>
      </c>
    </row>
    <row r="81" spans="1:12" x14ac:dyDescent="0.25">
      <c r="A81" s="11" t="e">
        <f>Tabela224[[#This Row],[NOME]]</f>
        <v>#VALUE!</v>
      </c>
      <c r="B81" s="11" t="e">
        <f>Tabela224[[#This Row],[CATEGORIA]]</f>
        <v>#VALUE!</v>
      </c>
      <c r="C81" s="15"/>
      <c r="D81" s="8"/>
      <c r="E81" s="7"/>
      <c r="F81" s="7"/>
      <c r="G81" s="7"/>
      <c r="H81" s="7"/>
      <c r="I81" s="8"/>
      <c r="J81" s="7">
        <f t="shared" si="3"/>
        <v>0</v>
      </c>
      <c r="K81" s="9">
        <f t="shared" si="4"/>
        <v>-29</v>
      </c>
      <c r="L81" s="27" t="str">
        <f ca="1">IF(TODAY()&gt;Tabela22410111213141516171819202122232425[[#This Row],[VENCIMENTO]],"Vencido‼","Válido✔")</f>
        <v>Vencido‼</v>
      </c>
    </row>
    <row r="82" spans="1:12" x14ac:dyDescent="0.25">
      <c r="A82" s="11" t="e">
        <f>Tabela224[[#This Row],[NOME]]</f>
        <v>#VALUE!</v>
      </c>
      <c r="B82" s="11" t="e">
        <f>Tabela224[[#This Row],[CATEGORIA]]</f>
        <v>#VALUE!</v>
      </c>
      <c r="C82" s="15"/>
      <c r="D82" s="8"/>
      <c r="E82" s="7"/>
      <c r="F82" s="7"/>
      <c r="G82" s="7"/>
      <c r="H82" s="7"/>
      <c r="I82" s="8"/>
      <c r="J82" s="7">
        <f t="shared" si="3"/>
        <v>0</v>
      </c>
      <c r="K82" s="9">
        <f t="shared" si="4"/>
        <v>-29</v>
      </c>
      <c r="L82" s="27" t="str">
        <f ca="1">IF(TODAY()&gt;Tabela22410111213141516171819202122232425[[#This Row],[VENCIMENTO]],"Vencido‼","Válido✔")</f>
        <v>Vencido‼</v>
      </c>
    </row>
    <row r="83" spans="1:12" x14ac:dyDescent="0.25">
      <c r="A83" s="11" t="e">
        <f>Tabela224[[#This Row],[NOME]]</f>
        <v>#VALUE!</v>
      </c>
      <c r="B83" s="11" t="e">
        <f>Tabela224[[#This Row],[CATEGORIA]]</f>
        <v>#VALUE!</v>
      </c>
      <c r="C83" s="15"/>
      <c r="D83" s="8"/>
      <c r="E83" s="7"/>
      <c r="F83" s="7"/>
      <c r="G83" s="7"/>
      <c r="H83" s="7"/>
      <c r="I83" s="8"/>
      <c r="J83" s="7">
        <f t="shared" ref="J83:J100" si="5">EDATE(E83,I83)</f>
        <v>0</v>
      </c>
      <c r="K83" s="9">
        <f t="shared" ref="K83:K100" si="6">J83-29</f>
        <v>-29</v>
      </c>
      <c r="L83" s="27" t="str">
        <f ca="1">IF(TODAY()&gt;Tabela22410111213141516171819202122232425[[#This Row],[VENCIMENTO]],"Vencido‼","Válido✔")</f>
        <v>Vencido‼</v>
      </c>
    </row>
    <row r="84" spans="1:12" x14ac:dyDescent="0.25">
      <c r="A84" s="11" t="e">
        <f>Tabela224[[#This Row],[NOME]]</f>
        <v>#VALUE!</v>
      </c>
      <c r="B84" s="11" t="e">
        <f>Tabela224[[#This Row],[CATEGORIA]]</f>
        <v>#VALUE!</v>
      </c>
      <c r="C84" s="15"/>
      <c r="D84" s="8"/>
      <c r="E84" s="7"/>
      <c r="F84" s="7"/>
      <c r="G84" s="7"/>
      <c r="H84" s="7"/>
      <c r="I84" s="8"/>
      <c r="J84" s="7">
        <f t="shared" si="5"/>
        <v>0</v>
      </c>
      <c r="K84" s="9">
        <f t="shared" si="6"/>
        <v>-29</v>
      </c>
      <c r="L84" s="27" t="str">
        <f ca="1">IF(TODAY()&gt;Tabela22410111213141516171819202122232425[[#This Row],[VENCIMENTO]],"Vencido‼","Válido✔")</f>
        <v>Vencido‼</v>
      </c>
    </row>
    <row r="85" spans="1:12" x14ac:dyDescent="0.25">
      <c r="A85" s="11" t="e">
        <f>Tabela224[[#This Row],[NOME]]</f>
        <v>#VALUE!</v>
      </c>
      <c r="B85" s="11" t="e">
        <f>Tabela224[[#This Row],[CATEGORIA]]</f>
        <v>#VALUE!</v>
      </c>
      <c r="C85" s="15"/>
      <c r="D85" s="8"/>
      <c r="E85" s="7"/>
      <c r="F85" s="7"/>
      <c r="G85" s="7"/>
      <c r="H85" s="7"/>
      <c r="I85" s="8"/>
      <c r="J85" s="7">
        <f t="shared" si="5"/>
        <v>0</v>
      </c>
      <c r="K85" s="9">
        <f t="shared" si="6"/>
        <v>-29</v>
      </c>
      <c r="L85" s="27" t="str">
        <f ca="1">IF(TODAY()&gt;Tabela22410111213141516171819202122232425[[#This Row],[VENCIMENTO]],"Vencido‼","Válido✔")</f>
        <v>Vencido‼</v>
      </c>
    </row>
    <row r="86" spans="1:12" x14ac:dyDescent="0.25">
      <c r="A86" s="11" t="e">
        <f>Tabela224[[#This Row],[NOME]]</f>
        <v>#VALUE!</v>
      </c>
      <c r="B86" s="11" t="e">
        <f>Tabela224[[#This Row],[CATEGORIA]]</f>
        <v>#VALUE!</v>
      </c>
      <c r="C86" s="15"/>
      <c r="D86" s="8"/>
      <c r="E86" s="7"/>
      <c r="F86" s="7"/>
      <c r="G86" s="7"/>
      <c r="H86" s="7"/>
      <c r="I86" s="8"/>
      <c r="J86" s="7">
        <f t="shared" si="5"/>
        <v>0</v>
      </c>
      <c r="K86" s="9">
        <f t="shared" si="6"/>
        <v>-29</v>
      </c>
      <c r="L86" s="27" t="str">
        <f ca="1">IF(TODAY()&gt;Tabela22410111213141516171819202122232425[[#This Row],[VENCIMENTO]],"Vencido‼","Válido✔")</f>
        <v>Vencido‼</v>
      </c>
    </row>
    <row r="87" spans="1:12" x14ac:dyDescent="0.25">
      <c r="A87" s="11" t="e">
        <f>Tabela224[[#This Row],[NOME]]</f>
        <v>#VALUE!</v>
      </c>
      <c r="B87" s="11" t="e">
        <f>Tabela224[[#This Row],[CATEGORIA]]</f>
        <v>#VALUE!</v>
      </c>
      <c r="C87" s="15"/>
      <c r="D87" s="8"/>
      <c r="E87" s="7"/>
      <c r="F87" s="7"/>
      <c r="G87" s="7"/>
      <c r="H87" s="7"/>
      <c r="I87" s="8"/>
      <c r="J87" s="7">
        <f t="shared" si="5"/>
        <v>0</v>
      </c>
      <c r="K87" s="9">
        <f t="shared" si="6"/>
        <v>-29</v>
      </c>
      <c r="L87" s="27" t="str">
        <f ca="1">IF(TODAY()&gt;Tabela22410111213141516171819202122232425[[#This Row],[VENCIMENTO]],"Vencido‼","Válido✔")</f>
        <v>Vencido‼</v>
      </c>
    </row>
    <row r="88" spans="1:12" x14ac:dyDescent="0.25">
      <c r="A88" s="11" t="e">
        <f>Tabela224[[#This Row],[NOME]]</f>
        <v>#VALUE!</v>
      </c>
      <c r="B88" s="11" t="e">
        <f>Tabela224[[#This Row],[CATEGORIA]]</f>
        <v>#VALUE!</v>
      </c>
      <c r="C88" s="15"/>
      <c r="D88" s="8"/>
      <c r="E88" s="7"/>
      <c r="F88" s="7"/>
      <c r="G88" s="7"/>
      <c r="H88" s="7"/>
      <c r="I88" s="8"/>
      <c r="J88" s="7">
        <f t="shared" si="5"/>
        <v>0</v>
      </c>
      <c r="K88" s="9">
        <f t="shared" si="6"/>
        <v>-29</v>
      </c>
      <c r="L88" s="27" t="str">
        <f ca="1">IF(TODAY()&gt;Tabela22410111213141516171819202122232425[[#This Row],[VENCIMENTO]],"Vencido‼","Válido✔")</f>
        <v>Vencido‼</v>
      </c>
    </row>
    <row r="89" spans="1:12" x14ac:dyDescent="0.25">
      <c r="A89" s="11" t="e">
        <f>Tabela224[[#This Row],[NOME]]</f>
        <v>#VALUE!</v>
      </c>
      <c r="B89" s="11" t="e">
        <f>Tabela224[[#This Row],[CATEGORIA]]</f>
        <v>#VALUE!</v>
      </c>
      <c r="C89" s="15"/>
      <c r="D89" s="8"/>
      <c r="E89" s="7"/>
      <c r="F89" s="7"/>
      <c r="G89" s="7"/>
      <c r="H89" s="7"/>
      <c r="I89" s="8"/>
      <c r="J89" s="7">
        <f t="shared" si="5"/>
        <v>0</v>
      </c>
      <c r="K89" s="9">
        <f t="shared" si="6"/>
        <v>-29</v>
      </c>
      <c r="L89" s="27" t="str">
        <f ca="1">IF(TODAY()&gt;Tabela22410111213141516171819202122232425[[#This Row],[VENCIMENTO]],"Vencido‼","Válido✔")</f>
        <v>Vencido‼</v>
      </c>
    </row>
    <row r="90" spans="1:12" x14ac:dyDescent="0.25">
      <c r="A90" s="11" t="e">
        <f>Tabela224[[#This Row],[NOME]]</f>
        <v>#VALUE!</v>
      </c>
      <c r="B90" s="11" t="e">
        <f>Tabela224[[#This Row],[CATEGORIA]]</f>
        <v>#VALUE!</v>
      </c>
      <c r="C90" s="15"/>
      <c r="D90" s="8"/>
      <c r="E90" s="7"/>
      <c r="F90" s="7"/>
      <c r="G90" s="7"/>
      <c r="H90" s="7"/>
      <c r="I90" s="8"/>
      <c r="J90" s="7">
        <f t="shared" si="5"/>
        <v>0</v>
      </c>
      <c r="K90" s="9">
        <f t="shared" si="6"/>
        <v>-29</v>
      </c>
      <c r="L90" s="27" t="str">
        <f ca="1">IF(TODAY()&gt;Tabela22410111213141516171819202122232425[[#This Row],[VENCIMENTO]],"Vencido‼","Válido✔")</f>
        <v>Vencido‼</v>
      </c>
    </row>
    <row r="91" spans="1:12" x14ac:dyDescent="0.25">
      <c r="A91" s="11" t="e">
        <f>Tabela224[[#This Row],[NOME]]</f>
        <v>#VALUE!</v>
      </c>
      <c r="B91" s="11" t="e">
        <f>Tabela224[[#This Row],[CATEGORIA]]</f>
        <v>#VALUE!</v>
      </c>
      <c r="C91" s="15"/>
      <c r="D91" s="8"/>
      <c r="E91" s="7"/>
      <c r="F91" s="7"/>
      <c r="G91" s="7"/>
      <c r="H91" s="7"/>
      <c r="I91" s="8"/>
      <c r="J91" s="7">
        <f t="shared" si="5"/>
        <v>0</v>
      </c>
      <c r="K91" s="9">
        <f t="shared" si="6"/>
        <v>-29</v>
      </c>
      <c r="L91" s="27" t="str">
        <f ca="1">IF(TODAY()&gt;Tabela22410111213141516171819202122232425[[#This Row],[VENCIMENTO]],"Vencido‼","Válido✔")</f>
        <v>Vencido‼</v>
      </c>
    </row>
    <row r="92" spans="1:12" x14ac:dyDescent="0.25">
      <c r="A92" s="11" t="e">
        <f>Tabela224[[#This Row],[NOME]]</f>
        <v>#VALUE!</v>
      </c>
      <c r="B92" s="11" t="e">
        <f>Tabela224[[#This Row],[CATEGORIA]]</f>
        <v>#VALUE!</v>
      </c>
      <c r="C92" s="15"/>
      <c r="D92" s="8"/>
      <c r="E92" s="7"/>
      <c r="F92" s="7"/>
      <c r="G92" s="7"/>
      <c r="H92" s="7"/>
      <c r="I92" s="8"/>
      <c r="J92" s="7">
        <f t="shared" si="5"/>
        <v>0</v>
      </c>
      <c r="K92" s="9">
        <f t="shared" si="6"/>
        <v>-29</v>
      </c>
      <c r="L92" s="27" t="str">
        <f ca="1">IF(TODAY()&gt;Tabela22410111213141516171819202122232425[[#This Row],[VENCIMENTO]],"Vencido‼","Válido✔")</f>
        <v>Vencido‼</v>
      </c>
    </row>
    <row r="93" spans="1:12" x14ac:dyDescent="0.25">
      <c r="A93" s="11" t="e">
        <f>Tabela224[[#This Row],[NOME]]</f>
        <v>#VALUE!</v>
      </c>
      <c r="B93" s="11" t="e">
        <f>Tabela224[[#This Row],[CATEGORIA]]</f>
        <v>#VALUE!</v>
      </c>
      <c r="C93" s="15"/>
      <c r="D93" s="8"/>
      <c r="E93" s="7"/>
      <c r="F93" s="7"/>
      <c r="G93" s="7"/>
      <c r="H93" s="7"/>
      <c r="I93" s="8"/>
      <c r="J93" s="7">
        <f t="shared" si="5"/>
        <v>0</v>
      </c>
      <c r="K93" s="9">
        <f t="shared" si="6"/>
        <v>-29</v>
      </c>
      <c r="L93" s="27" t="str">
        <f ca="1">IF(TODAY()&gt;Tabela22410111213141516171819202122232425[[#This Row],[VENCIMENTO]],"Vencido‼","Válido✔")</f>
        <v>Vencido‼</v>
      </c>
    </row>
    <row r="94" spans="1:12" x14ac:dyDescent="0.25">
      <c r="A94" s="11" t="e">
        <f>Tabela224[[#This Row],[NOME]]</f>
        <v>#VALUE!</v>
      </c>
      <c r="B94" s="11" t="e">
        <f>Tabela224[[#This Row],[CATEGORIA]]</f>
        <v>#VALUE!</v>
      </c>
      <c r="C94" s="15"/>
      <c r="D94" s="8"/>
      <c r="E94" s="7"/>
      <c r="F94" s="7"/>
      <c r="G94" s="7"/>
      <c r="H94" s="7"/>
      <c r="I94" s="8"/>
      <c r="J94" s="7">
        <f t="shared" si="5"/>
        <v>0</v>
      </c>
      <c r="K94" s="9">
        <f t="shared" si="6"/>
        <v>-29</v>
      </c>
      <c r="L94" s="27" t="str">
        <f ca="1">IF(TODAY()&gt;Tabela22410111213141516171819202122232425[[#This Row],[VENCIMENTO]],"Vencido‼","Válido✔")</f>
        <v>Vencido‼</v>
      </c>
    </row>
    <row r="95" spans="1:12" x14ac:dyDescent="0.25">
      <c r="A95" s="11" t="e">
        <f>Tabela224[[#This Row],[NOME]]</f>
        <v>#VALUE!</v>
      </c>
      <c r="B95" s="11" t="e">
        <f>Tabela224[[#This Row],[CATEGORIA]]</f>
        <v>#VALUE!</v>
      </c>
      <c r="C95" s="15"/>
      <c r="D95" s="8"/>
      <c r="E95" s="7"/>
      <c r="F95" s="7"/>
      <c r="G95" s="7"/>
      <c r="H95" s="7"/>
      <c r="I95" s="8"/>
      <c r="J95" s="7">
        <f t="shared" si="5"/>
        <v>0</v>
      </c>
      <c r="K95" s="9">
        <f t="shared" si="6"/>
        <v>-29</v>
      </c>
      <c r="L95" s="27" t="str">
        <f ca="1">IF(TODAY()&gt;Tabela22410111213141516171819202122232425[[#This Row],[VENCIMENTO]],"Vencido‼","Válido✔")</f>
        <v>Vencido‼</v>
      </c>
    </row>
    <row r="96" spans="1:12" x14ac:dyDescent="0.25">
      <c r="A96" s="11" t="e">
        <f>Tabela224[[#This Row],[NOME]]</f>
        <v>#VALUE!</v>
      </c>
      <c r="B96" s="11" t="e">
        <f>Tabela224[[#This Row],[CATEGORIA]]</f>
        <v>#VALUE!</v>
      </c>
      <c r="C96" s="15"/>
      <c r="D96" s="8"/>
      <c r="E96" s="7"/>
      <c r="F96" s="7"/>
      <c r="G96" s="7"/>
      <c r="H96" s="7"/>
      <c r="I96" s="8"/>
      <c r="J96" s="7">
        <f t="shared" si="5"/>
        <v>0</v>
      </c>
      <c r="K96" s="9">
        <f t="shared" si="6"/>
        <v>-29</v>
      </c>
      <c r="L96" s="27" t="str">
        <f ca="1">IF(TODAY()&gt;Tabela22410111213141516171819202122232425[[#This Row],[VENCIMENTO]],"Vencido‼","Válido✔")</f>
        <v>Vencido‼</v>
      </c>
    </row>
    <row r="97" spans="1:12" x14ac:dyDescent="0.25">
      <c r="A97" s="11" t="e">
        <f>Tabela224[[#This Row],[NOME]]</f>
        <v>#VALUE!</v>
      </c>
      <c r="B97" s="11" t="e">
        <f>Tabela224[[#This Row],[CATEGORIA]]</f>
        <v>#VALUE!</v>
      </c>
      <c r="C97" s="15"/>
      <c r="D97" s="8"/>
      <c r="E97" s="7"/>
      <c r="F97" s="7"/>
      <c r="G97" s="7"/>
      <c r="H97" s="7"/>
      <c r="I97" s="8"/>
      <c r="J97" s="7">
        <f t="shared" si="5"/>
        <v>0</v>
      </c>
      <c r="K97" s="9">
        <f t="shared" si="6"/>
        <v>-29</v>
      </c>
      <c r="L97" s="27" t="str">
        <f ca="1">IF(TODAY()&gt;Tabela22410111213141516171819202122232425[[#This Row],[VENCIMENTO]],"Vencido‼","Válido✔")</f>
        <v>Vencido‼</v>
      </c>
    </row>
    <row r="98" spans="1:12" x14ac:dyDescent="0.25">
      <c r="A98" s="11" t="e">
        <f>Tabela224[[#This Row],[NOME]]</f>
        <v>#VALUE!</v>
      </c>
      <c r="B98" s="11" t="e">
        <f>Tabela224[[#This Row],[CATEGORIA]]</f>
        <v>#VALUE!</v>
      </c>
      <c r="C98" s="15"/>
      <c r="D98" s="8"/>
      <c r="E98" s="7"/>
      <c r="F98" s="7"/>
      <c r="G98" s="7"/>
      <c r="H98" s="7"/>
      <c r="I98" s="8"/>
      <c r="J98" s="7">
        <f t="shared" si="5"/>
        <v>0</v>
      </c>
      <c r="K98" s="9">
        <f t="shared" si="6"/>
        <v>-29</v>
      </c>
      <c r="L98" s="27" t="str">
        <f ca="1">IF(TODAY()&gt;Tabela22410111213141516171819202122232425[[#This Row],[VENCIMENTO]],"Vencido‼","Válido✔")</f>
        <v>Vencido‼</v>
      </c>
    </row>
    <row r="99" spans="1:12" x14ac:dyDescent="0.25">
      <c r="A99" s="11" t="e">
        <f>Tabela224[[#This Row],[NOME]]</f>
        <v>#VALUE!</v>
      </c>
      <c r="B99" s="11" t="e">
        <f>Tabela224[[#This Row],[CATEGORIA]]</f>
        <v>#VALUE!</v>
      </c>
      <c r="C99" s="15"/>
      <c r="D99" s="8"/>
      <c r="E99" s="7"/>
      <c r="F99" s="7"/>
      <c r="G99" s="7"/>
      <c r="H99" s="7"/>
      <c r="I99" s="8"/>
      <c r="J99" s="7">
        <f t="shared" si="5"/>
        <v>0</v>
      </c>
      <c r="K99" s="9">
        <f t="shared" si="6"/>
        <v>-29</v>
      </c>
      <c r="L99" s="27" t="str">
        <f ca="1">IF(TODAY()&gt;Tabela22410111213141516171819202122232425[[#This Row],[VENCIMENTO]],"Vencido‼","Válido✔")</f>
        <v>Vencido‼</v>
      </c>
    </row>
    <row r="100" spans="1:12" x14ac:dyDescent="0.25">
      <c r="A100" s="11" t="e">
        <f>Tabela224[[#This Row],[NOME]]</f>
        <v>#VALUE!</v>
      </c>
      <c r="B100" s="11" t="e">
        <f>Tabela224[[#This Row],[CATEGORIA]]</f>
        <v>#VALUE!</v>
      </c>
      <c r="C100" s="15"/>
      <c r="D100" s="8"/>
      <c r="E100" s="7"/>
      <c r="F100" s="7"/>
      <c r="G100" s="7"/>
      <c r="H100" s="7"/>
      <c r="I100" s="8"/>
      <c r="J100" s="7">
        <f t="shared" si="5"/>
        <v>0</v>
      </c>
      <c r="K100" s="9">
        <f t="shared" si="6"/>
        <v>-29</v>
      </c>
      <c r="L100" s="27" t="str">
        <f ca="1">IF(TODAY()&gt;Tabela22410111213141516171819202122232425[[#This Row],[VENCIMENTO]],"Vencido‼","Válido✔")</f>
        <v>Vencido‼</v>
      </c>
    </row>
  </sheetData>
  <mergeCells count="2">
    <mergeCell ref="A2:L2"/>
    <mergeCell ref="A3:J3"/>
  </mergeCells>
  <conditionalFormatting sqref="J1">
    <cfRule type="containsText" dxfId="361" priority="2" operator="containsText" text="VENCIMENTO PRÓXIMO">
      <formula>NOT(ISERROR(SEARCH("VENCIMENTO PRÓXIMO",J1)))</formula>
    </cfRule>
  </conditionalFormatting>
  <conditionalFormatting sqref="J4">
    <cfRule type="timePeriod" dxfId="360" priority="10" timePeriod="nextMonth">
      <formula>AND(MONTH(J4)=MONTH(EDATE(TODAY(),0+1)),YEAR(J4)=YEAR(EDATE(TODAY(),0+1)))</formula>
    </cfRule>
  </conditionalFormatting>
  <conditionalFormatting sqref="J5:J100">
    <cfRule type="cellIs" dxfId="359" priority="17" operator="equal">
      <formula>44848</formula>
    </cfRule>
    <cfRule type="cellIs" dxfId="358" priority="18" operator="lessThan">
      <formula>44848</formula>
    </cfRule>
  </conditionalFormatting>
  <conditionalFormatting sqref="J5:K1048576">
    <cfRule type="timePeriod" dxfId="357" priority="14" timePeriod="nextMonth">
      <formula>AND(MONTH(J5)=MONTH(EDATE(TODAY(),0+1)),YEAR(J5)=YEAR(EDATE(TODAY(),0+1)))</formula>
    </cfRule>
  </conditionalFormatting>
  <conditionalFormatting sqref="K1">
    <cfRule type="containsText" dxfId="356" priority="1" operator="containsText" text="VENCIMENTO PRÓXIMO">
      <formula>NOT(ISERROR(SEARCH("VENCIMENTO PRÓXIMO",K1)))</formula>
    </cfRule>
    <cfRule type="containsText" dxfId="355" priority="3" operator="containsText" text="PROGRAMAR RENOVAÇÃO">
      <formula>NOT(ISERROR(SEARCH("PROGRAMAR RENOVAÇÃO",K1)))</formula>
    </cfRule>
  </conditionalFormatting>
  <conditionalFormatting sqref="K3 K5:K1048576">
    <cfRule type="timePeriod" dxfId="354" priority="12" timePeriod="thisMonth">
      <formula>AND(MONTH(K3)=MONTH(TODAY()),YEAR(K3)=YEAR(TODAY()))</formula>
    </cfRule>
  </conditionalFormatting>
  <conditionalFormatting sqref="K3">
    <cfRule type="timePeriod" dxfId="353" priority="15" timePeriod="nextMonth">
      <formula>AND(MONTH(K3)=MONTH(EDATE(TODAY(),0+1)),YEAR(K3)=YEAR(EDATE(TODAY(),0+1)))</formula>
    </cfRule>
  </conditionalFormatting>
  <conditionalFormatting sqref="K4">
    <cfRule type="timePeriod" dxfId="352" priority="8" timePeriod="thisMonth">
      <formula>AND(MONTH(K4)=MONTH(TODAY()),YEAR(K4)=YEAR(TODAY()))</formula>
    </cfRule>
    <cfRule type="timePeriod" dxfId="351" priority="11" timePeriod="nextMonth">
      <formula>AND(MONTH(K4)=MONTH(EDATE(TODAY(),0+1)),YEAR(K4)=YEAR(EDATE(TODAY(),0+1)))</formula>
    </cfRule>
  </conditionalFormatting>
  <conditionalFormatting sqref="K5:K100">
    <cfRule type="cellIs" dxfId="350" priority="16" operator="equal">
      <formula>44809</formula>
    </cfRule>
  </conditionalFormatting>
  <conditionalFormatting sqref="L5:L44 L46:L100">
    <cfRule type="containsText" dxfId="349" priority="4" operator="containsText" text="Válido">
      <formula>NOT(ISERROR(SEARCH("Válido",L5)))</formula>
    </cfRule>
    <cfRule type="containsText" dxfId="348" priority="5" operator="containsText" text="Vencido">
      <formula>NOT(ISERROR(SEARCH("Vencido",L5)))</formula>
    </cfRule>
  </conditionalFormatting>
  <hyperlinks>
    <hyperlink ref="L3" r:id="rId1" xr:uid="{52C90A15-092C-4848-9615-A4083D8C62C5}"/>
  </hyperlinks>
  <pageMargins left="0.511811024" right="0.511811024" top="0.78740157499999996" bottom="0.78740157499999996" header="0.31496062000000002" footer="0.31496062000000002"/>
  <pageSetup paperSize="9" scale="48" orientation="landscape" r:id="rId2"/>
  <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26A74EE-B008-44D3-B69B-EFBF80F11EC8}">
          <x14:formula1>
            <xm:f>Planilha2!$A$15:$A$16</xm:f>
          </x14:formula1>
          <xm:sqref>G5:G44 G46:G100</xm:sqref>
        </x14:dataValidation>
        <x14:dataValidation type="list" allowBlank="1" showInputMessage="1" showErrorMessage="1" xr:uid="{D0FEEA20-D180-4A07-B6AF-0E5CB229E5D1}">
          <x14:formula1>
            <xm:f>Planilha2!$A$1:$A$2</xm:f>
          </x14:formula1>
          <xm:sqref>H5:H100</xm:sqref>
        </x14:dataValidation>
        <x14:dataValidation type="list" allowBlank="1" showInputMessage="1" showErrorMessage="1" xr:uid="{8846C528-011C-414C-8135-2FD641F2E219}">
          <x14:formula1>
            <xm:f>Planilha2!$A$4:$A$13</xm:f>
          </x14:formula1>
          <xm:sqref>D5:D100</xm:sqref>
        </x14:dataValidation>
        <x14:dataValidation type="list" allowBlank="1" showInputMessage="1" showErrorMessage="1" xr:uid="{ECC25113-5777-4609-A44A-595661648897}">
          <x14:formula1>
            <xm:f>Planilha2!$A$18:$A$19</xm:f>
          </x14:formula1>
          <xm:sqref>C5:C100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23B24-3953-4444-BC63-D1DE2C9E36A2}">
  <sheetPr>
    <pageSetUpPr fitToPage="1"/>
  </sheetPr>
  <dimension ref="A1:L100"/>
  <sheetViews>
    <sheetView topLeftCell="A4" zoomScale="89" zoomScaleNormal="89" zoomScaleSheetLayoutView="100" workbookViewId="0">
      <pane xSplit="1" topLeftCell="B1" activePane="topRight" state="frozen"/>
      <selection activeCell="D63" sqref="D63:I65"/>
      <selection pane="topRight" activeCell="D63" sqref="D63:I65"/>
    </sheetView>
  </sheetViews>
  <sheetFormatPr defaultRowHeight="15" x14ac:dyDescent="0.25"/>
  <cols>
    <col min="1" max="1" width="43.140625" bestFit="1" customWidth="1"/>
    <col min="2" max="2" width="26.140625" style="17" bestFit="1" customWidth="1"/>
    <col min="3" max="3" width="16.140625" style="12" customWidth="1"/>
    <col min="4" max="4" width="41.5703125" style="12" bestFit="1" customWidth="1"/>
    <col min="5" max="5" width="20.7109375" bestFit="1" customWidth="1"/>
    <col min="6" max="7" width="20.7109375" customWidth="1"/>
    <col min="8" max="8" width="24.140625" bestFit="1" customWidth="1"/>
    <col min="9" max="9" width="16.140625" customWidth="1"/>
    <col min="10" max="10" width="18.140625" customWidth="1"/>
    <col min="11" max="11" width="17.28515625" bestFit="1" customWidth="1"/>
    <col min="12" max="12" width="13" bestFit="1" customWidth="1"/>
  </cols>
  <sheetData>
    <row r="1" spans="1:12" ht="77.25" customHeight="1" x14ac:dyDescent="0.25">
      <c r="I1" s="22" t="s">
        <v>85</v>
      </c>
      <c r="J1" s="23" t="s">
        <v>86</v>
      </c>
      <c r="K1" s="24" t="s">
        <v>87</v>
      </c>
    </row>
    <row r="2" spans="1:12" ht="47.1" customHeight="1" x14ac:dyDescent="0.4">
      <c r="A2" s="51" t="s">
        <v>98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3"/>
    </row>
    <row r="3" spans="1:12" ht="45" customHeight="1" x14ac:dyDescent="0.25">
      <c r="A3" s="54" t="s">
        <v>99</v>
      </c>
      <c r="B3" s="55"/>
      <c r="C3" s="55"/>
      <c r="D3" s="55"/>
      <c r="E3" s="55"/>
      <c r="F3" s="55"/>
      <c r="G3" s="55"/>
      <c r="H3" s="55"/>
      <c r="I3" s="55"/>
      <c r="J3" s="55"/>
      <c r="K3" s="13" t="s">
        <v>0</v>
      </c>
      <c r="L3" s="28" t="s">
        <v>133</v>
      </c>
    </row>
    <row r="4" spans="1:12" ht="24" x14ac:dyDescent="0.25">
      <c r="A4" s="3" t="s">
        <v>1</v>
      </c>
      <c r="B4" s="16" t="s">
        <v>67</v>
      </c>
      <c r="C4" s="3" t="s">
        <v>77</v>
      </c>
      <c r="D4" s="3" t="s">
        <v>2</v>
      </c>
      <c r="E4" s="4" t="s">
        <v>3</v>
      </c>
      <c r="F4" s="4" t="s">
        <v>8</v>
      </c>
      <c r="G4" s="4" t="s">
        <v>7</v>
      </c>
      <c r="H4" s="5" t="s">
        <v>4</v>
      </c>
      <c r="I4" s="21" t="s">
        <v>83</v>
      </c>
      <c r="J4" s="6" t="s">
        <v>5</v>
      </c>
      <c r="K4" s="6" t="s">
        <v>6</v>
      </c>
      <c r="L4" s="6" t="s">
        <v>78</v>
      </c>
    </row>
    <row r="5" spans="1:12" x14ac:dyDescent="0.25">
      <c r="A5" s="11" t="str">
        <f>Tabela224[[#This Row],[NOME]]</f>
        <v>ADENILSON ÂNGELO MACIEIRA</v>
      </c>
      <c r="B5" s="11" t="s">
        <v>142</v>
      </c>
      <c r="C5" s="15" t="str">
        <f>Tabela224[[#This Row],[SITUAÇÃO ]]</f>
        <v>ATIVO</v>
      </c>
      <c r="D5" s="15" t="s">
        <v>117</v>
      </c>
      <c r="E5" s="7">
        <v>45106</v>
      </c>
      <c r="F5" s="26">
        <v>4.1666666666666664E-2</v>
      </c>
      <c r="G5" s="7" t="s">
        <v>25</v>
      </c>
      <c r="H5" s="7" t="s">
        <v>63</v>
      </c>
      <c r="I5" s="8">
        <v>24</v>
      </c>
      <c r="J5" s="7">
        <f t="shared" ref="J5:J50" si="0">EDATE(E5,I5)</f>
        <v>45837</v>
      </c>
      <c r="K5" s="9">
        <f t="shared" ref="K5:K6" si="1">J5-29</f>
        <v>45808</v>
      </c>
      <c r="L5" s="15" t="str">
        <f ca="1">IF(TODAY()&gt;Tabela2241011121314151617181920212223242526[[#This Row],[VENCIMENTO]],"Vencido‼","Válido✔")</f>
        <v>Válido✔</v>
      </c>
    </row>
    <row r="6" spans="1:12" x14ac:dyDescent="0.25">
      <c r="A6" s="11" t="str">
        <f>Tabela224[[#This Row],[NOME]]</f>
        <v>ADENILSON PEREIRA SOARES</v>
      </c>
      <c r="B6" s="11" t="str">
        <f>Tabela224[[#This Row],[CATEGORIA]]</f>
        <v>EMPREGADO</v>
      </c>
      <c r="C6" s="15" t="str">
        <f>Tabela224[[#This Row],[SITUAÇÃO ]]</f>
        <v>ATIVO</v>
      </c>
      <c r="D6" s="15" t="s">
        <v>117</v>
      </c>
      <c r="E6" s="7">
        <v>45168</v>
      </c>
      <c r="F6" s="26">
        <v>4.1666666666666664E-2</v>
      </c>
      <c r="G6" s="7" t="s">
        <v>25</v>
      </c>
      <c r="H6" s="7" t="s">
        <v>63</v>
      </c>
      <c r="I6" s="8">
        <v>24</v>
      </c>
      <c r="J6" s="7">
        <f t="shared" si="0"/>
        <v>45899</v>
      </c>
      <c r="K6" s="9">
        <f t="shared" si="1"/>
        <v>45870</v>
      </c>
      <c r="L6" s="15" t="str">
        <f ca="1">IF(TODAY()&gt;Tabela2241011121314151617181920212223242526[[#This Row],[VENCIMENTO]],"Vencido‼","Válido✔")</f>
        <v>Válido✔</v>
      </c>
    </row>
    <row r="7" spans="1:12" x14ac:dyDescent="0.25">
      <c r="A7" s="11" t="str">
        <f>Tabela224[[#This Row],[NOME]]</f>
        <v>AMANDA APARECIDA DOS SANTOS</v>
      </c>
      <c r="B7" s="11" t="str">
        <f>Tabela224[[#This Row],[CATEGORIA]]</f>
        <v>EMPREGADO</v>
      </c>
      <c r="C7" s="15" t="str">
        <f>Tabela224[[#This Row],[SITUAÇÃO ]]</f>
        <v>ATIVO</v>
      </c>
      <c r="D7" s="15" t="s">
        <v>143</v>
      </c>
      <c r="E7" s="7"/>
      <c r="F7" s="10"/>
      <c r="G7" s="7"/>
      <c r="H7" s="7"/>
      <c r="I7" s="8">
        <v>24</v>
      </c>
      <c r="J7" s="7">
        <f t="shared" ref="J7:J48" si="2">EDATE(E7,I7)</f>
        <v>731</v>
      </c>
      <c r="K7" s="9">
        <f t="shared" ref="K7:K48" si="3">J7-29</f>
        <v>702</v>
      </c>
      <c r="L7" s="15" t="str">
        <f ca="1">IF(TODAY()&gt;Tabela2241011121314151617181920212223242526[[#This Row],[VENCIMENTO]],"Vencido‼","Válido✔")</f>
        <v>Vencido‼</v>
      </c>
    </row>
    <row r="8" spans="1:12" x14ac:dyDescent="0.25">
      <c r="A8" s="11" t="str">
        <f>Tabela224[[#This Row],[NOME]]</f>
        <v>ANDERSON JOSÉ NUNES REIS</v>
      </c>
      <c r="B8" s="11" t="str">
        <f>Tabela224[[#This Row],[CATEGORIA]]</f>
        <v>EMPREGADO</v>
      </c>
      <c r="C8" s="15" t="str">
        <f>Tabela224[[#This Row],[SITUAÇÃO ]]</f>
        <v>INATIVO</v>
      </c>
      <c r="D8" s="15" t="s">
        <v>117</v>
      </c>
      <c r="E8" s="7">
        <v>45049</v>
      </c>
      <c r="F8" s="26">
        <v>4.1666666666666664E-2</v>
      </c>
      <c r="G8" s="7" t="s">
        <v>25</v>
      </c>
      <c r="H8" s="7" t="s">
        <v>63</v>
      </c>
      <c r="I8" s="8">
        <v>24</v>
      </c>
      <c r="J8" s="7">
        <f t="shared" si="2"/>
        <v>45780</v>
      </c>
      <c r="K8" s="9">
        <f t="shared" si="3"/>
        <v>45751</v>
      </c>
      <c r="L8" s="15" t="str">
        <f ca="1">IF(TODAY()&gt;Tabela2241011121314151617181920212223242526[[#This Row],[VENCIMENTO]],"Vencido‼","Válido✔")</f>
        <v>Válido✔</v>
      </c>
    </row>
    <row r="9" spans="1:12" x14ac:dyDescent="0.25">
      <c r="A9" s="11" t="str">
        <f>Tabela224[[#This Row],[NOME]]</f>
        <v>ARNALDO RAIMUNDO FERREIRA</v>
      </c>
      <c r="B9" s="11" t="str">
        <f>Tabela224[[#This Row],[CATEGORIA]]</f>
        <v>EMPREGADO</v>
      </c>
      <c r="C9" s="15" t="str">
        <f>Tabela224[[#This Row],[SITUAÇÃO ]]</f>
        <v>ATIVO</v>
      </c>
      <c r="D9" s="15" t="s">
        <v>117</v>
      </c>
      <c r="E9" s="7">
        <v>45013</v>
      </c>
      <c r="F9" s="26">
        <v>4.1666666666666664E-2</v>
      </c>
      <c r="G9" s="7" t="s">
        <v>25</v>
      </c>
      <c r="H9" s="7" t="s">
        <v>63</v>
      </c>
      <c r="I9" s="8">
        <v>24</v>
      </c>
      <c r="J9" s="7">
        <f t="shared" si="2"/>
        <v>45744</v>
      </c>
      <c r="K9" s="9">
        <f t="shared" si="3"/>
        <v>45715</v>
      </c>
      <c r="L9" s="15" t="str">
        <f ca="1">IF(TODAY()&gt;Tabela2241011121314151617181920212223242526[[#This Row],[VENCIMENTO]],"Vencido‼","Válido✔")</f>
        <v>Válido✔</v>
      </c>
    </row>
    <row r="10" spans="1:12" x14ac:dyDescent="0.25">
      <c r="A10" s="11" t="str">
        <f>Tabela224[[#This Row],[NOME]]</f>
        <v>BRUNO DE SOUSA MARTINS</v>
      </c>
      <c r="B10" s="11" t="str">
        <f>Tabela224[[#This Row],[CATEGORIA]]</f>
        <v xml:space="preserve">EMPREGADO </v>
      </c>
      <c r="C10" s="15" t="str">
        <f>Tabela224[[#This Row],[SITUAÇÃO ]]</f>
        <v>INATIVO</v>
      </c>
      <c r="D10" s="15" t="s">
        <v>117</v>
      </c>
      <c r="E10" s="7">
        <v>44986</v>
      </c>
      <c r="F10" s="26">
        <v>4.1666666666666664E-2</v>
      </c>
      <c r="G10" s="7" t="s">
        <v>25</v>
      </c>
      <c r="H10" s="7" t="s">
        <v>63</v>
      </c>
      <c r="I10" s="8">
        <v>24</v>
      </c>
      <c r="J10" s="7">
        <f t="shared" si="2"/>
        <v>45717</v>
      </c>
      <c r="K10" s="9">
        <f t="shared" si="3"/>
        <v>45688</v>
      </c>
      <c r="L10" s="15" t="str">
        <f ca="1">IF(TODAY()&gt;Tabela2241011121314151617181920212223242526[[#This Row],[VENCIMENTO]],"Vencido‼","Válido✔")</f>
        <v>Válido✔</v>
      </c>
    </row>
    <row r="11" spans="1:12" x14ac:dyDescent="0.25">
      <c r="A11" s="11" t="str">
        <f>Tabela224[[#This Row],[NOME]]</f>
        <v>CARLOS ANANIAS SOARES DOS ANJOS</v>
      </c>
      <c r="B11" s="11" t="str">
        <f>Tabela224[[#This Row],[CATEGORIA]]</f>
        <v>EMPREGADO</v>
      </c>
      <c r="C11" s="15" t="str">
        <f>Tabela224[[#This Row],[SITUAÇÃO ]]</f>
        <v>ATIVO</v>
      </c>
      <c r="D11" s="15" t="s">
        <v>143</v>
      </c>
      <c r="E11" s="7"/>
      <c r="F11" s="10"/>
      <c r="G11" s="7"/>
      <c r="H11" s="7"/>
      <c r="I11" s="8">
        <v>24</v>
      </c>
      <c r="J11" s="7">
        <f t="shared" si="2"/>
        <v>731</v>
      </c>
      <c r="K11" s="9">
        <f t="shared" si="3"/>
        <v>702</v>
      </c>
      <c r="L11" s="15" t="str">
        <f ca="1">IF(TODAY()&gt;Tabela2241011121314151617181920212223242526[[#This Row],[VENCIMENTO]],"Vencido‼","Válido✔")</f>
        <v>Vencido‼</v>
      </c>
    </row>
    <row r="12" spans="1:12" x14ac:dyDescent="0.25">
      <c r="A12" s="11" t="str">
        <f>Tabela224[[#This Row],[NOME]]</f>
        <v>CARLOS ANTÔNIO DE LISBOA</v>
      </c>
      <c r="B12" s="11" t="str">
        <f>Tabela224[[#This Row],[CATEGORIA]]</f>
        <v>EMPREGADO</v>
      </c>
      <c r="C12" s="15" t="str">
        <f>Tabela224[[#This Row],[SITUAÇÃO ]]</f>
        <v>INATIVO</v>
      </c>
      <c r="D12" s="15" t="s">
        <v>117</v>
      </c>
      <c r="E12" s="7">
        <v>45014</v>
      </c>
      <c r="F12" s="26">
        <v>4.1666666666666664E-2</v>
      </c>
      <c r="G12" s="7" t="s">
        <v>25</v>
      </c>
      <c r="H12" s="7" t="s">
        <v>63</v>
      </c>
      <c r="I12" s="8">
        <v>24</v>
      </c>
      <c r="J12" s="7">
        <f t="shared" si="2"/>
        <v>45745</v>
      </c>
      <c r="K12" s="9">
        <f t="shared" si="3"/>
        <v>45716</v>
      </c>
      <c r="L12" s="15" t="str">
        <f ca="1">IF(TODAY()&gt;Tabela2241011121314151617181920212223242526[[#This Row],[VENCIMENTO]],"Vencido‼","Válido✔")</f>
        <v>Válido✔</v>
      </c>
    </row>
    <row r="13" spans="1:12" x14ac:dyDescent="0.25">
      <c r="A13" s="11" t="str">
        <f>Tabela224[[#This Row],[NOME]]</f>
        <v>CLESIANO ANTÔNIO DIAS PINHEIRO</v>
      </c>
      <c r="B13" s="11" t="str">
        <f>Tabela224[[#This Row],[CATEGORIA]]</f>
        <v xml:space="preserve">EMPREGADO </v>
      </c>
      <c r="C13" s="15" t="str">
        <f>Tabela224[[#This Row],[SITUAÇÃO ]]</f>
        <v>ATIVO</v>
      </c>
      <c r="D13" s="15" t="s">
        <v>117</v>
      </c>
      <c r="E13" s="7">
        <v>45223</v>
      </c>
      <c r="F13" s="26">
        <v>4.1666666666666664E-2</v>
      </c>
      <c r="G13" s="7" t="s">
        <v>25</v>
      </c>
      <c r="H13" s="7" t="s">
        <v>63</v>
      </c>
      <c r="I13" s="8">
        <v>24</v>
      </c>
      <c r="J13" s="7">
        <f t="shared" si="2"/>
        <v>45954</v>
      </c>
      <c r="K13" s="9">
        <f t="shared" si="3"/>
        <v>45925</v>
      </c>
      <c r="L13" s="15" t="str">
        <f ca="1">IF(TODAY()&gt;Tabela2241011121314151617181920212223242526[[#This Row],[VENCIMENTO]],"Vencido‼","Válido✔")</f>
        <v>Válido✔</v>
      </c>
    </row>
    <row r="14" spans="1:12" x14ac:dyDescent="0.25">
      <c r="A14" s="11" t="str">
        <f>Tabela224[[#This Row],[NOME]]</f>
        <v>DAMIÃO VICENTE SARAIVA</v>
      </c>
      <c r="B14" s="11" t="str">
        <f>Tabela224[[#This Row],[CATEGORIA]]</f>
        <v>EMPREGADO</v>
      </c>
      <c r="C14" s="15" t="str">
        <f>Tabela224[[#This Row],[SITUAÇÃO ]]</f>
        <v>ATIVO</v>
      </c>
      <c r="D14" s="15" t="s">
        <v>143</v>
      </c>
      <c r="E14" s="7"/>
      <c r="F14" s="10"/>
      <c r="G14" s="7"/>
      <c r="H14" s="7"/>
      <c r="I14" s="8">
        <v>24</v>
      </c>
      <c r="J14" s="7">
        <f t="shared" si="2"/>
        <v>731</v>
      </c>
      <c r="K14" s="9">
        <f t="shared" si="3"/>
        <v>702</v>
      </c>
      <c r="L14" s="15" t="str">
        <f ca="1">IF(TODAY()&gt;Tabela2241011121314151617181920212223242526[[#This Row],[VENCIMENTO]],"Vencido‼","Válido✔")</f>
        <v>Vencido‼</v>
      </c>
    </row>
    <row r="15" spans="1:12" x14ac:dyDescent="0.25">
      <c r="A15" s="11" t="str">
        <f>Tabela224[[#This Row],[NOME]]</f>
        <v>DANIEL ALVES DA CUNHA</v>
      </c>
      <c r="B15" s="11" t="str">
        <f>Tabela224[[#This Row],[CATEGORIA]]</f>
        <v>EMPREGADO</v>
      </c>
      <c r="C15" s="15" t="str">
        <f>Tabela224[[#This Row],[SITUAÇÃO ]]</f>
        <v>ATIVO</v>
      </c>
      <c r="D15" s="15" t="s">
        <v>117</v>
      </c>
      <c r="E15" s="7">
        <v>45125</v>
      </c>
      <c r="F15" s="26">
        <v>4.1666666666666664E-2</v>
      </c>
      <c r="G15" s="7" t="s">
        <v>25</v>
      </c>
      <c r="H15" s="7" t="s">
        <v>63</v>
      </c>
      <c r="I15" s="8">
        <v>24</v>
      </c>
      <c r="J15" s="7">
        <f t="shared" si="2"/>
        <v>45856</v>
      </c>
      <c r="K15" s="9">
        <f t="shared" si="3"/>
        <v>45827</v>
      </c>
      <c r="L15" s="15" t="str">
        <f ca="1">IF(TODAY()&gt;Tabela2241011121314151617181920212223242526[[#This Row],[VENCIMENTO]],"Vencido‼","Válido✔")</f>
        <v>Válido✔</v>
      </c>
    </row>
    <row r="16" spans="1:12" x14ac:dyDescent="0.25">
      <c r="A16" s="11" t="str">
        <f>Tabela224[[#This Row],[NOME]]</f>
        <v>DIEGO GALDINO REZENDE</v>
      </c>
      <c r="B16" s="11" t="str">
        <f>Tabela224[[#This Row],[CATEGORIA]]</f>
        <v>INTERMITENTE (GEOSCAN)</v>
      </c>
      <c r="C16" s="15" t="str">
        <f>Tabela224[[#This Row],[SITUAÇÃO ]]</f>
        <v>ATIVO</v>
      </c>
      <c r="D16" s="15" t="s">
        <v>143</v>
      </c>
      <c r="E16" s="7"/>
      <c r="F16" s="10"/>
      <c r="G16" s="7"/>
      <c r="H16" s="7"/>
      <c r="I16" s="8">
        <v>24</v>
      </c>
      <c r="J16" s="7">
        <f t="shared" si="2"/>
        <v>731</v>
      </c>
      <c r="K16" s="9">
        <f t="shared" si="3"/>
        <v>702</v>
      </c>
      <c r="L16" s="15" t="str">
        <f ca="1">IF(TODAY()&gt;Tabela2241011121314151617181920212223242526[[#This Row],[VENCIMENTO]],"Vencido‼","Válido✔")</f>
        <v>Vencido‼</v>
      </c>
    </row>
    <row r="17" spans="1:12" x14ac:dyDescent="0.25">
      <c r="A17" s="11" t="str">
        <f>Tabela224[[#This Row],[NOME]]</f>
        <v>DOGIVAL GONÇALVES DOS SANTOS</v>
      </c>
      <c r="B17" s="11" t="str">
        <f>Tabela224[[#This Row],[CATEGORIA]]</f>
        <v>INTERMITENTE (ELISVÂNIO)</v>
      </c>
      <c r="C17" s="15" t="str">
        <f>Tabela224[[#This Row],[SITUAÇÃO ]]</f>
        <v>ATIVO</v>
      </c>
      <c r="D17" s="15" t="s">
        <v>143</v>
      </c>
      <c r="E17" s="7"/>
      <c r="F17" s="10"/>
      <c r="G17" s="7"/>
      <c r="H17" s="7"/>
      <c r="I17" s="8">
        <v>24</v>
      </c>
      <c r="J17" s="7">
        <f t="shared" si="2"/>
        <v>731</v>
      </c>
      <c r="K17" s="9">
        <f t="shared" si="3"/>
        <v>702</v>
      </c>
      <c r="L17" s="15" t="str">
        <f ca="1">IF(TODAY()&gt;Tabela2241011121314151617181920212223242526[[#This Row],[VENCIMENTO]],"Vencido‼","Válido✔")</f>
        <v>Vencido‼</v>
      </c>
    </row>
    <row r="18" spans="1:12" x14ac:dyDescent="0.25">
      <c r="A18" s="11" t="str">
        <f>Tabela224[[#This Row],[NOME]]</f>
        <v>ELISVÂNIO DE SOUZA OLIVEIRA</v>
      </c>
      <c r="B18" s="11" t="str">
        <f>Tabela224[[#This Row],[CATEGORIA]]</f>
        <v>INTERMITENTE (ELISVÂNIO)</v>
      </c>
      <c r="C18" s="15" t="str">
        <f>Tabela224[[#This Row],[SITUAÇÃO ]]</f>
        <v>ATIVO</v>
      </c>
      <c r="D18" s="15" t="s">
        <v>143</v>
      </c>
      <c r="E18" s="7"/>
      <c r="F18" s="10"/>
      <c r="G18" s="7"/>
      <c r="H18" s="7"/>
      <c r="I18" s="8">
        <v>24</v>
      </c>
      <c r="J18" s="7">
        <f t="shared" si="2"/>
        <v>731</v>
      </c>
      <c r="K18" s="9">
        <f t="shared" si="3"/>
        <v>702</v>
      </c>
      <c r="L18" s="15" t="str">
        <f ca="1">IF(TODAY()&gt;Tabela2241011121314151617181920212223242526[[#This Row],[VENCIMENTO]],"Vencido‼","Válido✔")</f>
        <v>Vencido‼</v>
      </c>
    </row>
    <row r="19" spans="1:12" x14ac:dyDescent="0.25">
      <c r="A19" s="11" t="str">
        <f>Tabela224[[#This Row],[NOME]]</f>
        <v>EVARISTO CHAVES DA SILVA</v>
      </c>
      <c r="B19" s="11" t="str">
        <f>Tabela224[[#This Row],[CATEGORIA]]</f>
        <v>EMPREGADO</v>
      </c>
      <c r="C19" s="15" t="str">
        <f>Tabela224[[#This Row],[SITUAÇÃO ]]</f>
        <v>ATIVO</v>
      </c>
      <c r="D19" s="15" t="s">
        <v>117</v>
      </c>
      <c r="E19" s="7">
        <v>45181</v>
      </c>
      <c r="F19" s="26">
        <v>4.1666666666666664E-2</v>
      </c>
      <c r="G19" s="7" t="s">
        <v>25</v>
      </c>
      <c r="H19" s="7" t="s">
        <v>63</v>
      </c>
      <c r="I19" s="8">
        <v>24</v>
      </c>
      <c r="J19" s="7">
        <f t="shared" si="2"/>
        <v>45912</v>
      </c>
      <c r="K19" s="9">
        <f t="shared" si="3"/>
        <v>45883</v>
      </c>
      <c r="L19" s="15" t="str">
        <f ca="1">IF(TODAY()&gt;Tabela2241011121314151617181920212223242526[[#This Row],[VENCIMENTO]],"Vencido‼","Válido✔")</f>
        <v>Válido✔</v>
      </c>
    </row>
    <row r="20" spans="1:12" x14ac:dyDescent="0.25">
      <c r="A20" s="11" t="str">
        <f>Tabela224[[#This Row],[NOME]]</f>
        <v>FELIPE OLIVEIRA BARBOSA</v>
      </c>
      <c r="B20" s="11" t="str">
        <f>Tabela224[[#This Row],[CATEGORIA]]</f>
        <v>EMPREGADO</v>
      </c>
      <c r="C20" s="15" t="str">
        <f>Tabela224[[#This Row],[SITUAÇÃO ]]</f>
        <v>ATIVO</v>
      </c>
      <c r="D20" s="15" t="s">
        <v>117</v>
      </c>
      <c r="E20" s="7">
        <v>45013</v>
      </c>
      <c r="F20" s="26">
        <v>4.1666666666666664E-2</v>
      </c>
      <c r="G20" s="7" t="s">
        <v>25</v>
      </c>
      <c r="H20" s="7" t="s">
        <v>63</v>
      </c>
      <c r="I20" s="8">
        <v>24</v>
      </c>
      <c r="J20" s="7">
        <f t="shared" si="2"/>
        <v>45744</v>
      </c>
      <c r="K20" s="9">
        <f t="shared" si="3"/>
        <v>45715</v>
      </c>
      <c r="L20" s="15" t="str">
        <f ca="1">IF(TODAY()&gt;Tabela2241011121314151617181920212223242526[[#This Row],[VENCIMENTO]],"Vencido‼","Válido✔")</f>
        <v>Válido✔</v>
      </c>
    </row>
    <row r="21" spans="1:12" x14ac:dyDescent="0.25">
      <c r="A21" s="11" t="str">
        <f>Tabela224[[#This Row],[NOME]]</f>
        <v>FERNANDO OLIVEIRA DOS SANTOS</v>
      </c>
      <c r="B21" s="11" t="str">
        <f>Tabela224[[#This Row],[CATEGORIA]]</f>
        <v>EMPREGADO</v>
      </c>
      <c r="C21" s="15" t="str">
        <f>Tabela224[[#This Row],[SITUAÇÃO ]]</f>
        <v>ATIVO</v>
      </c>
      <c r="D21" s="15" t="s">
        <v>117</v>
      </c>
      <c r="E21" s="7">
        <v>45014</v>
      </c>
      <c r="F21" s="26">
        <v>4.1666666666666664E-2</v>
      </c>
      <c r="G21" s="7" t="s">
        <v>25</v>
      </c>
      <c r="H21" s="7" t="s">
        <v>63</v>
      </c>
      <c r="I21" s="8">
        <v>24</v>
      </c>
      <c r="J21" s="7">
        <f t="shared" si="2"/>
        <v>45745</v>
      </c>
      <c r="K21" s="9">
        <f t="shared" si="3"/>
        <v>45716</v>
      </c>
      <c r="L21" s="15" t="str">
        <f ca="1">IF(TODAY()&gt;Tabela2241011121314151617181920212223242526[[#This Row],[VENCIMENTO]],"Vencido‼","Válido✔")</f>
        <v>Válido✔</v>
      </c>
    </row>
    <row r="22" spans="1:12" x14ac:dyDescent="0.25">
      <c r="A22" s="11" t="str">
        <f>Tabela224[[#This Row],[NOME]]</f>
        <v>FILIPI GODINHO VEIGA</v>
      </c>
      <c r="B22" s="11" t="str">
        <f>Tabela224[[#This Row],[CATEGORIA]]</f>
        <v>INTERMITENTE (GEOSCAN)</v>
      </c>
      <c r="C22" s="15" t="str">
        <f>Tabela224[[#This Row],[SITUAÇÃO ]]</f>
        <v>ATIVO</v>
      </c>
      <c r="D22" s="15" t="s">
        <v>143</v>
      </c>
      <c r="E22" s="7"/>
      <c r="F22" s="10"/>
      <c r="G22" s="7"/>
      <c r="H22" s="7"/>
      <c r="I22" s="8">
        <v>24</v>
      </c>
      <c r="J22" s="7">
        <f t="shared" si="2"/>
        <v>731</v>
      </c>
      <c r="K22" s="9">
        <f t="shared" si="3"/>
        <v>702</v>
      </c>
      <c r="L22" s="15" t="str">
        <f ca="1">IF(TODAY()&gt;Tabela2241011121314151617181920212223242526[[#This Row],[VENCIMENTO]],"Vencido‼","Válido✔")</f>
        <v>Vencido‼</v>
      </c>
    </row>
    <row r="23" spans="1:12" x14ac:dyDescent="0.25">
      <c r="A23" s="11" t="str">
        <f>Tabela224[[#This Row],[NOME]]</f>
        <v>GERSON DAMIÃO DA SILVA PRADO</v>
      </c>
      <c r="B23" s="11" t="str">
        <f>Tabela224[[#This Row],[CATEGORIA]]</f>
        <v>EMPREGADO</v>
      </c>
      <c r="C23" s="15" t="str">
        <f>Tabela224[[#This Row],[SITUAÇÃO ]]</f>
        <v>ATIVO</v>
      </c>
      <c r="D23" s="15" t="s">
        <v>143</v>
      </c>
      <c r="E23" s="7"/>
      <c r="F23" s="10"/>
      <c r="G23" s="7"/>
      <c r="H23" s="7"/>
      <c r="I23" s="8">
        <v>24</v>
      </c>
      <c r="J23" s="7">
        <f t="shared" si="2"/>
        <v>731</v>
      </c>
      <c r="K23" s="9">
        <f t="shared" si="3"/>
        <v>702</v>
      </c>
      <c r="L23" s="15" t="str">
        <f ca="1">IF(TODAY()&gt;Tabela2241011121314151617181920212223242526[[#This Row],[VENCIMENTO]],"Vencido‼","Válido✔")</f>
        <v>Vencido‼</v>
      </c>
    </row>
    <row r="24" spans="1:12" x14ac:dyDescent="0.25">
      <c r="A24" s="11" t="str">
        <f>Tabela224[[#This Row],[NOME]]</f>
        <v>GIVALDO JOSE DOS SANTOS</v>
      </c>
      <c r="B24" s="11" t="str">
        <f>Tabela224[[#This Row],[CATEGORIA]]</f>
        <v>INTERMITENTE (ELISVÂNIO)</v>
      </c>
      <c r="C24" s="15" t="str">
        <f>Tabela224[[#This Row],[SITUAÇÃO ]]</f>
        <v>ATIVO</v>
      </c>
      <c r="D24" s="15" t="s">
        <v>143</v>
      </c>
      <c r="E24" s="7"/>
      <c r="F24" s="7"/>
      <c r="G24" s="7"/>
      <c r="H24" s="7"/>
      <c r="I24" s="8">
        <v>24</v>
      </c>
      <c r="J24" s="7">
        <f t="shared" si="2"/>
        <v>731</v>
      </c>
      <c r="K24" s="9">
        <f t="shared" si="3"/>
        <v>702</v>
      </c>
      <c r="L24" s="15" t="str">
        <f ca="1">IF(TODAY()&gt;Tabela2241011121314151617181920212223242526[[#This Row],[VENCIMENTO]],"Vencido‼","Válido✔")</f>
        <v>Vencido‼</v>
      </c>
    </row>
    <row r="25" spans="1:12" x14ac:dyDescent="0.25">
      <c r="A25" s="11" t="str">
        <f>Tabela224[[#This Row],[NOME]]</f>
        <v>GUSTAVO HENRIQUE ABREU ROCHA</v>
      </c>
      <c r="B25" s="11" t="str">
        <f>Tabela224[[#This Row],[CATEGORIA]]</f>
        <v>EMPREGADO</v>
      </c>
      <c r="C25" s="15" t="str">
        <f>Tabela224[[#This Row],[SITUAÇÃO ]]</f>
        <v>ATIVO</v>
      </c>
      <c r="D25" s="15" t="s">
        <v>117</v>
      </c>
      <c r="E25" s="7">
        <v>44965</v>
      </c>
      <c r="F25" s="26">
        <v>4.1666666666666664E-2</v>
      </c>
      <c r="G25" s="7" t="s">
        <v>25</v>
      </c>
      <c r="H25" s="7" t="s">
        <v>63</v>
      </c>
      <c r="I25" s="8">
        <v>24</v>
      </c>
      <c r="J25" s="7">
        <f t="shared" si="2"/>
        <v>45696</v>
      </c>
      <c r="K25" s="9">
        <f t="shared" si="3"/>
        <v>45667</v>
      </c>
      <c r="L25" s="15" t="str">
        <f ca="1">IF(TODAY()&gt;Tabela2241011121314151617181920212223242526[[#This Row],[VENCIMENTO]],"Vencido‼","Válido✔")</f>
        <v>Válido✔</v>
      </c>
    </row>
    <row r="26" spans="1:12" x14ac:dyDescent="0.25">
      <c r="A26" s="11" t="str">
        <f>Tabela224[[#This Row],[NOME]]</f>
        <v>HIGOR PAULO DIAS OLIVEIRA</v>
      </c>
      <c r="B26" s="11" t="str">
        <f>Tabela224[[#This Row],[CATEGORIA]]</f>
        <v>EMPREGADO</v>
      </c>
      <c r="C26" s="15" t="str">
        <f>Tabela224[[#This Row],[SITUAÇÃO ]]</f>
        <v>ATIVO</v>
      </c>
      <c r="D26" s="15" t="s">
        <v>117</v>
      </c>
      <c r="E26" s="7">
        <v>44964</v>
      </c>
      <c r="F26" s="26">
        <v>4.1666666666666664E-2</v>
      </c>
      <c r="G26" s="7" t="s">
        <v>25</v>
      </c>
      <c r="H26" s="7" t="s">
        <v>63</v>
      </c>
      <c r="I26" s="8">
        <v>24</v>
      </c>
      <c r="J26" s="7">
        <f t="shared" si="2"/>
        <v>45695</v>
      </c>
      <c r="K26" s="9">
        <f t="shared" si="3"/>
        <v>45666</v>
      </c>
      <c r="L26" s="15" t="str">
        <f ca="1">IF(TODAY()&gt;Tabela2241011121314151617181920212223242526[[#This Row],[VENCIMENTO]],"Vencido‼","Válido✔")</f>
        <v>Válido✔</v>
      </c>
    </row>
    <row r="27" spans="1:12" x14ac:dyDescent="0.25">
      <c r="A27" s="11" t="str">
        <f>Tabela224[[#This Row],[NOME]]</f>
        <v>JANDILSON VIRGENS COSTA</v>
      </c>
      <c r="B27" s="11" t="str">
        <f>Tabela224[[#This Row],[CATEGORIA]]</f>
        <v>INTERMITENTE (ELISVÂNIO)</v>
      </c>
      <c r="C27" s="15" t="str">
        <f>Tabela224[[#This Row],[SITUAÇÃO ]]</f>
        <v>ATIVO</v>
      </c>
      <c r="D27" s="15" t="s">
        <v>143</v>
      </c>
      <c r="E27" s="7"/>
      <c r="F27" s="7"/>
      <c r="G27" s="7"/>
      <c r="H27" s="7"/>
      <c r="I27" s="8">
        <v>24</v>
      </c>
      <c r="J27" s="7">
        <f t="shared" si="2"/>
        <v>731</v>
      </c>
      <c r="K27" s="9">
        <f t="shared" si="3"/>
        <v>702</v>
      </c>
      <c r="L27" s="15" t="str">
        <f ca="1">IF(TODAY()&gt;Tabela2241011121314151617181920212223242526[[#This Row],[VENCIMENTO]],"Vencido‼","Válido✔")</f>
        <v>Vencido‼</v>
      </c>
    </row>
    <row r="28" spans="1:12" x14ac:dyDescent="0.25">
      <c r="A28" s="11" t="str">
        <f>Tabela224[[#This Row],[NOME]]</f>
        <v>JHONATA HENRIQUE AMORIM ALVES</v>
      </c>
      <c r="B28" s="11" t="str">
        <f>Tabela224[[#This Row],[CATEGORIA]]</f>
        <v>EMPREGADO</v>
      </c>
      <c r="C28" s="15" t="str">
        <f>Tabela224[[#This Row],[SITUAÇÃO ]]</f>
        <v>ATIVO</v>
      </c>
      <c r="D28" s="15" t="s">
        <v>117</v>
      </c>
      <c r="E28" s="7">
        <v>44988</v>
      </c>
      <c r="F28" s="26">
        <v>4.1666666666666664E-2</v>
      </c>
      <c r="G28" s="7" t="s">
        <v>25</v>
      </c>
      <c r="H28" s="7" t="s">
        <v>63</v>
      </c>
      <c r="I28" s="8">
        <v>24</v>
      </c>
      <c r="J28" s="7">
        <f t="shared" si="2"/>
        <v>45719</v>
      </c>
      <c r="K28" s="9">
        <f t="shared" si="3"/>
        <v>45690</v>
      </c>
      <c r="L28" s="15" t="str">
        <f ca="1">IF(TODAY()&gt;Tabela2241011121314151617181920212223242526[[#This Row],[VENCIMENTO]],"Vencido‼","Válido✔")</f>
        <v>Válido✔</v>
      </c>
    </row>
    <row r="29" spans="1:12" x14ac:dyDescent="0.25">
      <c r="A29" s="11" t="str">
        <f>Tabela224[[#This Row],[NOME]]</f>
        <v>JOÃO PAULO GUIMARÃES</v>
      </c>
      <c r="B29" s="11" t="str">
        <f>Tabela224[[#This Row],[CATEGORIA]]</f>
        <v>EMPREGADO</v>
      </c>
      <c r="C29" s="15" t="str">
        <f>Tabela224[[#This Row],[SITUAÇÃO ]]</f>
        <v>INATIVO</v>
      </c>
      <c r="D29" s="15" t="s">
        <v>117</v>
      </c>
      <c r="E29" s="7">
        <v>45049</v>
      </c>
      <c r="F29" s="26">
        <v>4.1666666666666664E-2</v>
      </c>
      <c r="G29" s="7" t="s">
        <v>25</v>
      </c>
      <c r="H29" s="7" t="s">
        <v>63</v>
      </c>
      <c r="I29" s="8">
        <v>24</v>
      </c>
      <c r="J29" s="7">
        <f t="shared" si="2"/>
        <v>45780</v>
      </c>
      <c r="K29" s="9">
        <f t="shared" si="3"/>
        <v>45751</v>
      </c>
      <c r="L29" s="15" t="str">
        <f ca="1">IF(TODAY()&gt;Tabela2241011121314151617181920212223242526[[#This Row],[VENCIMENTO]],"Vencido‼","Válido✔")</f>
        <v>Válido✔</v>
      </c>
    </row>
    <row r="30" spans="1:12" x14ac:dyDescent="0.25">
      <c r="A30" s="11" t="str">
        <f>Tabela224[[#This Row],[NOME]]</f>
        <v>JONATHAS KELLYSON MARTINS DE OLIVEIRA</v>
      </c>
      <c r="B30" s="11" t="str">
        <f>Tabela224[[#This Row],[CATEGORIA]]</f>
        <v>INTERMITENTE</v>
      </c>
      <c r="C30" s="15" t="str">
        <f>Tabela224[[#This Row],[SITUAÇÃO ]]</f>
        <v>INATIVO</v>
      </c>
      <c r="D30" s="15" t="s">
        <v>143</v>
      </c>
      <c r="E30" s="7"/>
      <c r="F30" s="7"/>
      <c r="G30" s="7"/>
      <c r="H30" s="7"/>
      <c r="I30" s="8">
        <v>24</v>
      </c>
      <c r="J30" s="7">
        <f t="shared" si="2"/>
        <v>731</v>
      </c>
      <c r="K30" s="9">
        <f t="shared" si="3"/>
        <v>702</v>
      </c>
      <c r="L30" s="15" t="str">
        <f ca="1">IF(TODAY()&gt;Tabela2241011121314151617181920212223242526[[#This Row],[VENCIMENTO]],"Vencido‼","Válido✔")</f>
        <v>Vencido‼</v>
      </c>
    </row>
    <row r="31" spans="1:12" x14ac:dyDescent="0.25">
      <c r="A31" s="11" t="str">
        <f>Tabela224[[#This Row],[NOME]]</f>
        <v>JOSÉ ANTÔNIO DIAS</v>
      </c>
      <c r="B31" s="11" t="str">
        <f>Tabela224[[#This Row],[CATEGORIA]]</f>
        <v xml:space="preserve">EMPREGADO </v>
      </c>
      <c r="C31" s="15" t="str">
        <f>Tabela224[[#This Row],[SITUAÇÃO ]]</f>
        <v>ATIVO</v>
      </c>
      <c r="D31" s="15" t="s">
        <v>117</v>
      </c>
      <c r="E31" s="7">
        <v>44986</v>
      </c>
      <c r="F31" s="26">
        <v>4.1666666666666664E-2</v>
      </c>
      <c r="G31" s="7" t="s">
        <v>25</v>
      </c>
      <c r="H31" s="7" t="s">
        <v>63</v>
      </c>
      <c r="I31" s="8">
        <v>24</v>
      </c>
      <c r="J31" s="7">
        <f t="shared" si="2"/>
        <v>45717</v>
      </c>
      <c r="K31" s="9">
        <f t="shared" si="3"/>
        <v>45688</v>
      </c>
      <c r="L31" s="15" t="str">
        <f ca="1">IF(TODAY()&gt;Tabela2241011121314151617181920212223242526[[#This Row],[VENCIMENTO]],"Vencido‼","Válido✔")</f>
        <v>Válido✔</v>
      </c>
    </row>
    <row r="32" spans="1:12" x14ac:dyDescent="0.25">
      <c r="A32" s="11" t="str">
        <f>Tabela224[[#This Row],[NOME]]</f>
        <v>KENNEDY ALMEIDA MOTA</v>
      </c>
      <c r="B32" s="11" t="str">
        <f>Tabela224[[#This Row],[CATEGORIA]]</f>
        <v>EMPREGADO</v>
      </c>
      <c r="C32" s="15" t="str">
        <f>Tabela224[[#This Row],[SITUAÇÃO ]]</f>
        <v>ATIVO</v>
      </c>
      <c r="D32" s="15" t="s">
        <v>117</v>
      </c>
      <c r="E32" s="7">
        <v>45111</v>
      </c>
      <c r="F32" s="26">
        <v>4.1666666666666664E-2</v>
      </c>
      <c r="G32" s="7" t="s">
        <v>25</v>
      </c>
      <c r="H32" s="7" t="s">
        <v>63</v>
      </c>
      <c r="I32" s="8">
        <v>24</v>
      </c>
      <c r="J32" s="7">
        <f t="shared" si="2"/>
        <v>45842</v>
      </c>
      <c r="K32" s="9">
        <f t="shared" si="3"/>
        <v>45813</v>
      </c>
      <c r="L32" s="15" t="str">
        <f ca="1">IF(TODAY()&gt;Tabela2241011121314151617181920212223242526[[#This Row],[VENCIMENTO]],"Vencido‼","Válido✔")</f>
        <v>Válido✔</v>
      </c>
    </row>
    <row r="33" spans="1:12" x14ac:dyDescent="0.25">
      <c r="A33" s="11" t="str">
        <f>Tabela224[[#This Row],[NOME]]</f>
        <v>KEVIN AQUINO ARNEZ</v>
      </c>
      <c r="B33" s="11" t="str">
        <f>Tabela224[[#This Row],[CATEGORIA]]</f>
        <v>EMPREGADO</v>
      </c>
      <c r="C33" s="15" t="str">
        <f>Tabela224[[#This Row],[SITUAÇÃO ]]</f>
        <v>ATIVO</v>
      </c>
      <c r="D33" s="15" t="s">
        <v>117</v>
      </c>
      <c r="E33" s="7">
        <v>44965</v>
      </c>
      <c r="F33" s="26">
        <v>4.1666666666666664E-2</v>
      </c>
      <c r="G33" s="7" t="s">
        <v>25</v>
      </c>
      <c r="H33" s="7" t="s">
        <v>63</v>
      </c>
      <c r="I33" s="8">
        <v>24</v>
      </c>
      <c r="J33" s="7">
        <f t="shared" si="2"/>
        <v>45696</v>
      </c>
      <c r="K33" s="9">
        <f t="shared" si="3"/>
        <v>45667</v>
      </c>
      <c r="L33" s="15" t="str">
        <f ca="1">IF(TODAY()&gt;Tabela2241011121314151617181920212223242526[[#This Row],[VENCIMENTO]],"Vencido‼","Válido✔")</f>
        <v>Válido✔</v>
      </c>
    </row>
    <row r="34" spans="1:12" x14ac:dyDescent="0.25">
      <c r="A34" s="11" t="str">
        <f>Tabela224[[#This Row],[NOME]]</f>
        <v>LEANDRO ARCANJO DOS SANTOS</v>
      </c>
      <c r="B34" s="11" t="str">
        <f>Tabela224[[#This Row],[CATEGORIA]]</f>
        <v>EMPREGADO</v>
      </c>
      <c r="C34" s="15" t="str">
        <f>Tabela224[[#This Row],[SITUAÇÃO ]]</f>
        <v>ATIVO</v>
      </c>
      <c r="D34" s="15" t="s">
        <v>117</v>
      </c>
      <c r="E34" s="7">
        <v>45010</v>
      </c>
      <c r="F34" s="26">
        <v>4.1666666666666664E-2</v>
      </c>
      <c r="G34" s="7" t="s">
        <v>25</v>
      </c>
      <c r="H34" s="7" t="s">
        <v>63</v>
      </c>
      <c r="I34" s="8">
        <v>24</v>
      </c>
      <c r="J34" s="7">
        <f t="shared" si="2"/>
        <v>45741</v>
      </c>
      <c r="K34" s="9">
        <f t="shared" si="3"/>
        <v>45712</v>
      </c>
      <c r="L34" s="15" t="str">
        <f ca="1">IF(TODAY()&gt;Tabela2241011121314151617181920212223242526[[#This Row],[VENCIMENTO]],"Vencido‼","Válido✔")</f>
        <v>Válido✔</v>
      </c>
    </row>
    <row r="35" spans="1:12" x14ac:dyDescent="0.25">
      <c r="A35" s="11" t="str">
        <f>Tabela224[[#This Row],[NOME]]</f>
        <v>LUCIANO ALVES DE PAIVA</v>
      </c>
      <c r="B35" s="11" t="str">
        <f>Tabela224[[#This Row],[CATEGORIA]]</f>
        <v>EMPREGADO</v>
      </c>
      <c r="C35" s="15" t="str">
        <f>Tabela224[[#This Row],[SITUAÇÃO ]]</f>
        <v>INATIVO</v>
      </c>
      <c r="D35" s="15" t="s">
        <v>82</v>
      </c>
      <c r="E35" s="7">
        <v>44882</v>
      </c>
      <c r="F35" s="26">
        <v>4.1666666666666664E-2</v>
      </c>
      <c r="G35" s="7" t="s">
        <v>22</v>
      </c>
      <c r="H35" s="7" t="s">
        <v>63</v>
      </c>
      <c r="I35" s="8">
        <v>24</v>
      </c>
      <c r="J35" s="7">
        <f t="shared" si="2"/>
        <v>45613</v>
      </c>
      <c r="K35" s="9">
        <f t="shared" si="3"/>
        <v>45584</v>
      </c>
      <c r="L35" s="15" t="str">
        <f ca="1">IF(TODAY()&gt;Tabela2241011121314151617181920212223242526[[#This Row],[VENCIMENTO]],"Vencido‼","Válido✔")</f>
        <v>Válido✔</v>
      </c>
    </row>
    <row r="36" spans="1:12" x14ac:dyDescent="0.25">
      <c r="A36" s="11" t="str">
        <f>Tabela224[[#This Row],[NOME]]</f>
        <v>LUIZ CARLOS CORRÊA</v>
      </c>
      <c r="B36" s="11" t="str">
        <f>Tabela224[[#This Row],[CATEGORIA]]</f>
        <v>EMPREGADO</v>
      </c>
      <c r="C36" s="15" t="str">
        <f>Tabela224[[#This Row],[SITUAÇÃO ]]</f>
        <v>ATIVO</v>
      </c>
      <c r="D36" s="15" t="s">
        <v>143</v>
      </c>
      <c r="E36" s="7"/>
      <c r="F36" s="26">
        <v>4.1666666666666664E-2</v>
      </c>
      <c r="G36" s="7"/>
      <c r="H36" s="7"/>
      <c r="I36" s="8">
        <v>24</v>
      </c>
      <c r="J36" s="7">
        <f t="shared" si="2"/>
        <v>731</v>
      </c>
      <c r="K36" s="9">
        <f t="shared" si="3"/>
        <v>702</v>
      </c>
      <c r="L36" s="15" t="str">
        <f ca="1">IF(TODAY()&gt;Tabela2241011121314151617181920212223242526[[#This Row],[VENCIMENTO]],"Vencido‼","Válido✔")</f>
        <v>Vencido‼</v>
      </c>
    </row>
    <row r="37" spans="1:12" x14ac:dyDescent="0.25">
      <c r="A37" s="11" t="str">
        <f>Tabela224[[#This Row],[NOME]]</f>
        <v>MÁRCIO PEREIRA DO NASCIMENTO</v>
      </c>
      <c r="B37" s="11" t="str">
        <f>Tabela224[[#This Row],[CATEGORIA]]</f>
        <v>EMPREGADO</v>
      </c>
      <c r="C37" s="15" t="str">
        <f>Tabela224[[#This Row],[SITUAÇÃO ]]</f>
        <v>ATIVO</v>
      </c>
      <c r="D37" s="15" t="s">
        <v>117</v>
      </c>
      <c r="E37" s="7">
        <v>44979</v>
      </c>
      <c r="F37" s="26">
        <v>4.1666666666666664E-2</v>
      </c>
      <c r="G37" s="7" t="s">
        <v>25</v>
      </c>
      <c r="H37" s="7" t="s">
        <v>63</v>
      </c>
      <c r="I37" s="8">
        <v>24</v>
      </c>
      <c r="J37" s="7">
        <f t="shared" si="2"/>
        <v>45710</v>
      </c>
      <c r="K37" s="9">
        <f t="shared" si="3"/>
        <v>45681</v>
      </c>
      <c r="L37" s="15" t="str">
        <f ca="1">IF(TODAY()&gt;Tabela2241011121314151617181920212223242526[[#This Row],[VENCIMENTO]],"Vencido‼","Válido✔")</f>
        <v>Válido✔</v>
      </c>
    </row>
    <row r="38" spans="1:12" x14ac:dyDescent="0.25">
      <c r="A38" s="11" t="str">
        <f>Tabela224[[#This Row],[NOME]]</f>
        <v>MATEUS DOS SANTOS DE BRITO</v>
      </c>
      <c r="B38" s="11" t="str">
        <f>Tabela224[[#This Row],[CATEGORIA]]</f>
        <v>INTERMITENTE (ELISVÂNIO)</v>
      </c>
      <c r="C38" s="15" t="str">
        <f>Tabela224[[#This Row],[SITUAÇÃO ]]</f>
        <v>ATIVO</v>
      </c>
      <c r="D38" s="15" t="s">
        <v>143</v>
      </c>
      <c r="E38" s="7"/>
      <c r="F38" s="26">
        <v>4.1666666666666664E-2</v>
      </c>
      <c r="G38" s="7"/>
      <c r="H38" s="7"/>
      <c r="I38" s="8">
        <v>24</v>
      </c>
      <c r="J38" s="7">
        <f t="shared" si="2"/>
        <v>731</v>
      </c>
      <c r="K38" s="9">
        <f t="shared" si="3"/>
        <v>702</v>
      </c>
      <c r="L38" s="15" t="str">
        <f ca="1">IF(TODAY()&gt;Tabela2241011121314151617181920212223242526[[#This Row],[VENCIMENTO]],"Vencido‼","Válido✔")</f>
        <v>Vencido‼</v>
      </c>
    </row>
    <row r="39" spans="1:12" x14ac:dyDescent="0.25">
      <c r="A39" s="11" t="str">
        <f>Tabela224[[#This Row],[NOME]]</f>
        <v>MOACIR ROMÁRIO SIQUEIRA DOS REIS</v>
      </c>
      <c r="B39" s="11" t="str">
        <f>Tabela224[[#This Row],[CATEGORIA]]</f>
        <v>EMPREGADO</v>
      </c>
      <c r="C39" s="15" t="str">
        <f>Tabela224[[#This Row],[SITUAÇÃO ]]</f>
        <v>ATIVO</v>
      </c>
      <c r="D39" s="15" t="s">
        <v>82</v>
      </c>
      <c r="E39" s="7">
        <v>44861</v>
      </c>
      <c r="F39" s="26">
        <v>4.1666666666666664E-2</v>
      </c>
      <c r="G39" s="7" t="s">
        <v>22</v>
      </c>
      <c r="H39" s="7" t="s">
        <v>63</v>
      </c>
      <c r="I39" s="8">
        <v>24</v>
      </c>
      <c r="J39" s="7">
        <f t="shared" si="2"/>
        <v>45592</v>
      </c>
      <c r="K39" s="9">
        <f t="shared" si="3"/>
        <v>45563</v>
      </c>
      <c r="L39" s="15" t="str">
        <f ca="1">IF(TODAY()&gt;Tabela2241011121314151617181920212223242526[[#This Row],[VENCIMENTO]],"Vencido‼","Válido✔")</f>
        <v>Válido✔</v>
      </c>
    </row>
    <row r="40" spans="1:12" x14ac:dyDescent="0.25">
      <c r="A40" s="11" t="str">
        <f>Tabela224[[#This Row],[NOME]]</f>
        <v>NATHÁLIA ROSY SOUZA OLIVEIRA</v>
      </c>
      <c r="B40" s="11" t="str">
        <f>Tabela224[[#This Row],[CATEGORIA]]</f>
        <v>EMPREGADO</v>
      </c>
      <c r="C40" s="15" t="str">
        <f>Tabela224[[#This Row],[SITUAÇÃO ]]</f>
        <v>ATIVO</v>
      </c>
      <c r="D40" s="15" t="s">
        <v>143</v>
      </c>
      <c r="E40" s="7"/>
      <c r="F40" s="26">
        <v>4.1666666666666664E-2</v>
      </c>
      <c r="G40" s="7"/>
      <c r="H40" s="7"/>
      <c r="I40" s="8">
        <v>24</v>
      </c>
      <c r="J40" s="7">
        <f t="shared" si="2"/>
        <v>731</v>
      </c>
      <c r="K40" s="9">
        <f t="shared" si="3"/>
        <v>702</v>
      </c>
      <c r="L40" s="15" t="str">
        <f ca="1">IF(TODAY()&gt;Tabela2241011121314151617181920212223242526[[#This Row],[VENCIMENTO]],"Vencido‼","Válido✔")</f>
        <v>Vencido‼</v>
      </c>
    </row>
    <row r="41" spans="1:12" x14ac:dyDescent="0.25">
      <c r="A41" s="11" t="str">
        <f>Tabela224[[#This Row],[NOME]]</f>
        <v>NAYARA THAÍS LOURENÇO OLIVEIRA</v>
      </c>
      <c r="B41" s="11" t="str">
        <f>Tabela224[[#This Row],[CATEGORIA]]</f>
        <v>EMPREGADO</v>
      </c>
      <c r="C41" s="15" t="str">
        <f>Tabela224[[#This Row],[SITUAÇÃO ]]</f>
        <v>ATIVO</v>
      </c>
      <c r="D41" s="15" t="s">
        <v>143</v>
      </c>
      <c r="E41" s="7"/>
      <c r="F41" s="26">
        <v>4.1666666666666664E-2</v>
      </c>
      <c r="G41" s="7"/>
      <c r="H41" s="7"/>
      <c r="I41" s="8">
        <v>24</v>
      </c>
      <c r="J41" s="7">
        <f t="shared" si="2"/>
        <v>731</v>
      </c>
      <c r="K41" s="9">
        <f t="shared" si="3"/>
        <v>702</v>
      </c>
      <c r="L41" s="15" t="str">
        <f ca="1">IF(TODAY()&gt;Tabela2241011121314151617181920212223242526[[#This Row],[VENCIMENTO]],"Vencido‼","Válido✔")</f>
        <v>Vencido‼</v>
      </c>
    </row>
    <row r="42" spans="1:12" x14ac:dyDescent="0.25">
      <c r="A42" s="11" t="str">
        <f>Tabela224[[#This Row],[NOME]]</f>
        <v>NIELTON OLIVEIRA DAMASCENO</v>
      </c>
      <c r="B42" s="11" t="str">
        <f>Tabela224[[#This Row],[CATEGORIA]]</f>
        <v>EMPREGADO</v>
      </c>
      <c r="C42" s="15" t="str">
        <f>Tabela224[[#This Row],[SITUAÇÃO ]]</f>
        <v>ATIVO</v>
      </c>
      <c r="D42" s="15" t="s">
        <v>82</v>
      </c>
      <c r="E42" s="7">
        <v>44882</v>
      </c>
      <c r="F42" s="26">
        <v>4.1666666666666664E-2</v>
      </c>
      <c r="G42" s="7" t="s">
        <v>22</v>
      </c>
      <c r="H42" s="7" t="s">
        <v>63</v>
      </c>
      <c r="I42" s="8">
        <v>24</v>
      </c>
      <c r="J42" s="7">
        <f t="shared" si="2"/>
        <v>45613</v>
      </c>
      <c r="K42" s="9">
        <f t="shared" si="3"/>
        <v>45584</v>
      </c>
      <c r="L42" s="15" t="str">
        <f ca="1">IF(TODAY()&gt;Tabela2241011121314151617181920212223242526[[#This Row],[VENCIMENTO]],"Vencido‼","Válido✔")</f>
        <v>Válido✔</v>
      </c>
    </row>
    <row r="43" spans="1:12" x14ac:dyDescent="0.25">
      <c r="A43" s="11" t="str">
        <f>Tabela224[[#This Row],[NOME]]</f>
        <v>PAULO CÉLIO DA SILVA</v>
      </c>
      <c r="B43" s="11" t="str">
        <f>Tabela224[[#This Row],[CATEGORIA]]</f>
        <v>EMPREGADO</v>
      </c>
      <c r="C43" s="15" t="str">
        <f>Tabela224[[#This Row],[SITUAÇÃO ]]</f>
        <v>ATIVO</v>
      </c>
      <c r="D43" s="15" t="s">
        <v>117</v>
      </c>
      <c r="E43" s="7">
        <v>45110</v>
      </c>
      <c r="F43" s="26">
        <v>4.1666666666666664E-2</v>
      </c>
      <c r="G43" s="7" t="s">
        <v>22</v>
      </c>
      <c r="H43" s="7" t="s">
        <v>63</v>
      </c>
      <c r="I43" s="8">
        <v>24</v>
      </c>
      <c r="J43" s="7">
        <f t="shared" si="2"/>
        <v>45841</v>
      </c>
      <c r="K43" s="9">
        <f t="shared" si="3"/>
        <v>45812</v>
      </c>
      <c r="L43" s="15" t="str">
        <f ca="1">IF(TODAY()&gt;Tabela2241011121314151617181920212223242526[[#This Row],[VENCIMENTO]],"Vencido‼","Válido✔")</f>
        <v>Válido✔</v>
      </c>
    </row>
    <row r="44" spans="1:12" x14ac:dyDescent="0.25">
      <c r="A44" s="11" t="str">
        <f>Tabela224[[#This Row],[NOME]]</f>
        <v>RAFAEL FAUSTINO MAPA COELHO</v>
      </c>
      <c r="B44" s="11" t="str">
        <f>Tabela224[[#This Row],[CATEGORIA]]</f>
        <v>EMPREGADO</v>
      </c>
      <c r="C44" s="15" t="str">
        <f>Tabela224[[#This Row],[SITUAÇÃO ]]</f>
        <v>INATIVO</v>
      </c>
      <c r="D44" s="15" t="s">
        <v>143</v>
      </c>
      <c r="E44" s="7"/>
      <c r="F44" s="26">
        <v>4.1666666666666664E-2</v>
      </c>
      <c r="G44" s="7"/>
      <c r="H44" s="7"/>
      <c r="I44" s="8">
        <v>24</v>
      </c>
      <c r="J44" s="7">
        <f t="shared" si="2"/>
        <v>731</v>
      </c>
      <c r="K44" s="9">
        <f t="shared" si="3"/>
        <v>702</v>
      </c>
      <c r="L44" s="15" t="str">
        <f ca="1">IF(TODAY()&gt;Tabela2241011121314151617181920212223242526[[#This Row],[VENCIMENTO]],"Vencido‼","Válido✔")</f>
        <v>Vencido‼</v>
      </c>
    </row>
    <row r="45" spans="1:12" x14ac:dyDescent="0.25">
      <c r="A45" s="11" t="str">
        <f>Tabela224[[#This Row],[NOME]]</f>
        <v>RAFAEL ROBERTO CAMPIDELLI</v>
      </c>
      <c r="B45" s="11" t="str">
        <f>Tabela224[[#This Row],[CATEGORIA]]</f>
        <v>EMPREGADO</v>
      </c>
      <c r="C45" s="15" t="s">
        <v>120</v>
      </c>
      <c r="D45" s="15" t="s">
        <v>143</v>
      </c>
      <c r="E45" s="7"/>
      <c r="F45" s="7"/>
      <c r="G45" s="7"/>
      <c r="H45" s="7"/>
      <c r="I45" s="8"/>
      <c r="J45" s="7">
        <f t="shared" si="2"/>
        <v>0</v>
      </c>
      <c r="K45" s="9">
        <f t="shared" si="3"/>
        <v>-29</v>
      </c>
      <c r="L45" s="15" t="str">
        <f ca="1">IF(TODAY()&gt;Tabela2241011121314151617181920212223242526[[#This Row],[VENCIMENTO]],"Vencido‼","Válido✔")</f>
        <v>Vencido‼</v>
      </c>
    </row>
    <row r="46" spans="1:12" x14ac:dyDescent="0.25">
      <c r="A46" s="11" t="str">
        <f>Tabela224[[#This Row],[NOME]]</f>
        <v>ROBERT AUGUSTO SANTOS SILVA</v>
      </c>
      <c r="B46" s="11" t="str">
        <f>Tabela224[[#This Row],[CATEGORIA]]</f>
        <v>EMPREGADO</v>
      </c>
      <c r="C46" s="15" t="str">
        <f>Tabela224[[#This Row],[SITUAÇÃO ]]</f>
        <v>ATIVO</v>
      </c>
      <c r="D46" s="15" t="s">
        <v>117</v>
      </c>
      <c r="E46" s="7">
        <v>45014</v>
      </c>
      <c r="F46" s="26">
        <v>4.1666666666666664E-2</v>
      </c>
      <c r="G46" s="7" t="s">
        <v>25</v>
      </c>
      <c r="H46" s="7" t="s">
        <v>63</v>
      </c>
      <c r="I46" s="8">
        <v>24</v>
      </c>
      <c r="J46" s="7">
        <f t="shared" si="2"/>
        <v>45745</v>
      </c>
      <c r="K46" s="9">
        <f t="shared" si="3"/>
        <v>45716</v>
      </c>
      <c r="L46" s="15" t="str">
        <f ca="1">IF(TODAY()&gt;Tabela2241011121314151617181920212223242526[[#This Row],[VENCIMENTO]],"Vencido‼","Válido✔")</f>
        <v>Válido✔</v>
      </c>
    </row>
    <row r="47" spans="1:12" x14ac:dyDescent="0.25">
      <c r="A47" s="11" t="str">
        <f>Tabela224[[#This Row],[NOME]]</f>
        <v>TALISON TIAGO DIAS OLIVEIRA</v>
      </c>
      <c r="B47" s="11" t="str">
        <f>Tabela224[[#This Row],[CATEGORIA]]</f>
        <v>EMPREGADO</v>
      </c>
      <c r="C47" s="15" t="str">
        <f>Tabela224[[#This Row],[SITUAÇÃO ]]</f>
        <v>ATIVO</v>
      </c>
      <c r="D47" s="15" t="s">
        <v>82</v>
      </c>
      <c r="E47" s="7">
        <v>44882</v>
      </c>
      <c r="F47" s="26">
        <v>4.1666666666666664E-2</v>
      </c>
      <c r="G47" s="7" t="s">
        <v>22</v>
      </c>
      <c r="H47" s="7" t="s">
        <v>63</v>
      </c>
      <c r="I47" s="8">
        <v>24</v>
      </c>
      <c r="J47" s="7">
        <f t="shared" si="2"/>
        <v>45613</v>
      </c>
      <c r="K47" s="9">
        <f t="shared" si="3"/>
        <v>45584</v>
      </c>
      <c r="L47" s="15" t="str">
        <f ca="1">IF(TODAY()&gt;Tabela2241011121314151617181920212223242526[[#This Row],[VENCIMENTO]],"Vencido‼","Válido✔")</f>
        <v>Válido✔</v>
      </c>
    </row>
    <row r="48" spans="1:12" x14ac:dyDescent="0.25">
      <c r="A48" s="11" t="str">
        <f>Tabela224[[#This Row],[NOME]]</f>
        <v>THAÍS LORRAINE DA SILVA SANTOS</v>
      </c>
      <c r="B48" s="11" t="str">
        <f>Tabela224[[#This Row],[CATEGORIA]]</f>
        <v>EMPREGADO</v>
      </c>
      <c r="C48" s="15" t="str">
        <f>Tabela224[[#This Row],[SITUAÇÃO ]]</f>
        <v>ATIVO</v>
      </c>
      <c r="D48" s="15" t="s">
        <v>143</v>
      </c>
      <c r="E48" s="7"/>
      <c r="F48" s="26">
        <v>4.1666666666666664E-2</v>
      </c>
      <c r="G48" s="7"/>
      <c r="H48" s="7"/>
      <c r="I48" s="8">
        <v>24</v>
      </c>
      <c r="J48" s="7">
        <f t="shared" si="2"/>
        <v>731</v>
      </c>
      <c r="K48" s="9">
        <f t="shared" si="3"/>
        <v>702</v>
      </c>
      <c r="L48" s="15" t="str">
        <f ca="1">IF(TODAY()&gt;Tabela2241011121314151617181920212223242526[[#This Row],[VENCIMENTO]],"Vencido‼","Válido✔")</f>
        <v>Vencido‼</v>
      </c>
    </row>
    <row r="49" spans="1:12" x14ac:dyDescent="0.25">
      <c r="A49" s="11" t="str">
        <f>Tabela224[[#This Row],[NOME]]</f>
        <v>WAGNER APARECIDO DE SOUSA JÚNIOR</v>
      </c>
      <c r="B49" s="11" t="str">
        <f>Tabela224[[#This Row],[CATEGORIA]]</f>
        <v>EMPREGADO</v>
      </c>
      <c r="C49" s="15" t="str">
        <f>Tabela224[[#This Row],[SITUAÇÃO ]]</f>
        <v>INATIVO</v>
      </c>
      <c r="D49" s="15" t="s">
        <v>117</v>
      </c>
      <c r="E49" s="7">
        <v>45168</v>
      </c>
      <c r="F49" s="26">
        <v>4.1666666666666664E-2</v>
      </c>
      <c r="G49" s="7" t="s">
        <v>25</v>
      </c>
      <c r="H49" s="7" t="s">
        <v>63</v>
      </c>
      <c r="I49" s="8">
        <v>24</v>
      </c>
      <c r="J49" s="7">
        <f t="shared" si="0"/>
        <v>45899</v>
      </c>
      <c r="K49" s="9">
        <f t="shared" ref="K49:K50" si="4">J49-29</f>
        <v>45870</v>
      </c>
      <c r="L49" s="15" t="str">
        <f ca="1">IF(TODAY()&gt;Tabela2241011121314151617181920212223242526[[#This Row],[VENCIMENTO]],"Vencido‼","Válido✔")</f>
        <v>Válido✔</v>
      </c>
    </row>
    <row r="50" spans="1:12" x14ac:dyDescent="0.25">
      <c r="A50" s="11" t="str">
        <f>Tabela224[[#This Row],[NOME]]</f>
        <v>WESLEY DE ALMEIDA E SOUZA</v>
      </c>
      <c r="B50" s="11" t="str">
        <f>Tabela224[[#This Row],[CATEGORIA]]</f>
        <v>EMPREGADO</v>
      </c>
      <c r="C50" s="15" t="str">
        <f>Tabela224[[#This Row],[SITUAÇÃO ]]</f>
        <v>ATIVO</v>
      </c>
      <c r="D50" s="15" t="s">
        <v>82</v>
      </c>
      <c r="E50" s="19">
        <v>44861</v>
      </c>
      <c r="F50" s="26">
        <v>4.1666666666666664E-2</v>
      </c>
      <c r="G50" s="7" t="s">
        <v>22</v>
      </c>
      <c r="H50" s="7" t="s">
        <v>63</v>
      </c>
      <c r="I50" s="8">
        <v>24</v>
      </c>
      <c r="J50" s="19">
        <f t="shared" si="0"/>
        <v>45592</v>
      </c>
      <c r="K50" s="20">
        <f t="shared" si="4"/>
        <v>45563</v>
      </c>
      <c r="L50" s="15" t="str">
        <f ca="1">IF(TODAY()&gt;Tabela2241011121314151617181920212223242526[[#This Row],[VENCIMENTO]],"Vencido‼","Válido✔")</f>
        <v>Válido✔</v>
      </c>
    </row>
    <row r="51" spans="1:12" x14ac:dyDescent="0.25">
      <c r="A51" s="11" t="str">
        <f>Tabela224[[#This Row],[NOME]]</f>
        <v>MARCELO CHRISTIAN LELIS DE OLIVEIRA</v>
      </c>
      <c r="B51" s="11" t="str">
        <f>Tabela224[[#This Row],[CATEGORIA]]</f>
        <v>EMPREGADO</v>
      </c>
      <c r="C51" s="15" t="str">
        <f>Tabela224[[#This Row],[SITUAÇÃO ]]</f>
        <v>ATIVO</v>
      </c>
      <c r="D51" s="15" t="s">
        <v>117</v>
      </c>
      <c r="E51" s="19">
        <v>45251</v>
      </c>
      <c r="F51" s="26">
        <v>4.1666666666666664E-2</v>
      </c>
      <c r="G51" s="7" t="s">
        <v>25</v>
      </c>
      <c r="H51" s="7" t="s">
        <v>63</v>
      </c>
      <c r="I51" s="8">
        <v>24</v>
      </c>
      <c r="J51" s="19">
        <f>EDATE(E51,I51)</f>
        <v>45982</v>
      </c>
      <c r="K51" s="20">
        <f>J51-29</f>
        <v>45953</v>
      </c>
      <c r="L51" s="15" t="str">
        <f ca="1">IF(TODAY()&gt;Tabela2241011121314151617181920212223242526[[#This Row],[VENCIMENTO]],"Vencido‼","Válido✔")</f>
        <v>Válido✔</v>
      </c>
    </row>
    <row r="52" spans="1:12" x14ac:dyDescent="0.25">
      <c r="A52" s="11" t="str">
        <f>Tabela224[[#This Row],[NOME]]</f>
        <v>PABLO VINICIUS SEVERINO FERNANDES</v>
      </c>
      <c r="B52" s="11" t="str">
        <f>Tabela224[[#This Row],[CATEGORIA]]</f>
        <v xml:space="preserve">EMPREGADO </v>
      </c>
      <c r="C52" s="15" t="str">
        <f>Tabela224[[#This Row],[SITUAÇÃO ]]</f>
        <v>ATIVO</v>
      </c>
      <c r="D52" s="15" t="s">
        <v>117</v>
      </c>
      <c r="E52" s="19">
        <v>45251</v>
      </c>
      <c r="F52" s="26">
        <v>4.1666666666666664E-2</v>
      </c>
      <c r="G52" s="7" t="s">
        <v>25</v>
      </c>
      <c r="H52" s="7" t="s">
        <v>63</v>
      </c>
      <c r="I52" s="8">
        <v>24</v>
      </c>
      <c r="J52" s="19">
        <f>EDATE(E52,I52)</f>
        <v>45982</v>
      </c>
      <c r="K52" s="20">
        <f>J52-29</f>
        <v>45953</v>
      </c>
      <c r="L52" s="15" t="str">
        <f ca="1">IF(TODAY()&gt;Tabela2241011121314151617181920212223242526[[#This Row],[VENCIMENTO]],"Vencido‼","Válido✔")</f>
        <v>Válido✔</v>
      </c>
    </row>
    <row r="53" spans="1:12" x14ac:dyDescent="0.25">
      <c r="A53" s="11" t="str">
        <f>Tabela224[[#This Row],[NOME]]</f>
        <v>FRANCISCO PEDRO DE SOUZA SANTOS</v>
      </c>
      <c r="B53" s="11" t="str">
        <f>Tabela224[[#This Row],[CATEGORIA]]</f>
        <v>EMPREGADO</v>
      </c>
      <c r="C53" s="15" t="s">
        <v>120</v>
      </c>
      <c r="D53" s="8" t="s">
        <v>143</v>
      </c>
      <c r="E53" s="7"/>
      <c r="F53" s="7"/>
      <c r="G53" s="7"/>
      <c r="H53" s="7"/>
      <c r="I53" s="8"/>
      <c r="J53" s="7">
        <f t="shared" ref="J53:J100" si="5">EDATE(E53,I53)</f>
        <v>0</v>
      </c>
      <c r="K53" s="9">
        <f t="shared" ref="K53:K100" si="6">J53-29</f>
        <v>-29</v>
      </c>
      <c r="L53" s="27" t="str">
        <f ca="1">IF(TODAY()&gt;Tabela2241011121314151617181920212223242526[[#This Row],[VENCIMENTO]],"Vencido‼","Válido✔")</f>
        <v>Vencido‼</v>
      </c>
    </row>
    <row r="54" spans="1:12" x14ac:dyDescent="0.25">
      <c r="A54" s="11" t="str">
        <f>Tabela224[[#This Row],[NOME]]</f>
        <v>ÍTALO GABRIEL DA SILVA RODRIGUES SANTOS</v>
      </c>
      <c r="B54" s="11" t="str">
        <f>Tabela224[[#This Row],[CATEGORIA]]</f>
        <v>EMPREGADO</v>
      </c>
      <c r="C54" s="15" t="str">
        <f>Tabela224[[#This Row],[SITUAÇÃO ]]</f>
        <v>ATIVO</v>
      </c>
      <c r="D54" s="8" t="s">
        <v>117</v>
      </c>
      <c r="E54" s="7">
        <v>44964</v>
      </c>
      <c r="F54" s="26">
        <v>4.1666666666666664E-2</v>
      </c>
      <c r="G54" s="7" t="s">
        <v>25</v>
      </c>
      <c r="H54" s="7" t="s">
        <v>63</v>
      </c>
      <c r="I54" s="8">
        <v>24</v>
      </c>
      <c r="J54" s="7">
        <f t="shared" si="5"/>
        <v>45695</v>
      </c>
      <c r="K54" s="9">
        <f t="shared" si="6"/>
        <v>45666</v>
      </c>
      <c r="L54" s="27" t="str">
        <f ca="1">IF(TODAY()&gt;Tabela2241011121314151617181920212223242526[[#This Row],[VENCIMENTO]],"Vencido‼","Válido✔")</f>
        <v>Válido✔</v>
      </c>
    </row>
    <row r="55" spans="1:12" x14ac:dyDescent="0.25">
      <c r="A55" s="11" t="str">
        <f>Tabela224[[#This Row],[NOME]]</f>
        <v>IVANILDO AMARAL SANTOS</v>
      </c>
      <c r="B55" s="11" t="str">
        <f>Tabela224[[#This Row],[CATEGORIA]]</f>
        <v>EMPREGADO</v>
      </c>
      <c r="C55" s="15" t="str">
        <f>Tabela224[[#This Row],[SITUAÇÃO ]]</f>
        <v>ATIVO</v>
      </c>
      <c r="D55" s="8" t="s">
        <v>117</v>
      </c>
      <c r="E55" s="7">
        <v>44964</v>
      </c>
      <c r="F55" s="26">
        <v>4.1666666666666664E-2</v>
      </c>
      <c r="G55" s="7" t="s">
        <v>25</v>
      </c>
      <c r="H55" s="7" t="s">
        <v>63</v>
      </c>
      <c r="I55" s="8">
        <v>24</v>
      </c>
      <c r="J55" s="7">
        <f t="shared" si="5"/>
        <v>45695</v>
      </c>
      <c r="K55" s="9">
        <f t="shared" si="6"/>
        <v>45666</v>
      </c>
      <c r="L55" s="27" t="str">
        <f ca="1">IF(TODAY()&gt;Tabela2241011121314151617181920212223242526[[#This Row],[VENCIMENTO]],"Vencido‼","Válido✔")</f>
        <v>Válido✔</v>
      </c>
    </row>
    <row r="56" spans="1:12" x14ac:dyDescent="0.25">
      <c r="A56" s="11" t="str">
        <f>Tabela224[[#This Row],[NOME]]</f>
        <v>JONATHAN FERNANDES PEREIRA</v>
      </c>
      <c r="B56" s="11" t="str">
        <f>Tabela224[[#This Row],[CATEGORIA]]</f>
        <v>EMPREGADO</v>
      </c>
      <c r="C56" s="15" t="str">
        <f>Tabela224[[#This Row],[SITUAÇÃO ]]</f>
        <v>ATIVO</v>
      </c>
      <c r="D56" s="8" t="s">
        <v>143</v>
      </c>
      <c r="E56" s="7"/>
      <c r="F56" s="7"/>
      <c r="G56" s="7"/>
      <c r="H56" s="7"/>
      <c r="I56" s="8"/>
      <c r="J56" s="7">
        <f t="shared" si="5"/>
        <v>0</v>
      </c>
      <c r="K56" s="9">
        <f t="shared" si="6"/>
        <v>-29</v>
      </c>
      <c r="L56" s="27" t="str">
        <f ca="1">IF(TODAY()&gt;Tabela2241011121314151617181920212223242526[[#This Row],[VENCIMENTO]],"Vencido‼","Válido✔")</f>
        <v>Vencido‼</v>
      </c>
    </row>
    <row r="57" spans="1:12" x14ac:dyDescent="0.25">
      <c r="A57" s="11" t="str">
        <f>Tabela224[[#This Row],[NOME]]</f>
        <v>FERNANDO AQUINO FERNANDES</v>
      </c>
      <c r="B57" s="11" t="str">
        <f>Tabela224[[#This Row],[CATEGORIA]]</f>
        <v>INTERMITENTE (FERNANDO)</v>
      </c>
      <c r="C57" s="15" t="str">
        <f>Tabela224[[#This Row],[SITUAÇÃO ]]</f>
        <v>ATIVO</v>
      </c>
      <c r="D57" s="8" t="s">
        <v>117</v>
      </c>
      <c r="E57" s="7">
        <v>45314</v>
      </c>
      <c r="F57" s="26">
        <v>4.1666666666666664E-2</v>
      </c>
      <c r="G57" s="7" t="s">
        <v>25</v>
      </c>
      <c r="H57" s="7" t="s">
        <v>63</v>
      </c>
      <c r="I57" s="8">
        <v>24</v>
      </c>
      <c r="J57" s="7">
        <f t="shared" si="5"/>
        <v>46045</v>
      </c>
      <c r="K57" s="9">
        <f t="shared" si="6"/>
        <v>46016</v>
      </c>
      <c r="L57" s="27" t="str">
        <f ca="1">IF(TODAY()&gt;Tabela2241011121314151617181920212223242526[[#This Row],[VENCIMENTO]],"Vencido‼","Válido✔")</f>
        <v>Válido✔</v>
      </c>
    </row>
    <row r="58" spans="1:12" x14ac:dyDescent="0.25">
      <c r="A58" s="11" t="str">
        <f>Tabela224[[#This Row],[NOME]]</f>
        <v>WANDESON COSTA LIMA</v>
      </c>
      <c r="B58" s="11" t="str">
        <f>Tabela224[[#This Row],[CATEGORIA]]</f>
        <v>INTERMITENTE (FERNANDO)</v>
      </c>
      <c r="C58" s="15" t="str">
        <f>Tabela224[[#This Row],[SITUAÇÃO ]]</f>
        <v>ATIVO</v>
      </c>
      <c r="D58" s="8" t="s">
        <v>117</v>
      </c>
      <c r="E58" s="7">
        <v>45314</v>
      </c>
      <c r="F58" s="26">
        <v>4.1666666666666664E-2</v>
      </c>
      <c r="G58" s="7" t="s">
        <v>25</v>
      </c>
      <c r="H58" s="7" t="s">
        <v>63</v>
      </c>
      <c r="I58" s="8">
        <v>24</v>
      </c>
      <c r="J58" s="7">
        <f t="shared" si="5"/>
        <v>46045</v>
      </c>
      <c r="K58" s="9">
        <f t="shared" si="6"/>
        <v>46016</v>
      </c>
      <c r="L58" s="27" t="str">
        <f ca="1">IF(TODAY()&gt;Tabela2241011121314151617181920212223242526[[#This Row],[VENCIMENTO]],"Vencido‼","Válido✔")</f>
        <v>Válido✔</v>
      </c>
    </row>
    <row r="59" spans="1:12" x14ac:dyDescent="0.25">
      <c r="A59" s="11" t="str">
        <f>Tabela224[[#This Row],[NOME]]</f>
        <v>WILLIAN JORGE CAETANO PINTO</v>
      </c>
      <c r="B59" s="11" t="str">
        <f>Tabela224[[#This Row],[CATEGORIA]]</f>
        <v>INTERMITENTE (FERNANDO)</v>
      </c>
      <c r="C59" s="15" t="str">
        <f>Tabela224[[#This Row],[SITUAÇÃO ]]</f>
        <v>ATIVO</v>
      </c>
      <c r="D59" s="8" t="s">
        <v>117</v>
      </c>
      <c r="E59" s="7">
        <v>45314</v>
      </c>
      <c r="F59" s="26">
        <v>4.1666666666666664E-2</v>
      </c>
      <c r="G59" s="7" t="s">
        <v>25</v>
      </c>
      <c r="H59" s="7" t="s">
        <v>63</v>
      </c>
      <c r="I59" s="8">
        <v>24</v>
      </c>
      <c r="J59" s="7">
        <f t="shared" si="5"/>
        <v>46045</v>
      </c>
      <c r="K59" s="9">
        <f t="shared" si="6"/>
        <v>46016</v>
      </c>
      <c r="L59" s="27" t="str">
        <f ca="1">IF(TODAY()&gt;Tabela2241011121314151617181920212223242526[[#This Row],[VENCIMENTO]],"Vencido‼","Válido✔")</f>
        <v>Válido✔</v>
      </c>
    </row>
    <row r="60" spans="1:12" x14ac:dyDescent="0.25">
      <c r="A60" s="11" t="str">
        <f>Tabela224[[#This Row],[NOME]]</f>
        <v>GRASIANE DA COSTA SOBRINHO</v>
      </c>
      <c r="B60" s="11" t="str">
        <f>Tabela224[[#This Row],[CATEGORIA]]</f>
        <v>EMPREGADO</v>
      </c>
      <c r="C60" s="15" t="str">
        <f>Tabela224[[#This Row],[SITUAÇÃO ]]</f>
        <v>ATIVO</v>
      </c>
      <c r="D60" s="8" t="s">
        <v>117</v>
      </c>
      <c r="E60" s="7">
        <v>45356</v>
      </c>
      <c r="F60" s="26">
        <v>4.1666666666666664E-2</v>
      </c>
      <c r="G60" s="7" t="s">
        <v>25</v>
      </c>
      <c r="H60" s="7" t="s">
        <v>63</v>
      </c>
      <c r="I60" s="8">
        <v>24</v>
      </c>
      <c r="J60" s="7">
        <v>46086</v>
      </c>
      <c r="K60" s="9">
        <f t="shared" si="6"/>
        <v>46057</v>
      </c>
      <c r="L60" s="27" t="str">
        <f ca="1">IF(TODAY()&gt;Tabela2241011121314151617181920212223242526[[#This Row],[VENCIMENTO]],"Vencido‼","Válido✔")</f>
        <v>Válido✔</v>
      </c>
    </row>
    <row r="61" spans="1:12" x14ac:dyDescent="0.25">
      <c r="A61" s="11" t="str">
        <f>Tabela224[[#This Row],[NOME]]</f>
        <v>BRUNO GUIMARÃES MARTINS</v>
      </c>
      <c r="B61" s="11" t="str">
        <f>Tabela224[[#This Row],[CATEGORIA]]</f>
        <v>EMPREGADO</v>
      </c>
      <c r="C61" s="15" t="str">
        <f>Tabela224[[#This Row],[SITUAÇÃO ]]</f>
        <v>ATIVO</v>
      </c>
      <c r="D61" s="8"/>
      <c r="E61" s="7"/>
      <c r="F61" s="7"/>
      <c r="G61" s="7"/>
      <c r="H61" s="7"/>
      <c r="I61" s="8"/>
      <c r="J61" s="7">
        <f t="shared" si="5"/>
        <v>0</v>
      </c>
      <c r="K61" s="9">
        <f t="shared" si="6"/>
        <v>-29</v>
      </c>
      <c r="L61" s="27" t="str">
        <f ca="1">IF(TODAY()&gt;Tabela2241011121314151617181920212223242526[[#This Row],[VENCIMENTO]],"Vencido‼","Válido✔")</f>
        <v>Vencido‼</v>
      </c>
    </row>
    <row r="62" spans="1:12" x14ac:dyDescent="0.25">
      <c r="A62" s="11" t="str">
        <f>Tabela224[[#This Row],[NOME]]</f>
        <v>LEANDRO GUIMARÃES MARTINS</v>
      </c>
      <c r="B62" s="11" t="str">
        <f>Tabela224[[#This Row],[CATEGORIA]]</f>
        <v>EMPREGADO</v>
      </c>
      <c r="C62" s="15" t="str">
        <f>Tabela224[[#This Row],[SITUAÇÃO ]]</f>
        <v>ATIVO</v>
      </c>
      <c r="D62" s="8"/>
      <c r="E62" s="7"/>
      <c r="F62" s="7"/>
      <c r="G62" s="7"/>
      <c r="H62" s="7"/>
      <c r="I62" s="8"/>
      <c r="J62" s="7">
        <f t="shared" si="5"/>
        <v>0</v>
      </c>
      <c r="K62" s="9">
        <f t="shared" si="6"/>
        <v>-29</v>
      </c>
      <c r="L62" s="27" t="str">
        <f ca="1">IF(TODAY()&gt;Tabela2241011121314151617181920212223242526[[#This Row],[VENCIMENTO]],"Vencido‼","Válido✔")</f>
        <v>Vencido‼</v>
      </c>
    </row>
    <row r="63" spans="1:12" x14ac:dyDescent="0.25">
      <c r="A63" s="11" t="str">
        <f>Tabela224[[#This Row],[NOME]]</f>
        <v>ALESSANDRO IORANY DOS SANTOS</v>
      </c>
      <c r="B63" s="11" t="str">
        <f>Tabela224[[#This Row],[CATEGORIA]]</f>
        <v>EMPREGADO</v>
      </c>
      <c r="C63" s="15" t="str">
        <f>Tabela224[[#This Row],[SITUAÇÃO ]]</f>
        <v>INATIVO</v>
      </c>
      <c r="D63" s="8" t="s">
        <v>117</v>
      </c>
      <c r="E63" s="7">
        <v>45384</v>
      </c>
      <c r="F63" s="26">
        <v>4.1666666666666664E-2</v>
      </c>
      <c r="G63" s="7" t="s">
        <v>25</v>
      </c>
      <c r="H63" s="7" t="s">
        <v>63</v>
      </c>
      <c r="I63" s="8">
        <v>24</v>
      </c>
      <c r="J63" s="7">
        <f t="shared" si="5"/>
        <v>46114</v>
      </c>
      <c r="K63" s="9">
        <f t="shared" si="6"/>
        <v>46085</v>
      </c>
      <c r="L63" s="27" t="str">
        <f ca="1">IF(TODAY()&gt;Tabela2241011121314151617181920212223242526[[#This Row],[VENCIMENTO]],"Vencido‼","Válido✔")</f>
        <v>Válido✔</v>
      </c>
    </row>
    <row r="64" spans="1:12" x14ac:dyDescent="0.25">
      <c r="A64" s="11" t="str">
        <f>Tabela224[[#This Row],[NOME]]</f>
        <v>MATHEUS BINI SEVERINO FERNANDES</v>
      </c>
      <c r="B64" s="11" t="str">
        <f>Tabela224[[#This Row],[CATEGORIA]]</f>
        <v>EMPREGADO</v>
      </c>
      <c r="C64" s="15" t="str">
        <f>Tabela224[[#This Row],[SITUAÇÃO ]]</f>
        <v>ATIVO</v>
      </c>
      <c r="D64" s="8" t="s">
        <v>117</v>
      </c>
      <c r="E64" s="7">
        <v>45384</v>
      </c>
      <c r="F64" s="26">
        <v>4.1666666666666664E-2</v>
      </c>
      <c r="G64" s="7" t="s">
        <v>25</v>
      </c>
      <c r="H64" s="7" t="s">
        <v>63</v>
      </c>
      <c r="I64" s="8">
        <v>24</v>
      </c>
      <c r="J64" s="7">
        <f t="shared" si="5"/>
        <v>46114</v>
      </c>
      <c r="K64" s="9">
        <f t="shared" si="6"/>
        <v>46085</v>
      </c>
      <c r="L64" s="27" t="str">
        <f ca="1">IF(TODAY()&gt;Tabela2241011121314151617181920212223242526[[#This Row],[VENCIMENTO]],"Vencido‼","Válido✔")</f>
        <v>Válido✔</v>
      </c>
    </row>
    <row r="65" spans="1:12" x14ac:dyDescent="0.25">
      <c r="A65" s="11" t="str">
        <f>Tabela224[[#This Row],[NOME]]</f>
        <v>NILTON ALVES DA CUNHA FILHO</v>
      </c>
      <c r="B65" s="11" t="str">
        <f>Tabela224[[#This Row],[CATEGORIA]]</f>
        <v>EMPREGADO</v>
      </c>
      <c r="C65" s="15" t="str">
        <f>Tabela224[[#This Row],[SITUAÇÃO ]]</f>
        <v>ATIVO</v>
      </c>
      <c r="D65" s="8" t="s">
        <v>117</v>
      </c>
      <c r="E65" s="7">
        <v>45384</v>
      </c>
      <c r="F65" s="26">
        <v>4.1666666666666664E-2</v>
      </c>
      <c r="G65" s="7" t="s">
        <v>25</v>
      </c>
      <c r="H65" s="7" t="s">
        <v>63</v>
      </c>
      <c r="I65" s="8">
        <v>24</v>
      </c>
      <c r="J65" s="7">
        <f t="shared" si="5"/>
        <v>46114</v>
      </c>
      <c r="K65" s="9">
        <f t="shared" si="6"/>
        <v>46085</v>
      </c>
      <c r="L65" s="27" t="str">
        <f ca="1">IF(TODAY()&gt;Tabela2241011121314151617181920212223242526[[#This Row],[VENCIMENTO]],"Vencido‼","Válido✔")</f>
        <v>Válido✔</v>
      </c>
    </row>
    <row r="66" spans="1:12" x14ac:dyDescent="0.25">
      <c r="A66" s="11" t="str">
        <f>Tabela224[[#This Row],[NOME]]</f>
        <v>FRANCISCO PEDRO DE SOUZA SANTOS</v>
      </c>
      <c r="B66" s="11" t="str">
        <f>Tabela224[[#This Row],[CATEGORIA]]</f>
        <v>EMPREGADO</v>
      </c>
      <c r="C66" s="15" t="str">
        <f>Tabela224[[#This Row],[SITUAÇÃO ]]</f>
        <v>ATIVO</v>
      </c>
      <c r="D66" s="8"/>
      <c r="E66" s="7"/>
      <c r="F66" s="7"/>
      <c r="G66" s="7"/>
      <c r="H66" s="7"/>
      <c r="I66" s="8"/>
      <c r="J66" s="7">
        <f t="shared" si="5"/>
        <v>0</v>
      </c>
      <c r="K66" s="9">
        <f t="shared" si="6"/>
        <v>-29</v>
      </c>
      <c r="L66" s="27" t="str">
        <f ca="1">IF(TODAY()&gt;Tabela2241011121314151617181920212223242526[[#This Row],[VENCIMENTO]],"Vencido‼","Válido✔")</f>
        <v>Vencido‼</v>
      </c>
    </row>
    <row r="67" spans="1:12" x14ac:dyDescent="0.25">
      <c r="A67" s="11" t="str">
        <f>Tabela224[[#This Row],[NOME]]</f>
        <v>CARLOS EDUARDO ALVES JULIÃO</v>
      </c>
      <c r="B67" s="11" t="str">
        <f>Tabela224[[#This Row],[CATEGORIA]]</f>
        <v>EMPREGADO</v>
      </c>
      <c r="C67" s="15" t="str">
        <f>Tabela224[[#This Row],[SITUAÇÃO ]]</f>
        <v>ATIVO</v>
      </c>
      <c r="D67" s="8"/>
      <c r="E67" s="7"/>
      <c r="F67" s="7"/>
      <c r="G67" s="7"/>
      <c r="H67" s="7"/>
      <c r="I67" s="8"/>
      <c r="J67" s="7">
        <f t="shared" si="5"/>
        <v>0</v>
      </c>
      <c r="K67" s="9">
        <f t="shared" si="6"/>
        <v>-29</v>
      </c>
      <c r="L67" s="27" t="str">
        <f ca="1">IF(TODAY()&gt;Tabela2241011121314151617181920212223242526[[#This Row],[VENCIMENTO]],"Vencido‼","Válido✔")</f>
        <v>Vencido‼</v>
      </c>
    </row>
    <row r="68" spans="1:12" x14ac:dyDescent="0.25">
      <c r="A68" s="11" t="str">
        <f>Tabela224[[#This Row],[NOME]]</f>
        <v>JHONATAS ALVES COSTA</v>
      </c>
      <c r="B68" s="11" t="str">
        <f>Tabela224[[#This Row],[CATEGORIA]]</f>
        <v>EMPREGADO</v>
      </c>
      <c r="C68" s="15" t="str">
        <f>Tabela224[[#This Row],[SITUAÇÃO ]]</f>
        <v>ATIVO</v>
      </c>
      <c r="D68" s="8"/>
      <c r="E68" s="7"/>
      <c r="F68" s="7"/>
      <c r="G68" s="7"/>
      <c r="H68" s="7"/>
      <c r="I68" s="8"/>
      <c r="J68" s="7">
        <f t="shared" si="5"/>
        <v>0</v>
      </c>
      <c r="K68" s="9">
        <f t="shared" si="6"/>
        <v>-29</v>
      </c>
      <c r="L68" s="27" t="str">
        <f ca="1">IF(TODAY()&gt;Tabela2241011121314151617181920212223242526[[#This Row],[VENCIMENTO]],"Vencido‼","Válido✔")</f>
        <v>Vencido‼</v>
      </c>
    </row>
    <row r="69" spans="1:12" x14ac:dyDescent="0.25">
      <c r="A69" s="11" t="str">
        <f>Tabela224[[#This Row],[NOME]]</f>
        <v>KELLEN CARLA PEREIRA SILVA</v>
      </c>
      <c r="B69" s="11" t="str">
        <f>Tabela224[[#This Row],[CATEGORIA]]</f>
        <v>EMPREGADO</v>
      </c>
      <c r="C69" s="15" t="str">
        <f>Tabela224[[#This Row],[SITUAÇÃO ]]</f>
        <v>ATIVO</v>
      </c>
      <c r="D69" s="8"/>
      <c r="E69" s="7"/>
      <c r="F69" s="7"/>
      <c r="G69" s="7"/>
      <c r="H69" s="7"/>
      <c r="I69" s="8"/>
      <c r="J69" s="7">
        <f t="shared" si="5"/>
        <v>0</v>
      </c>
      <c r="K69" s="9">
        <f t="shared" si="6"/>
        <v>-29</v>
      </c>
      <c r="L69" s="27" t="str">
        <f ca="1">IF(TODAY()&gt;Tabela2241011121314151617181920212223242526[[#This Row],[VENCIMENTO]],"Vencido‼","Válido✔")</f>
        <v>Vencido‼</v>
      </c>
    </row>
    <row r="70" spans="1:12" x14ac:dyDescent="0.25">
      <c r="A70" s="11" t="str">
        <f>Tabela224[[#This Row],[NOME]]</f>
        <v>LEONARDO JOSÉ DA SILVA</v>
      </c>
      <c r="B70" s="11" t="str">
        <f>Tabela224[[#This Row],[CATEGORIA]]</f>
        <v>EMPREGADO</v>
      </c>
      <c r="C70" s="15" t="str">
        <f>Tabela224[[#This Row],[SITUAÇÃO ]]</f>
        <v>ATIVO</v>
      </c>
      <c r="D70" s="8"/>
      <c r="E70" s="7"/>
      <c r="F70" s="7"/>
      <c r="G70" s="7"/>
      <c r="H70" s="7"/>
      <c r="I70" s="8"/>
      <c r="J70" s="7">
        <f t="shared" si="5"/>
        <v>0</v>
      </c>
      <c r="K70" s="9">
        <f t="shared" si="6"/>
        <v>-29</v>
      </c>
      <c r="L70" s="27" t="str">
        <f ca="1">IF(TODAY()&gt;Tabela2241011121314151617181920212223242526[[#This Row],[VENCIMENTO]],"Vencido‼","Válido✔")</f>
        <v>Vencido‼</v>
      </c>
    </row>
    <row r="71" spans="1:12" x14ac:dyDescent="0.25">
      <c r="A71" s="11" t="str">
        <f>Tabela224[[#This Row],[NOME]]</f>
        <v>LUSIMAR DE SOUZA SANTOS</v>
      </c>
      <c r="B71" s="11" t="str">
        <f>Tabela224[[#This Row],[CATEGORIA]]</f>
        <v>EMPREGADO</v>
      </c>
      <c r="C71" s="15" t="str">
        <f>Tabela224[[#This Row],[SITUAÇÃO ]]</f>
        <v>ATIVO</v>
      </c>
      <c r="D71" s="8"/>
      <c r="E71" s="7"/>
      <c r="F71" s="7"/>
      <c r="G71" s="7"/>
      <c r="H71" s="7"/>
      <c r="I71" s="8"/>
      <c r="J71" s="7">
        <f t="shared" si="5"/>
        <v>0</v>
      </c>
      <c r="K71" s="9">
        <f t="shared" si="6"/>
        <v>-29</v>
      </c>
      <c r="L71" s="27" t="str">
        <f ca="1">IF(TODAY()&gt;Tabela2241011121314151617181920212223242526[[#This Row],[VENCIMENTO]],"Vencido‼","Válido✔")</f>
        <v>Vencido‼</v>
      </c>
    </row>
    <row r="72" spans="1:12" x14ac:dyDescent="0.25">
      <c r="A72" s="11" t="str">
        <f>Tabela224[[#This Row],[NOME]]</f>
        <v>SANDY CRISTINA VENCESLAU FERREIRA</v>
      </c>
      <c r="B72" s="11" t="str">
        <f>Tabela224[[#This Row],[CATEGORIA]]</f>
        <v>EMPREGADO</v>
      </c>
      <c r="C72" s="15" t="str">
        <f>Tabela224[[#This Row],[SITUAÇÃO ]]</f>
        <v>ATIVO</v>
      </c>
      <c r="D72" s="8"/>
      <c r="E72" s="7"/>
      <c r="F72" s="7"/>
      <c r="G72" s="7"/>
      <c r="H72" s="7"/>
      <c r="I72" s="8"/>
      <c r="J72" s="7">
        <f t="shared" si="5"/>
        <v>0</v>
      </c>
      <c r="K72" s="9">
        <f t="shared" si="6"/>
        <v>-29</v>
      </c>
      <c r="L72" s="27" t="str">
        <f ca="1">IF(TODAY()&gt;Tabela2241011121314151617181920212223242526[[#This Row],[VENCIMENTO]],"Vencido‼","Válido✔")</f>
        <v>Vencido‼</v>
      </c>
    </row>
    <row r="73" spans="1:12" x14ac:dyDescent="0.25">
      <c r="A73" s="11" t="e">
        <f>Tabela224[[#This Row],[NOME]]</f>
        <v>#VALUE!</v>
      </c>
      <c r="B73" s="11" t="e">
        <f>Tabela224[[#This Row],[CATEGORIA]]</f>
        <v>#VALUE!</v>
      </c>
      <c r="C73" s="15" t="e">
        <f>Tabela224[[#This Row],[SITUAÇÃO ]]</f>
        <v>#VALUE!</v>
      </c>
      <c r="D73" s="8"/>
      <c r="E73" s="7"/>
      <c r="F73" s="7"/>
      <c r="G73" s="7"/>
      <c r="H73" s="7"/>
      <c r="I73" s="8"/>
      <c r="J73" s="7">
        <f t="shared" si="5"/>
        <v>0</v>
      </c>
      <c r="K73" s="9">
        <f t="shared" si="6"/>
        <v>-29</v>
      </c>
      <c r="L73" s="27" t="str">
        <f ca="1">IF(TODAY()&gt;Tabela2241011121314151617181920212223242526[[#This Row],[VENCIMENTO]],"Vencido‼","Válido✔")</f>
        <v>Vencido‼</v>
      </c>
    </row>
    <row r="74" spans="1:12" x14ac:dyDescent="0.25">
      <c r="A74" s="11" t="e">
        <f>Tabela224[[#This Row],[NOME]]</f>
        <v>#VALUE!</v>
      </c>
      <c r="B74" s="11" t="e">
        <f>Tabela224[[#This Row],[CATEGORIA]]</f>
        <v>#VALUE!</v>
      </c>
      <c r="C74" s="15" t="e">
        <f>Tabela224[[#This Row],[SITUAÇÃO ]]</f>
        <v>#VALUE!</v>
      </c>
      <c r="D74" s="8"/>
      <c r="E74" s="7"/>
      <c r="F74" s="7"/>
      <c r="G74" s="7"/>
      <c r="H74" s="7"/>
      <c r="I74" s="8"/>
      <c r="J74" s="7">
        <f t="shared" si="5"/>
        <v>0</v>
      </c>
      <c r="K74" s="9">
        <f t="shared" si="6"/>
        <v>-29</v>
      </c>
      <c r="L74" s="27" t="str">
        <f ca="1">IF(TODAY()&gt;Tabela2241011121314151617181920212223242526[[#This Row],[VENCIMENTO]],"Vencido‼","Válido✔")</f>
        <v>Vencido‼</v>
      </c>
    </row>
    <row r="75" spans="1:12" x14ac:dyDescent="0.25">
      <c r="A75" s="11" t="e">
        <f>Tabela224[[#This Row],[NOME]]</f>
        <v>#VALUE!</v>
      </c>
      <c r="B75" s="11" t="e">
        <f>Tabela224[[#This Row],[CATEGORIA]]</f>
        <v>#VALUE!</v>
      </c>
      <c r="C75" s="15" t="e">
        <f>Tabela224[[#This Row],[SITUAÇÃO ]]</f>
        <v>#VALUE!</v>
      </c>
      <c r="D75" s="8"/>
      <c r="E75" s="7"/>
      <c r="F75" s="7"/>
      <c r="G75" s="7"/>
      <c r="H75" s="7"/>
      <c r="I75" s="8"/>
      <c r="J75" s="7">
        <f t="shared" si="5"/>
        <v>0</v>
      </c>
      <c r="K75" s="9">
        <f t="shared" si="6"/>
        <v>-29</v>
      </c>
      <c r="L75" s="27" t="str">
        <f ca="1">IF(TODAY()&gt;Tabela2241011121314151617181920212223242526[[#This Row],[VENCIMENTO]],"Vencido‼","Válido✔")</f>
        <v>Vencido‼</v>
      </c>
    </row>
    <row r="76" spans="1:12" x14ac:dyDescent="0.25">
      <c r="A76" s="11" t="e">
        <f>Tabela224[[#This Row],[NOME]]</f>
        <v>#VALUE!</v>
      </c>
      <c r="B76" s="11" t="e">
        <f>Tabela224[[#This Row],[CATEGORIA]]</f>
        <v>#VALUE!</v>
      </c>
      <c r="C76" s="15" t="e">
        <f>Tabela224[[#This Row],[SITUAÇÃO ]]</f>
        <v>#VALUE!</v>
      </c>
      <c r="D76" s="8"/>
      <c r="E76" s="7"/>
      <c r="F76" s="7"/>
      <c r="G76" s="7"/>
      <c r="H76" s="7"/>
      <c r="I76" s="8"/>
      <c r="J76" s="7">
        <f t="shared" si="5"/>
        <v>0</v>
      </c>
      <c r="K76" s="9">
        <f t="shared" si="6"/>
        <v>-29</v>
      </c>
      <c r="L76" s="27" t="str">
        <f ca="1">IF(TODAY()&gt;Tabela2241011121314151617181920212223242526[[#This Row],[VENCIMENTO]],"Vencido‼","Válido✔")</f>
        <v>Vencido‼</v>
      </c>
    </row>
    <row r="77" spans="1:12" x14ac:dyDescent="0.25">
      <c r="A77" s="11" t="e">
        <f>Tabela224[[#This Row],[NOME]]</f>
        <v>#VALUE!</v>
      </c>
      <c r="B77" s="11" t="e">
        <f>Tabela224[[#This Row],[CATEGORIA]]</f>
        <v>#VALUE!</v>
      </c>
      <c r="C77" s="15" t="e">
        <f>Tabela224[[#This Row],[SITUAÇÃO ]]</f>
        <v>#VALUE!</v>
      </c>
      <c r="D77" s="8"/>
      <c r="E77" s="7"/>
      <c r="F77" s="7"/>
      <c r="G77" s="7"/>
      <c r="H77" s="7"/>
      <c r="I77" s="8"/>
      <c r="J77" s="7">
        <f t="shared" si="5"/>
        <v>0</v>
      </c>
      <c r="K77" s="9">
        <f t="shared" si="6"/>
        <v>-29</v>
      </c>
      <c r="L77" s="27" t="str">
        <f ca="1">IF(TODAY()&gt;Tabela2241011121314151617181920212223242526[[#This Row],[VENCIMENTO]],"Vencido‼","Válido✔")</f>
        <v>Vencido‼</v>
      </c>
    </row>
    <row r="78" spans="1:12" x14ac:dyDescent="0.25">
      <c r="A78" s="11" t="e">
        <f>Tabela224[[#This Row],[NOME]]</f>
        <v>#VALUE!</v>
      </c>
      <c r="B78" s="11" t="e">
        <f>Tabela224[[#This Row],[CATEGORIA]]</f>
        <v>#VALUE!</v>
      </c>
      <c r="C78" s="15" t="e">
        <f>Tabela224[[#This Row],[SITUAÇÃO ]]</f>
        <v>#VALUE!</v>
      </c>
      <c r="D78" s="8"/>
      <c r="E78" s="7"/>
      <c r="F78" s="7"/>
      <c r="G78" s="7"/>
      <c r="H78" s="7"/>
      <c r="I78" s="8"/>
      <c r="J78" s="7">
        <f t="shared" si="5"/>
        <v>0</v>
      </c>
      <c r="K78" s="9">
        <f t="shared" si="6"/>
        <v>-29</v>
      </c>
      <c r="L78" s="27" t="str">
        <f ca="1">IF(TODAY()&gt;Tabela2241011121314151617181920212223242526[[#This Row],[VENCIMENTO]],"Vencido‼","Válido✔")</f>
        <v>Vencido‼</v>
      </c>
    </row>
    <row r="79" spans="1:12" x14ac:dyDescent="0.25">
      <c r="A79" s="11" t="e">
        <f>Tabela224[[#This Row],[NOME]]</f>
        <v>#VALUE!</v>
      </c>
      <c r="B79" s="11" t="e">
        <f>Tabela224[[#This Row],[CATEGORIA]]</f>
        <v>#VALUE!</v>
      </c>
      <c r="C79" s="15" t="e">
        <f>Tabela224[[#This Row],[SITUAÇÃO ]]</f>
        <v>#VALUE!</v>
      </c>
      <c r="D79" s="8"/>
      <c r="E79" s="7"/>
      <c r="F79" s="7"/>
      <c r="G79" s="7"/>
      <c r="H79" s="7"/>
      <c r="I79" s="8"/>
      <c r="J79" s="7">
        <f t="shared" si="5"/>
        <v>0</v>
      </c>
      <c r="K79" s="9">
        <f t="shared" si="6"/>
        <v>-29</v>
      </c>
      <c r="L79" s="27" t="str">
        <f ca="1">IF(TODAY()&gt;Tabela2241011121314151617181920212223242526[[#This Row],[VENCIMENTO]],"Vencido‼","Válido✔")</f>
        <v>Vencido‼</v>
      </c>
    </row>
    <row r="80" spans="1:12" x14ac:dyDescent="0.25">
      <c r="A80" s="11" t="e">
        <f>Tabela224[[#This Row],[NOME]]</f>
        <v>#VALUE!</v>
      </c>
      <c r="B80" s="11" t="e">
        <f>Tabela224[[#This Row],[CATEGORIA]]</f>
        <v>#VALUE!</v>
      </c>
      <c r="C80" s="15" t="e">
        <f>Tabela224[[#This Row],[SITUAÇÃO ]]</f>
        <v>#VALUE!</v>
      </c>
      <c r="D80" s="8"/>
      <c r="E80" s="7"/>
      <c r="F80" s="7"/>
      <c r="G80" s="7"/>
      <c r="H80" s="7"/>
      <c r="I80" s="8"/>
      <c r="J80" s="7">
        <f t="shared" si="5"/>
        <v>0</v>
      </c>
      <c r="K80" s="9">
        <f t="shared" si="6"/>
        <v>-29</v>
      </c>
      <c r="L80" s="27" t="str">
        <f ca="1">IF(TODAY()&gt;Tabela2241011121314151617181920212223242526[[#This Row],[VENCIMENTO]],"Vencido‼","Válido✔")</f>
        <v>Vencido‼</v>
      </c>
    </row>
    <row r="81" spans="1:12" x14ac:dyDescent="0.25">
      <c r="A81" s="11" t="e">
        <f>Tabela224[[#This Row],[NOME]]</f>
        <v>#VALUE!</v>
      </c>
      <c r="B81" s="11" t="e">
        <f>Tabela224[[#This Row],[CATEGORIA]]</f>
        <v>#VALUE!</v>
      </c>
      <c r="C81" s="15"/>
      <c r="D81" s="8"/>
      <c r="E81" s="7"/>
      <c r="F81" s="7"/>
      <c r="G81" s="7"/>
      <c r="H81" s="7"/>
      <c r="I81" s="8"/>
      <c r="J81" s="7">
        <f t="shared" si="5"/>
        <v>0</v>
      </c>
      <c r="K81" s="9">
        <f t="shared" si="6"/>
        <v>-29</v>
      </c>
      <c r="L81" s="27" t="str">
        <f ca="1">IF(TODAY()&gt;Tabela2241011121314151617181920212223242526[[#This Row],[VENCIMENTO]],"Vencido‼","Válido✔")</f>
        <v>Vencido‼</v>
      </c>
    </row>
    <row r="82" spans="1:12" x14ac:dyDescent="0.25">
      <c r="A82" s="11" t="e">
        <f>Tabela224[[#This Row],[NOME]]</f>
        <v>#VALUE!</v>
      </c>
      <c r="B82" s="11" t="e">
        <f>Tabela224[[#This Row],[CATEGORIA]]</f>
        <v>#VALUE!</v>
      </c>
      <c r="C82" s="15"/>
      <c r="D82" s="8"/>
      <c r="E82" s="7"/>
      <c r="F82" s="7"/>
      <c r="G82" s="7"/>
      <c r="H82" s="7"/>
      <c r="I82" s="8"/>
      <c r="J82" s="7">
        <f t="shared" si="5"/>
        <v>0</v>
      </c>
      <c r="K82" s="9">
        <f t="shared" si="6"/>
        <v>-29</v>
      </c>
      <c r="L82" s="27" t="str">
        <f ca="1">IF(TODAY()&gt;Tabela2241011121314151617181920212223242526[[#This Row],[VENCIMENTO]],"Vencido‼","Válido✔")</f>
        <v>Vencido‼</v>
      </c>
    </row>
    <row r="83" spans="1:12" x14ac:dyDescent="0.25">
      <c r="A83" s="11" t="e">
        <f>Tabela224[[#This Row],[NOME]]</f>
        <v>#VALUE!</v>
      </c>
      <c r="B83" s="11" t="e">
        <f>Tabela224[[#This Row],[CATEGORIA]]</f>
        <v>#VALUE!</v>
      </c>
      <c r="C83" s="15"/>
      <c r="D83" s="8"/>
      <c r="E83" s="7"/>
      <c r="F83" s="7"/>
      <c r="G83" s="7"/>
      <c r="H83" s="7"/>
      <c r="I83" s="8"/>
      <c r="J83" s="7">
        <f t="shared" si="5"/>
        <v>0</v>
      </c>
      <c r="K83" s="9">
        <f t="shared" si="6"/>
        <v>-29</v>
      </c>
      <c r="L83" s="27" t="str">
        <f ca="1">IF(TODAY()&gt;Tabela2241011121314151617181920212223242526[[#This Row],[VENCIMENTO]],"Vencido‼","Válido✔")</f>
        <v>Vencido‼</v>
      </c>
    </row>
    <row r="84" spans="1:12" x14ac:dyDescent="0.25">
      <c r="A84" s="11" t="e">
        <f>Tabela224[[#This Row],[NOME]]</f>
        <v>#VALUE!</v>
      </c>
      <c r="B84" s="11" t="e">
        <f>Tabela224[[#This Row],[CATEGORIA]]</f>
        <v>#VALUE!</v>
      </c>
      <c r="C84" s="15"/>
      <c r="D84" s="8"/>
      <c r="E84" s="7"/>
      <c r="F84" s="7"/>
      <c r="G84" s="7"/>
      <c r="H84" s="7"/>
      <c r="I84" s="8"/>
      <c r="J84" s="7">
        <f t="shared" si="5"/>
        <v>0</v>
      </c>
      <c r="K84" s="9">
        <f t="shared" si="6"/>
        <v>-29</v>
      </c>
      <c r="L84" s="27" t="str">
        <f ca="1">IF(TODAY()&gt;Tabela2241011121314151617181920212223242526[[#This Row],[VENCIMENTO]],"Vencido‼","Válido✔")</f>
        <v>Vencido‼</v>
      </c>
    </row>
    <row r="85" spans="1:12" x14ac:dyDescent="0.25">
      <c r="A85" s="11" t="e">
        <f>Tabela224[[#This Row],[NOME]]</f>
        <v>#VALUE!</v>
      </c>
      <c r="B85" s="11" t="e">
        <f>Tabela224[[#This Row],[CATEGORIA]]</f>
        <v>#VALUE!</v>
      </c>
      <c r="C85" s="15"/>
      <c r="D85" s="8"/>
      <c r="E85" s="7"/>
      <c r="F85" s="7"/>
      <c r="G85" s="7"/>
      <c r="H85" s="7"/>
      <c r="I85" s="8"/>
      <c r="J85" s="7">
        <f t="shared" si="5"/>
        <v>0</v>
      </c>
      <c r="K85" s="9">
        <f t="shared" si="6"/>
        <v>-29</v>
      </c>
      <c r="L85" s="27" t="str">
        <f ca="1">IF(TODAY()&gt;Tabela2241011121314151617181920212223242526[[#This Row],[VENCIMENTO]],"Vencido‼","Válido✔")</f>
        <v>Vencido‼</v>
      </c>
    </row>
    <row r="86" spans="1:12" x14ac:dyDescent="0.25">
      <c r="A86" s="11" t="e">
        <f>Tabela224[[#This Row],[NOME]]</f>
        <v>#VALUE!</v>
      </c>
      <c r="B86" s="11" t="e">
        <f>Tabela224[[#This Row],[CATEGORIA]]</f>
        <v>#VALUE!</v>
      </c>
      <c r="C86" s="15"/>
      <c r="D86" s="8"/>
      <c r="E86" s="7"/>
      <c r="F86" s="7"/>
      <c r="G86" s="7"/>
      <c r="H86" s="7"/>
      <c r="I86" s="8"/>
      <c r="J86" s="7">
        <f t="shared" si="5"/>
        <v>0</v>
      </c>
      <c r="K86" s="9">
        <f t="shared" si="6"/>
        <v>-29</v>
      </c>
      <c r="L86" s="27" t="str">
        <f ca="1">IF(TODAY()&gt;Tabela2241011121314151617181920212223242526[[#This Row],[VENCIMENTO]],"Vencido‼","Válido✔")</f>
        <v>Vencido‼</v>
      </c>
    </row>
    <row r="87" spans="1:12" x14ac:dyDescent="0.25">
      <c r="A87" s="11" t="e">
        <f>Tabela224[[#This Row],[NOME]]</f>
        <v>#VALUE!</v>
      </c>
      <c r="B87" s="11" t="e">
        <f>Tabela224[[#This Row],[CATEGORIA]]</f>
        <v>#VALUE!</v>
      </c>
      <c r="C87" s="15"/>
      <c r="D87" s="8"/>
      <c r="E87" s="7"/>
      <c r="F87" s="7"/>
      <c r="G87" s="7"/>
      <c r="H87" s="7"/>
      <c r="I87" s="8"/>
      <c r="J87" s="7">
        <f t="shared" si="5"/>
        <v>0</v>
      </c>
      <c r="K87" s="9">
        <f t="shared" si="6"/>
        <v>-29</v>
      </c>
      <c r="L87" s="27" t="str">
        <f ca="1">IF(TODAY()&gt;Tabela2241011121314151617181920212223242526[[#This Row],[VENCIMENTO]],"Vencido‼","Válido✔")</f>
        <v>Vencido‼</v>
      </c>
    </row>
    <row r="88" spans="1:12" x14ac:dyDescent="0.25">
      <c r="A88" s="11" t="e">
        <f>Tabela224[[#This Row],[NOME]]</f>
        <v>#VALUE!</v>
      </c>
      <c r="B88" s="11" t="e">
        <f>Tabela224[[#This Row],[CATEGORIA]]</f>
        <v>#VALUE!</v>
      </c>
      <c r="C88" s="15"/>
      <c r="D88" s="8"/>
      <c r="E88" s="7"/>
      <c r="F88" s="7"/>
      <c r="G88" s="7"/>
      <c r="H88" s="7"/>
      <c r="I88" s="8"/>
      <c r="J88" s="7">
        <f t="shared" si="5"/>
        <v>0</v>
      </c>
      <c r="K88" s="9">
        <f t="shared" si="6"/>
        <v>-29</v>
      </c>
      <c r="L88" s="27" t="str">
        <f ca="1">IF(TODAY()&gt;Tabela2241011121314151617181920212223242526[[#This Row],[VENCIMENTO]],"Vencido‼","Válido✔")</f>
        <v>Vencido‼</v>
      </c>
    </row>
    <row r="89" spans="1:12" x14ac:dyDescent="0.25">
      <c r="A89" s="11" t="e">
        <f>Tabela224[[#This Row],[NOME]]</f>
        <v>#VALUE!</v>
      </c>
      <c r="B89" s="11" t="e">
        <f>Tabela224[[#This Row],[CATEGORIA]]</f>
        <v>#VALUE!</v>
      </c>
      <c r="C89" s="15"/>
      <c r="D89" s="8"/>
      <c r="E89" s="7"/>
      <c r="F89" s="7"/>
      <c r="G89" s="7"/>
      <c r="H89" s="7"/>
      <c r="I89" s="8"/>
      <c r="J89" s="7">
        <f t="shared" si="5"/>
        <v>0</v>
      </c>
      <c r="K89" s="9">
        <f t="shared" si="6"/>
        <v>-29</v>
      </c>
      <c r="L89" s="27" t="str">
        <f ca="1">IF(TODAY()&gt;Tabela2241011121314151617181920212223242526[[#This Row],[VENCIMENTO]],"Vencido‼","Válido✔")</f>
        <v>Vencido‼</v>
      </c>
    </row>
    <row r="90" spans="1:12" x14ac:dyDescent="0.25">
      <c r="A90" s="11" t="e">
        <f>Tabela224[[#This Row],[NOME]]</f>
        <v>#VALUE!</v>
      </c>
      <c r="B90" s="11" t="e">
        <f>Tabela224[[#This Row],[CATEGORIA]]</f>
        <v>#VALUE!</v>
      </c>
      <c r="C90" s="15"/>
      <c r="D90" s="8"/>
      <c r="E90" s="7"/>
      <c r="F90" s="7"/>
      <c r="G90" s="7"/>
      <c r="H90" s="7"/>
      <c r="I90" s="8"/>
      <c r="J90" s="7">
        <f t="shared" si="5"/>
        <v>0</v>
      </c>
      <c r="K90" s="9">
        <f t="shared" si="6"/>
        <v>-29</v>
      </c>
      <c r="L90" s="27" t="str">
        <f ca="1">IF(TODAY()&gt;Tabela2241011121314151617181920212223242526[[#This Row],[VENCIMENTO]],"Vencido‼","Válido✔")</f>
        <v>Vencido‼</v>
      </c>
    </row>
    <row r="91" spans="1:12" x14ac:dyDescent="0.25">
      <c r="A91" s="11" t="e">
        <f>Tabela224[[#This Row],[NOME]]</f>
        <v>#VALUE!</v>
      </c>
      <c r="B91" s="11" t="e">
        <f>Tabela224[[#This Row],[CATEGORIA]]</f>
        <v>#VALUE!</v>
      </c>
      <c r="C91" s="15"/>
      <c r="D91" s="8"/>
      <c r="E91" s="7"/>
      <c r="F91" s="7"/>
      <c r="G91" s="7"/>
      <c r="H91" s="7"/>
      <c r="I91" s="8"/>
      <c r="J91" s="7">
        <f t="shared" si="5"/>
        <v>0</v>
      </c>
      <c r="K91" s="9">
        <f t="shared" si="6"/>
        <v>-29</v>
      </c>
      <c r="L91" s="27" t="str">
        <f ca="1">IF(TODAY()&gt;Tabela2241011121314151617181920212223242526[[#This Row],[VENCIMENTO]],"Vencido‼","Válido✔")</f>
        <v>Vencido‼</v>
      </c>
    </row>
    <row r="92" spans="1:12" x14ac:dyDescent="0.25">
      <c r="A92" s="11" t="e">
        <f>Tabela224[[#This Row],[NOME]]</f>
        <v>#VALUE!</v>
      </c>
      <c r="B92" s="11" t="e">
        <f>Tabela224[[#This Row],[CATEGORIA]]</f>
        <v>#VALUE!</v>
      </c>
      <c r="C92" s="15"/>
      <c r="D92" s="8"/>
      <c r="E92" s="7"/>
      <c r="F92" s="7"/>
      <c r="G92" s="7"/>
      <c r="H92" s="7"/>
      <c r="I92" s="8"/>
      <c r="J92" s="7">
        <f t="shared" si="5"/>
        <v>0</v>
      </c>
      <c r="K92" s="9">
        <f t="shared" si="6"/>
        <v>-29</v>
      </c>
      <c r="L92" s="27" t="str">
        <f ca="1">IF(TODAY()&gt;Tabela2241011121314151617181920212223242526[[#This Row],[VENCIMENTO]],"Vencido‼","Válido✔")</f>
        <v>Vencido‼</v>
      </c>
    </row>
    <row r="93" spans="1:12" x14ac:dyDescent="0.25">
      <c r="A93" s="11" t="e">
        <f>Tabela224[[#This Row],[NOME]]</f>
        <v>#VALUE!</v>
      </c>
      <c r="B93" s="11" t="e">
        <f>Tabela224[[#This Row],[CATEGORIA]]</f>
        <v>#VALUE!</v>
      </c>
      <c r="C93" s="15"/>
      <c r="D93" s="8"/>
      <c r="E93" s="7"/>
      <c r="F93" s="7"/>
      <c r="G93" s="7"/>
      <c r="H93" s="7"/>
      <c r="I93" s="8"/>
      <c r="J93" s="7">
        <f t="shared" si="5"/>
        <v>0</v>
      </c>
      <c r="K93" s="9">
        <f t="shared" si="6"/>
        <v>-29</v>
      </c>
      <c r="L93" s="27" t="str">
        <f ca="1">IF(TODAY()&gt;Tabela2241011121314151617181920212223242526[[#This Row],[VENCIMENTO]],"Vencido‼","Válido✔")</f>
        <v>Vencido‼</v>
      </c>
    </row>
    <row r="94" spans="1:12" x14ac:dyDescent="0.25">
      <c r="A94" s="11" t="e">
        <f>Tabela224[[#This Row],[NOME]]</f>
        <v>#VALUE!</v>
      </c>
      <c r="B94" s="11" t="e">
        <f>Tabela224[[#This Row],[CATEGORIA]]</f>
        <v>#VALUE!</v>
      </c>
      <c r="C94" s="15"/>
      <c r="D94" s="8"/>
      <c r="E94" s="7"/>
      <c r="F94" s="7"/>
      <c r="G94" s="7"/>
      <c r="H94" s="7"/>
      <c r="I94" s="8"/>
      <c r="J94" s="7">
        <f t="shared" si="5"/>
        <v>0</v>
      </c>
      <c r="K94" s="9">
        <f t="shared" si="6"/>
        <v>-29</v>
      </c>
      <c r="L94" s="27" t="str">
        <f ca="1">IF(TODAY()&gt;Tabela2241011121314151617181920212223242526[[#This Row],[VENCIMENTO]],"Vencido‼","Válido✔")</f>
        <v>Vencido‼</v>
      </c>
    </row>
    <row r="95" spans="1:12" x14ac:dyDescent="0.25">
      <c r="A95" s="11" t="e">
        <f>Tabela224[[#This Row],[NOME]]</f>
        <v>#VALUE!</v>
      </c>
      <c r="B95" s="11" t="e">
        <f>Tabela224[[#This Row],[CATEGORIA]]</f>
        <v>#VALUE!</v>
      </c>
      <c r="C95" s="15"/>
      <c r="D95" s="8"/>
      <c r="E95" s="7"/>
      <c r="F95" s="7"/>
      <c r="G95" s="7"/>
      <c r="H95" s="7"/>
      <c r="I95" s="8"/>
      <c r="J95" s="7">
        <f t="shared" si="5"/>
        <v>0</v>
      </c>
      <c r="K95" s="9">
        <f t="shared" si="6"/>
        <v>-29</v>
      </c>
      <c r="L95" s="27" t="str">
        <f ca="1">IF(TODAY()&gt;Tabela2241011121314151617181920212223242526[[#This Row],[VENCIMENTO]],"Vencido‼","Válido✔")</f>
        <v>Vencido‼</v>
      </c>
    </row>
    <row r="96" spans="1:12" x14ac:dyDescent="0.25">
      <c r="A96" s="11" t="e">
        <f>Tabela224[[#This Row],[NOME]]</f>
        <v>#VALUE!</v>
      </c>
      <c r="B96" s="11" t="e">
        <f>Tabela224[[#This Row],[CATEGORIA]]</f>
        <v>#VALUE!</v>
      </c>
      <c r="C96" s="15"/>
      <c r="D96" s="8"/>
      <c r="E96" s="7"/>
      <c r="F96" s="7"/>
      <c r="G96" s="7"/>
      <c r="H96" s="7"/>
      <c r="I96" s="8"/>
      <c r="J96" s="7">
        <f t="shared" si="5"/>
        <v>0</v>
      </c>
      <c r="K96" s="9">
        <f t="shared" si="6"/>
        <v>-29</v>
      </c>
      <c r="L96" s="27" t="str">
        <f ca="1">IF(TODAY()&gt;Tabela2241011121314151617181920212223242526[[#This Row],[VENCIMENTO]],"Vencido‼","Válido✔")</f>
        <v>Vencido‼</v>
      </c>
    </row>
    <row r="97" spans="1:12" x14ac:dyDescent="0.25">
      <c r="A97" s="11" t="e">
        <f>Tabela224[[#This Row],[NOME]]</f>
        <v>#VALUE!</v>
      </c>
      <c r="B97" s="11" t="e">
        <f>Tabela224[[#This Row],[CATEGORIA]]</f>
        <v>#VALUE!</v>
      </c>
      <c r="C97" s="15"/>
      <c r="D97" s="8"/>
      <c r="E97" s="7"/>
      <c r="F97" s="7"/>
      <c r="G97" s="7"/>
      <c r="H97" s="7"/>
      <c r="I97" s="8"/>
      <c r="J97" s="7">
        <f t="shared" si="5"/>
        <v>0</v>
      </c>
      <c r="K97" s="9">
        <f t="shared" si="6"/>
        <v>-29</v>
      </c>
      <c r="L97" s="27" t="str">
        <f ca="1">IF(TODAY()&gt;Tabela2241011121314151617181920212223242526[[#This Row],[VENCIMENTO]],"Vencido‼","Válido✔")</f>
        <v>Vencido‼</v>
      </c>
    </row>
    <row r="98" spans="1:12" x14ac:dyDescent="0.25">
      <c r="A98" s="11" t="e">
        <f>Tabela224[[#This Row],[NOME]]</f>
        <v>#VALUE!</v>
      </c>
      <c r="B98" s="11" t="e">
        <f>Tabela224[[#This Row],[CATEGORIA]]</f>
        <v>#VALUE!</v>
      </c>
      <c r="C98" s="15"/>
      <c r="D98" s="8"/>
      <c r="E98" s="7"/>
      <c r="F98" s="7"/>
      <c r="G98" s="7"/>
      <c r="H98" s="7"/>
      <c r="I98" s="8"/>
      <c r="J98" s="7">
        <f t="shared" si="5"/>
        <v>0</v>
      </c>
      <c r="K98" s="9">
        <f t="shared" si="6"/>
        <v>-29</v>
      </c>
      <c r="L98" s="27" t="str">
        <f ca="1">IF(TODAY()&gt;Tabela2241011121314151617181920212223242526[[#This Row],[VENCIMENTO]],"Vencido‼","Válido✔")</f>
        <v>Vencido‼</v>
      </c>
    </row>
    <row r="99" spans="1:12" x14ac:dyDescent="0.25">
      <c r="A99" s="11" t="e">
        <f>Tabela224[[#This Row],[NOME]]</f>
        <v>#VALUE!</v>
      </c>
      <c r="B99" s="11" t="e">
        <f>Tabela224[[#This Row],[CATEGORIA]]</f>
        <v>#VALUE!</v>
      </c>
      <c r="C99" s="15"/>
      <c r="D99" s="8"/>
      <c r="E99" s="7"/>
      <c r="F99" s="7"/>
      <c r="G99" s="7"/>
      <c r="H99" s="7"/>
      <c r="I99" s="8"/>
      <c r="J99" s="7">
        <f t="shared" si="5"/>
        <v>0</v>
      </c>
      <c r="K99" s="9">
        <f t="shared" si="6"/>
        <v>-29</v>
      </c>
      <c r="L99" s="27" t="str">
        <f ca="1">IF(TODAY()&gt;Tabela2241011121314151617181920212223242526[[#This Row],[VENCIMENTO]],"Vencido‼","Válido✔")</f>
        <v>Vencido‼</v>
      </c>
    </row>
    <row r="100" spans="1:12" x14ac:dyDescent="0.25">
      <c r="A100" s="11" t="e">
        <f>Tabela224[[#This Row],[NOME]]</f>
        <v>#VALUE!</v>
      </c>
      <c r="B100" s="11" t="e">
        <f>Tabela224[[#This Row],[CATEGORIA]]</f>
        <v>#VALUE!</v>
      </c>
      <c r="C100" s="15"/>
      <c r="D100" s="8"/>
      <c r="E100" s="7"/>
      <c r="F100" s="7"/>
      <c r="G100" s="7"/>
      <c r="H100" s="7"/>
      <c r="I100" s="8"/>
      <c r="J100" s="7">
        <f t="shared" si="5"/>
        <v>0</v>
      </c>
      <c r="K100" s="9">
        <f t="shared" si="6"/>
        <v>-29</v>
      </c>
      <c r="L100" s="27" t="str">
        <f ca="1">IF(TODAY()&gt;Tabela2241011121314151617181920212223242526[[#This Row],[VENCIMENTO]],"Vencido‼","Válido✔")</f>
        <v>Vencido‼</v>
      </c>
    </row>
  </sheetData>
  <mergeCells count="2">
    <mergeCell ref="A2:L2"/>
    <mergeCell ref="A3:J3"/>
  </mergeCells>
  <conditionalFormatting sqref="J1">
    <cfRule type="containsText" dxfId="347" priority="2" operator="containsText" text="VENCIMENTO PRÓXIMO">
      <formula>NOT(ISERROR(SEARCH("VENCIMENTO PRÓXIMO",J1)))</formula>
    </cfRule>
  </conditionalFormatting>
  <conditionalFormatting sqref="J4">
    <cfRule type="timePeriod" dxfId="346" priority="10" timePeriod="nextMonth">
      <formula>AND(MONTH(J4)=MONTH(EDATE(TODAY(),0+1)),YEAR(J4)=YEAR(EDATE(TODAY(),0+1)))</formula>
    </cfRule>
  </conditionalFormatting>
  <conditionalFormatting sqref="J5:J100">
    <cfRule type="cellIs" dxfId="345" priority="17" operator="equal">
      <formula>44848</formula>
    </cfRule>
    <cfRule type="cellIs" dxfId="344" priority="18" operator="lessThan">
      <formula>44848</formula>
    </cfRule>
  </conditionalFormatting>
  <conditionalFormatting sqref="J5:K1048576">
    <cfRule type="timePeriod" dxfId="343" priority="14" timePeriod="nextMonth">
      <formula>AND(MONTH(J5)=MONTH(EDATE(TODAY(),0+1)),YEAR(J5)=YEAR(EDATE(TODAY(),0+1)))</formula>
    </cfRule>
  </conditionalFormatting>
  <conditionalFormatting sqref="K1">
    <cfRule type="containsText" dxfId="342" priority="1" operator="containsText" text="VENCIMENTO PRÓXIMO">
      <formula>NOT(ISERROR(SEARCH("VENCIMENTO PRÓXIMO",K1)))</formula>
    </cfRule>
    <cfRule type="containsText" dxfId="341" priority="3" operator="containsText" text="PROGRAMAR RENOVAÇÃO">
      <formula>NOT(ISERROR(SEARCH("PROGRAMAR RENOVAÇÃO",K1)))</formula>
    </cfRule>
  </conditionalFormatting>
  <conditionalFormatting sqref="K3 K5:K1048576">
    <cfRule type="timePeriod" dxfId="340" priority="12" timePeriod="thisMonth">
      <formula>AND(MONTH(K3)=MONTH(TODAY()),YEAR(K3)=YEAR(TODAY()))</formula>
    </cfRule>
  </conditionalFormatting>
  <conditionalFormatting sqref="K3">
    <cfRule type="timePeriod" dxfId="339" priority="15" timePeriod="nextMonth">
      <formula>AND(MONTH(K3)=MONTH(EDATE(TODAY(),0+1)),YEAR(K3)=YEAR(EDATE(TODAY(),0+1)))</formula>
    </cfRule>
  </conditionalFormatting>
  <conditionalFormatting sqref="K4">
    <cfRule type="timePeriod" dxfId="338" priority="8" timePeriod="thisMonth">
      <formula>AND(MONTH(K4)=MONTH(TODAY()),YEAR(K4)=YEAR(TODAY()))</formula>
    </cfRule>
    <cfRule type="timePeriod" dxfId="337" priority="11" timePeriod="nextMonth">
      <formula>AND(MONTH(K4)=MONTH(EDATE(TODAY(),0+1)),YEAR(K4)=YEAR(EDATE(TODAY(),0+1)))</formula>
    </cfRule>
  </conditionalFormatting>
  <conditionalFormatting sqref="K5:K100">
    <cfRule type="cellIs" dxfId="336" priority="16" operator="equal">
      <formula>44809</formula>
    </cfRule>
  </conditionalFormatting>
  <conditionalFormatting sqref="L5:L44 L46:L100">
    <cfRule type="containsText" dxfId="335" priority="4" operator="containsText" text="Válido">
      <formula>NOT(ISERROR(SEARCH("Válido",L5)))</formula>
    </cfRule>
    <cfRule type="containsText" dxfId="334" priority="5" operator="containsText" text="Vencido">
      <formula>NOT(ISERROR(SEARCH("Vencido",L5)))</formula>
    </cfRule>
  </conditionalFormatting>
  <hyperlinks>
    <hyperlink ref="L3" r:id="rId1" xr:uid="{D1DBF008-7606-4F7F-9EC0-36749DC181E7}"/>
  </hyperlinks>
  <pageMargins left="0.511811024" right="0.511811024" top="0.78740157499999996" bottom="0.78740157499999996" header="0.31496062000000002" footer="0.31496062000000002"/>
  <pageSetup paperSize="9" scale="48" orientation="landscape" r:id="rId2"/>
  <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1A1059F-8532-4F9A-B8B3-C63B87A85762}">
          <x14:formula1>
            <xm:f>Planilha2!$A$15:$A$16</xm:f>
          </x14:formula1>
          <xm:sqref>G5:G44 G46:G100</xm:sqref>
        </x14:dataValidation>
        <x14:dataValidation type="list" allowBlank="1" showInputMessage="1" showErrorMessage="1" xr:uid="{13B66E75-44DE-4861-84B3-AEBCB6FA90A0}">
          <x14:formula1>
            <xm:f>Planilha2!$A$1:$A$2</xm:f>
          </x14:formula1>
          <xm:sqref>H5:H100</xm:sqref>
        </x14:dataValidation>
        <x14:dataValidation type="list" allowBlank="1" showInputMessage="1" showErrorMessage="1" xr:uid="{A94FE424-5495-4347-B0DD-2A3270EBE3DF}">
          <x14:formula1>
            <xm:f>Planilha2!$A$4:$A$13</xm:f>
          </x14:formula1>
          <xm:sqref>D5:D100</xm:sqref>
        </x14:dataValidation>
        <x14:dataValidation type="list" allowBlank="1" showInputMessage="1" showErrorMessage="1" xr:uid="{993BCE4D-9AB8-4A64-8BD9-02975F7D0A19}">
          <x14:formula1>
            <xm:f>Planilha2!$A$18:$A$19</xm:f>
          </x14:formula1>
          <xm:sqref>C5:C100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0F9AD-1331-4E87-A63E-4DEAD306AF21}">
  <sheetPr>
    <pageSetUpPr fitToPage="1"/>
  </sheetPr>
  <dimension ref="A1:L104"/>
  <sheetViews>
    <sheetView zoomScale="84" zoomScaleNormal="84" zoomScaleSheetLayoutView="100" workbookViewId="0">
      <pane xSplit="1" topLeftCell="B1" activePane="topRight" state="frozen"/>
      <selection activeCell="A19" sqref="A19"/>
      <selection pane="topRight" activeCell="A104" sqref="A104"/>
    </sheetView>
  </sheetViews>
  <sheetFormatPr defaultRowHeight="15" x14ac:dyDescent="0.25"/>
  <cols>
    <col min="1" max="1" width="43.140625" bestFit="1" customWidth="1"/>
    <col min="2" max="2" width="26.140625" style="17" bestFit="1" customWidth="1"/>
    <col min="3" max="3" width="16.140625" style="12" customWidth="1"/>
    <col min="4" max="4" width="41.5703125" style="12" bestFit="1" customWidth="1"/>
    <col min="5" max="5" width="20.7109375" bestFit="1" customWidth="1"/>
    <col min="6" max="7" width="20.7109375" customWidth="1"/>
    <col min="8" max="8" width="24.140625" bestFit="1" customWidth="1"/>
    <col min="9" max="9" width="16.140625" customWidth="1"/>
    <col min="10" max="10" width="18.140625" customWidth="1"/>
    <col min="11" max="11" width="17.28515625" bestFit="1" customWidth="1"/>
    <col min="12" max="12" width="13" bestFit="1" customWidth="1"/>
  </cols>
  <sheetData>
    <row r="1" spans="1:12" ht="77.25" customHeight="1" x14ac:dyDescent="0.25">
      <c r="I1" s="22" t="s">
        <v>85</v>
      </c>
      <c r="J1" s="23" t="s">
        <v>86</v>
      </c>
      <c r="K1" s="24" t="s">
        <v>87</v>
      </c>
    </row>
    <row r="2" spans="1:12" ht="47.1" customHeight="1" x14ac:dyDescent="0.4">
      <c r="A2" s="51" t="s">
        <v>101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3"/>
    </row>
    <row r="3" spans="1:12" ht="45" customHeight="1" x14ac:dyDescent="0.25">
      <c r="A3" s="54" t="s">
        <v>100</v>
      </c>
      <c r="B3" s="55"/>
      <c r="C3" s="55"/>
      <c r="D3" s="55"/>
      <c r="E3" s="55"/>
      <c r="F3" s="55"/>
      <c r="G3" s="55"/>
      <c r="H3" s="55"/>
      <c r="I3" s="55"/>
      <c r="J3" s="55"/>
      <c r="K3" s="13" t="s">
        <v>0</v>
      </c>
      <c r="L3" s="28" t="s">
        <v>134</v>
      </c>
    </row>
    <row r="4" spans="1:12" ht="24" x14ac:dyDescent="0.25">
      <c r="A4" s="3" t="s">
        <v>1</v>
      </c>
      <c r="B4" s="16" t="s">
        <v>67</v>
      </c>
      <c r="C4" s="3" t="s">
        <v>77</v>
      </c>
      <c r="D4" s="3" t="s">
        <v>2</v>
      </c>
      <c r="E4" s="4" t="s">
        <v>3</v>
      </c>
      <c r="F4" s="4" t="s">
        <v>8</v>
      </c>
      <c r="G4" s="4" t="s">
        <v>7</v>
      </c>
      <c r="H4" s="5" t="s">
        <v>4</v>
      </c>
      <c r="I4" s="21" t="s">
        <v>83</v>
      </c>
      <c r="J4" s="6" t="s">
        <v>5</v>
      </c>
      <c r="K4" s="6" t="s">
        <v>6</v>
      </c>
      <c r="L4" s="6" t="s">
        <v>78</v>
      </c>
    </row>
    <row r="5" spans="1:12" hidden="1" x14ac:dyDescent="0.25">
      <c r="A5" s="11" t="str">
        <f>Tabela224[[#This Row],[NOME]]</f>
        <v>ADENILSON ÂNGELO MACIEIRA</v>
      </c>
      <c r="B5" s="11" t="str">
        <f>Tabela224[[#This Row],[CATEGORIA]]</f>
        <v>EMPREGADO</v>
      </c>
      <c r="C5" s="15" t="str">
        <f>Tabela224[[#This Row],[SITUAÇÃO ]]</f>
        <v>ATIVO</v>
      </c>
      <c r="D5" s="15" t="s">
        <v>117</v>
      </c>
      <c r="E5" s="7">
        <v>45106</v>
      </c>
      <c r="F5" s="10">
        <v>4.1666666666666664E-2</v>
      </c>
      <c r="G5" s="7" t="s">
        <v>25</v>
      </c>
      <c r="H5" s="7" t="s">
        <v>63</v>
      </c>
      <c r="I5" s="8">
        <v>24</v>
      </c>
      <c r="J5" s="7">
        <f t="shared" ref="J5:J50" si="0">EDATE(E5,I5)</f>
        <v>45837</v>
      </c>
      <c r="K5" s="9">
        <f t="shared" ref="K5:K13" si="1">J5-29</f>
        <v>45808</v>
      </c>
      <c r="L5" s="15" t="str">
        <f ca="1">IF(TODAY()&gt;Tabela224101112131415161718192021222324252628[[#This Row],[VENCIMENTO]],"Vencido‼","Válido✔")</f>
        <v>Válido✔</v>
      </c>
    </row>
    <row r="6" spans="1:12" hidden="1" x14ac:dyDescent="0.25">
      <c r="A6" s="11" t="str">
        <f>Tabela224[[#This Row],[NOME]]</f>
        <v>ADENILSON PEREIRA SOARES</v>
      </c>
      <c r="B6" s="11" t="str">
        <f>Tabela224[[#This Row],[CATEGORIA]]</f>
        <v>EMPREGADO</v>
      </c>
      <c r="C6" s="15" t="str">
        <f>Tabela224[[#This Row],[SITUAÇÃO ]]</f>
        <v>ATIVO</v>
      </c>
      <c r="D6" s="15" t="s">
        <v>117</v>
      </c>
      <c r="E6" s="7">
        <v>45168</v>
      </c>
      <c r="F6" s="10">
        <v>4.1666666666666664E-2</v>
      </c>
      <c r="G6" s="7" t="s">
        <v>25</v>
      </c>
      <c r="H6" s="7" t="s">
        <v>63</v>
      </c>
      <c r="I6" s="8">
        <v>24</v>
      </c>
      <c r="J6" s="7">
        <f t="shared" si="0"/>
        <v>45899</v>
      </c>
      <c r="K6" s="9">
        <f t="shared" si="1"/>
        <v>45870</v>
      </c>
      <c r="L6" s="15" t="str">
        <f ca="1">IF(TODAY()&gt;Tabela224101112131415161718192021222324252628[[#This Row],[VENCIMENTO]],"Vencido‼","Válido✔")</f>
        <v>Válido✔</v>
      </c>
    </row>
    <row r="7" spans="1:12" x14ac:dyDescent="0.25">
      <c r="A7" s="11" t="str">
        <f>Tabela224[[#This Row],[NOME]]</f>
        <v>AMANDA APARECIDA DOS SANTOS</v>
      </c>
      <c r="B7" s="11" t="str">
        <f>Tabela224[[#This Row],[CATEGORIA]]</f>
        <v>EMPREGADO</v>
      </c>
      <c r="C7" s="15" t="str">
        <f>Tabela224[[#This Row],[SITUAÇÃO ]]</f>
        <v>ATIVO</v>
      </c>
      <c r="D7" s="15" t="s">
        <v>143</v>
      </c>
      <c r="E7" s="7"/>
      <c r="F7" s="10"/>
      <c r="G7" s="7"/>
      <c r="H7" s="7"/>
      <c r="I7" s="8"/>
      <c r="J7" s="7">
        <f t="shared" si="0"/>
        <v>0</v>
      </c>
      <c r="K7" s="9">
        <f t="shared" si="1"/>
        <v>-29</v>
      </c>
      <c r="L7" s="15" t="str">
        <f ca="1">IF(TODAY()&gt;Tabela224101112131415161718192021222324252628[[#This Row],[VENCIMENTO]],"Vencido‼","Válido✔")</f>
        <v>Vencido‼</v>
      </c>
    </row>
    <row r="8" spans="1:12" hidden="1" x14ac:dyDescent="0.25">
      <c r="A8" s="11" t="str">
        <f>Tabela224[[#This Row],[NOME]]</f>
        <v>ANDERSON JOSÉ NUNES REIS</v>
      </c>
      <c r="B8" s="11" t="str">
        <f>Tabela224[[#This Row],[CATEGORIA]]</f>
        <v>EMPREGADO</v>
      </c>
      <c r="C8" s="15" t="str">
        <f>Tabela224[[#This Row],[SITUAÇÃO ]]</f>
        <v>INATIVO</v>
      </c>
      <c r="D8" s="15" t="s">
        <v>117</v>
      </c>
      <c r="E8" s="7">
        <v>45049</v>
      </c>
      <c r="F8" s="10">
        <v>4.1666666666666664E-2</v>
      </c>
      <c r="G8" s="7" t="s">
        <v>25</v>
      </c>
      <c r="H8" s="7" t="s">
        <v>63</v>
      </c>
      <c r="I8" s="8">
        <v>24</v>
      </c>
      <c r="J8" s="7">
        <f t="shared" si="0"/>
        <v>45780</v>
      </c>
      <c r="K8" s="9">
        <f t="shared" si="1"/>
        <v>45751</v>
      </c>
      <c r="L8" s="15" t="str">
        <f ca="1">IF(TODAY()&gt;Tabela224101112131415161718192021222324252628[[#This Row],[VENCIMENTO]],"Vencido‼","Válido✔")</f>
        <v>Válido✔</v>
      </c>
    </row>
    <row r="9" spans="1:12" hidden="1" x14ac:dyDescent="0.25">
      <c r="A9" s="11" t="str">
        <f>Tabela224[[#This Row],[NOME]]</f>
        <v>ARNALDO RAIMUNDO FERREIRA</v>
      </c>
      <c r="B9" s="11" t="str">
        <f>Tabela224[[#This Row],[CATEGORIA]]</f>
        <v>EMPREGADO</v>
      </c>
      <c r="C9" s="15" t="str">
        <f>Tabela224[[#This Row],[SITUAÇÃO ]]</f>
        <v>ATIVO</v>
      </c>
      <c r="D9" s="15" t="s">
        <v>117</v>
      </c>
      <c r="E9" s="7">
        <v>45015</v>
      </c>
      <c r="F9" s="10">
        <v>4.1666666666666664E-2</v>
      </c>
      <c r="G9" s="7" t="s">
        <v>25</v>
      </c>
      <c r="H9" s="7" t="s">
        <v>63</v>
      </c>
      <c r="I9" s="8">
        <v>24</v>
      </c>
      <c r="J9" s="7">
        <f t="shared" si="0"/>
        <v>45746</v>
      </c>
      <c r="K9" s="9">
        <f t="shared" si="1"/>
        <v>45717</v>
      </c>
      <c r="L9" s="15" t="str">
        <f ca="1">IF(TODAY()&gt;Tabela224101112131415161718192021222324252628[[#This Row],[VENCIMENTO]],"Vencido‼","Válido✔")</f>
        <v>Válido✔</v>
      </c>
    </row>
    <row r="10" spans="1:12" x14ac:dyDescent="0.25">
      <c r="A10" s="11" t="str">
        <f>Tabela224[[#This Row],[NOME]]</f>
        <v>BRUNO DE SOUSA MARTINS</v>
      </c>
      <c r="B10" s="11" t="str">
        <f>Tabela224[[#This Row],[CATEGORIA]]</f>
        <v xml:space="preserve">EMPREGADO </v>
      </c>
      <c r="C10" s="15" t="str">
        <f>Tabela224[[#This Row],[SITUAÇÃO ]]</f>
        <v>INATIVO</v>
      </c>
      <c r="D10" s="15" t="s">
        <v>143</v>
      </c>
      <c r="E10" s="7"/>
      <c r="F10" s="10"/>
      <c r="G10" s="7"/>
      <c r="H10" s="7"/>
      <c r="I10" s="8"/>
      <c r="J10" s="7">
        <f t="shared" si="0"/>
        <v>0</v>
      </c>
      <c r="K10" s="9">
        <f t="shared" si="1"/>
        <v>-29</v>
      </c>
      <c r="L10" s="15" t="str">
        <f ca="1">IF(TODAY()&gt;Tabela224101112131415161718192021222324252628[[#This Row],[VENCIMENTO]],"Vencido‼","Válido✔")</f>
        <v>Vencido‼</v>
      </c>
    </row>
    <row r="11" spans="1:12" hidden="1" x14ac:dyDescent="0.25">
      <c r="A11" s="11" t="str">
        <f>Tabela224[[#This Row],[NOME]]</f>
        <v>CARLOS ANANIAS SOARES DOS ANJOS</v>
      </c>
      <c r="B11" s="11" t="str">
        <f>Tabela224[[#This Row],[CATEGORIA]]</f>
        <v>EMPREGADO</v>
      </c>
      <c r="C11" s="15" t="str">
        <f>Tabela224[[#This Row],[SITUAÇÃO ]]</f>
        <v>ATIVO</v>
      </c>
      <c r="D11" s="15" t="s">
        <v>117</v>
      </c>
      <c r="E11" s="7">
        <v>45110</v>
      </c>
      <c r="F11" s="10">
        <v>4.1666666666666664E-2</v>
      </c>
      <c r="G11" s="7" t="s">
        <v>25</v>
      </c>
      <c r="H11" s="7" t="s">
        <v>63</v>
      </c>
      <c r="I11" s="8">
        <v>24</v>
      </c>
      <c r="J11" s="7">
        <f t="shared" si="0"/>
        <v>45841</v>
      </c>
      <c r="K11" s="9">
        <f t="shared" si="1"/>
        <v>45812</v>
      </c>
      <c r="L11" s="15" t="str">
        <f ca="1">IF(TODAY()&gt;Tabela224101112131415161718192021222324252628[[#This Row],[VENCIMENTO]],"Vencido‼","Válido✔")</f>
        <v>Válido✔</v>
      </c>
    </row>
    <row r="12" spans="1:12" x14ac:dyDescent="0.25">
      <c r="A12" s="11" t="str">
        <f>Tabela224[[#This Row],[NOME]]</f>
        <v>CARLOS ANTÔNIO DE LISBOA</v>
      </c>
      <c r="B12" s="11" t="str">
        <f>Tabela224[[#This Row],[CATEGORIA]]</f>
        <v>EMPREGADO</v>
      </c>
      <c r="C12" s="15" t="str">
        <f>Tabela224[[#This Row],[SITUAÇÃO ]]</f>
        <v>INATIVO</v>
      </c>
      <c r="D12" s="15" t="s">
        <v>143</v>
      </c>
      <c r="E12" s="7"/>
      <c r="F12" s="10"/>
      <c r="G12" s="7"/>
      <c r="H12" s="7"/>
      <c r="I12" s="8"/>
      <c r="J12" s="7">
        <f t="shared" si="0"/>
        <v>0</v>
      </c>
      <c r="K12" s="9">
        <f t="shared" si="1"/>
        <v>-29</v>
      </c>
      <c r="L12" s="15" t="str">
        <f ca="1">IF(TODAY()&gt;Tabela224101112131415161718192021222324252628[[#This Row],[VENCIMENTO]],"Vencido‼","Válido✔")</f>
        <v>Vencido‼</v>
      </c>
    </row>
    <row r="13" spans="1:12" x14ac:dyDescent="0.25">
      <c r="A13" s="11" t="str">
        <f>Tabela224[[#This Row],[NOME]]</f>
        <v>CLESIANO ANTÔNIO DIAS PINHEIRO</v>
      </c>
      <c r="B13" s="11" t="str">
        <f>Tabela224[[#This Row],[CATEGORIA]]</f>
        <v xml:space="preserve">EMPREGADO </v>
      </c>
      <c r="C13" s="15" t="str">
        <f>Tabela224[[#This Row],[SITUAÇÃO ]]</f>
        <v>ATIVO</v>
      </c>
      <c r="D13" s="15" t="s">
        <v>143</v>
      </c>
      <c r="E13" s="7"/>
      <c r="F13" s="10"/>
      <c r="G13" s="7"/>
      <c r="H13" s="7"/>
      <c r="I13" s="8"/>
      <c r="J13" s="7">
        <f t="shared" si="0"/>
        <v>0</v>
      </c>
      <c r="K13" s="9">
        <f t="shared" si="1"/>
        <v>-29</v>
      </c>
      <c r="L13" s="15" t="str">
        <f ca="1">IF(TODAY()&gt;Tabela224101112131415161718192021222324252628[[#This Row],[VENCIMENTO]],"Vencido‼","Válido✔")</f>
        <v>Vencido‼</v>
      </c>
    </row>
    <row r="14" spans="1:12" hidden="1" x14ac:dyDescent="0.25">
      <c r="A14" s="11" t="str">
        <f>Tabela224[[#This Row],[NOME]]</f>
        <v>DAMIÃO VICENTE SARAIVA</v>
      </c>
      <c r="B14" s="11" t="str">
        <f>Tabela224[[#This Row],[CATEGORIA]]</f>
        <v>EMPREGADO</v>
      </c>
      <c r="C14" s="15" t="str">
        <f>Tabela224[[#This Row],[SITUAÇÃO ]]</f>
        <v>ATIVO</v>
      </c>
      <c r="D14" s="15" t="s">
        <v>117</v>
      </c>
      <c r="E14" s="7">
        <v>44994</v>
      </c>
      <c r="F14" s="10">
        <v>4.1666666666666664E-2</v>
      </c>
      <c r="G14" s="7" t="s">
        <v>25</v>
      </c>
      <c r="H14" s="7" t="s">
        <v>63</v>
      </c>
      <c r="I14" s="8">
        <v>24</v>
      </c>
      <c r="J14" s="7">
        <f t="shared" si="0"/>
        <v>45725</v>
      </c>
      <c r="K14" s="9">
        <f>J14-29</f>
        <v>45696</v>
      </c>
      <c r="L14" s="15" t="str">
        <f ca="1">IF(TODAY()&gt;Tabela224101112131415161718192021222324252628[[#This Row],[VENCIMENTO]],"Vencido‼","Válido✔")</f>
        <v>Válido✔</v>
      </c>
    </row>
    <row r="15" spans="1:12" hidden="1" x14ac:dyDescent="0.25">
      <c r="A15" s="11" t="str">
        <f>Tabela224[[#This Row],[NOME]]</f>
        <v>DANIEL ALVES DA CUNHA</v>
      </c>
      <c r="B15" s="11" t="str">
        <f>Tabela224[[#This Row],[CATEGORIA]]</f>
        <v>EMPREGADO</v>
      </c>
      <c r="C15" s="15" t="str">
        <f>Tabela224[[#This Row],[SITUAÇÃO ]]</f>
        <v>ATIVO</v>
      </c>
      <c r="D15" s="15" t="s">
        <v>117</v>
      </c>
      <c r="E15" s="7">
        <v>45125</v>
      </c>
      <c r="F15" s="10">
        <v>4.1666666666666664E-2</v>
      </c>
      <c r="G15" s="7" t="s">
        <v>25</v>
      </c>
      <c r="H15" s="7" t="s">
        <v>63</v>
      </c>
      <c r="I15" s="8">
        <v>24</v>
      </c>
      <c r="J15" s="7">
        <f t="shared" si="0"/>
        <v>45856</v>
      </c>
      <c r="K15" s="9">
        <f t="shared" ref="K15:K50" si="2">J15-29</f>
        <v>45827</v>
      </c>
      <c r="L15" s="15" t="str">
        <f ca="1">IF(TODAY()&gt;Tabela224101112131415161718192021222324252628[[#This Row],[VENCIMENTO]],"Vencido‼","Válido✔")</f>
        <v>Válido✔</v>
      </c>
    </row>
    <row r="16" spans="1:12" x14ac:dyDescent="0.25">
      <c r="A16" s="11" t="str">
        <f>Tabela224[[#This Row],[NOME]]</f>
        <v>DIEGO GALDINO REZENDE</v>
      </c>
      <c r="B16" s="11" t="str">
        <f>Tabela224[[#This Row],[CATEGORIA]]</f>
        <v>INTERMITENTE (GEOSCAN)</v>
      </c>
      <c r="C16" s="15" t="str">
        <f>Tabela224[[#This Row],[SITUAÇÃO ]]</f>
        <v>ATIVO</v>
      </c>
      <c r="D16" s="15" t="s">
        <v>143</v>
      </c>
      <c r="E16" s="7"/>
      <c r="F16" s="10"/>
      <c r="G16" s="7"/>
      <c r="H16" s="7"/>
      <c r="I16" s="8"/>
      <c r="J16" s="7">
        <f t="shared" si="0"/>
        <v>0</v>
      </c>
      <c r="K16" s="9">
        <f t="shared" si="2"/>
        <v>-29</v>
      </c>
      <c r="L16" s="15" t="str">
        <f ca="1">IF(TODAY()&gt;Tabela224101112131415161718192021222324252628[[#This Row],[VENCIMENTO]],"Vencido‼","Válido✔")</f>
        <v>Vencido‼</v>
      </c>
    </row>
    <row r="17" spans="1:12" x14ac:dyDescent="0.25">
      <c r="A17" s="11" t="str">
        <f>Tabela224[[#This Row],[NOME]]</f>
        <v>DOGIVAL GONÇALVES DOS SANTOS</v>
      </c>
      <c r="B17" s="11" t="str">
        <f>Tabela224[[#This Row],[CATEGORIA]]</f>
        <v>INTERMITENTE (ELISVÂNIO)</v>
      </c>
      <c r="C17" s="15" t="str">
        <f>Tabela224[[#This Row],[SITUAÇÃO ]]</f>
        <v>ATIVO</v>
      </c>
      <c r="D17" s="15" t="s">
        <v>143</v>
      </c>
      <c r="E17" s="7"/>
      <c r="F17" s="10"/>
      <c r="G17" s="7"/>
      <c r="H17" s="7"/>
      <c r="I17" s="8"/>
      <c r="J17" s="7">
        <f t="shared" si="0"/>
        <v>0</v>
      </c>
      <c r="K17" s="9">
        <f t="shared" si="2"/>
        <v>-29</v>
      </c>
      <c r="L17" s="15" t="str">
        <f ca="1">IF(TODAY()&gt;Tabela224101112131415161718192021222324252628[[#This Row],[VENCIMENTO]],"Vencido‼","Válido✔")</f>
        <v>Vencido‼</v>
      </c>
    </row>
    <row r="18" spans="1:12" x14ac:dyDescent="0.25">
      <c r="A18" s="11" t="str">
        <f>Tabela224[[#This Row],[NOME]]</f>
        <v>ELISVÂNIO DE SOUZA OLIVEIRA</v>
      </c>
      <c r="B18" s="11" t="str">
        <f>Tabela224[[#This Row],[CATEGORIA]]</f>
        <v>INTERMITENTE (ELISVÂNIO)</v>
      </c>
      <c r="C18" s="15" t="str">
        <f>Tabela224[[#This Row],[SITUAÇÃO ]]</f>
        <v>ATIVO</v>
      </c>
      <c r="D18" s="15" t="s">
        <v>143</v>
      </c>
      <c r="E18" s="7"/>
      <c r="F18" s="10"/>
      <c r="G18" s="7"/>
      <c r="H18" s="7"/>
      <c r="I18" s="8"/>
      <c r="J18" s="7">
        <f t="shared" si="0"/>
        <v>0</v>
      </c>
      <c r="K18" s="9">
        <f t="shared" si="2"/>
        <v>-29</v>
      </c>
      <c r="L18" s="15" t="str">
        <f ca="1">IF(TODAY()&gt;Tabela224101112131415161718192021222324252628[[#This Row],[VENCIMENTO]],"Vencido‼","Válido✔")</f>
        <v>Vencido‼</v>
      </c>
    </row>
    <row r="19" spans="1:12" x14ac:dyDescent="0.25">
      <c r="A19" s="11" t="str">
        <f>Tabela224[[#This Row],[NOME]]</f>
        <v>EVARISTO CHAVES DA SILVA</v>
      </c>
      <c r="B19" s="11" t="str">
        <f>Tabela224[[#This Row],[CATEGORIA]]</f>
        <v>EMPREGADO</v>
      </c>
      <c r="C19" s="15" t="str">
        <f>Tabela224[[#This Row],[SITUAÇÃO ]]</f>
        <v>ATIVO</v>
      </c>
      <c r="D19" s="15" t="s">
        <v>143</v>
      </c>
      <c r="E19" s="7"/>
      <c r="F19" s="10"/>
      <c r="G19" s="7" t="s">
        <v>25</v>
      </c>
      <c r="H19" s="7"/>
      <c r="I19" s="8"/>
      <c r="J19" s="7">
        <f t="shared" si="0"/>
        <v>0</v>
      </c>
      <c r="K19" s="9">
        <f t="shared" si="2"/>
        <v>-29</v>
      </c>
      <c r="L19" s="15" t="str">
        <f ca="1">IF(TODAY()&gt;Tabela224101112131415161718192021222324252628[[#This Row],[VENCIMENTO]],"Vencido‼","Válido✔")</f>
        <v>Vencido‼</v>
      </c>
    </row>
    <row r="20" spans="1:12" hidden="1" x14ac:dyDescent="0.25">
      <c r="A20" s="11" t="str">
        <f>Tabela224[[#This Row],[NOME]]</f>
        <v>FELIPE OLIVEIRA BARBOSA</v>
      </c>
      <c r="B20" s="11" t="str">
        <f>Tabela224[[#This Row],[CATEGORIA]]</f>
        <v>EMPREGADO</v>
      </c>
      <c r="C20" s="15" t="str">
        <f>Tabela224[[#This Row],[SITUAÇÃO ]]</f>
        <v>ATIVO</v>
      </c>
      <c r="D20" s="15" t="s">
        <v>117</v>
      </c>
      <c r="E20" s="7">
        <v>45013</v>
      </c>
      <c r="F20" s="10">
        <v>4.1666666666666664E-2</v>
      </c>
      <c r="G20" s="7" t="s">
        <v>25</v>
      </c>
      <c r="H20" s="7" t="s">
        <v>63</v>
      </c>
      <c r="I20" s="8">
        <v>24</v>
      </c>
      <c r="J20" s="7">
        <f t="shared" si="0"/>
        <v>45744</v>
      </c>
      <c r="K20" s="9">
        <f t="shared" si="2"/>
        <v>45715</v>
      </c>
      <c r="L20" s="15" t="str">
        <f ca="1">IF(TODAY()&gt;Tabela224101112131415161718192021222324252628[[#This Row],[VENCIMENTO]],"Vencido‼","Válido✔")</f>
        <v>Válido✔</v>
      </c>
    </row>
    <row r="21" spans="1:12" hidden="1" x14ac:dyDescent="0.25">
      <c r="A21" s="11" t="str">
        <f>Tabela224[[#This Row],[NOME]]</f>
        <v>FERNANDO OLIVEIRA DOS SANTOS</v>
      </c>
      <c r="B21" s="11" t="str">
        <f>Tabela224[[#This Row],[CATEGORIA]]</f>
        <v>EMPREGADO</v>
      </c>
      <c r="C21" s="15" t="str">
        <f>Tabela224[[#This Row],[SITUAÇÃO ]]</f>
        <v>ATIVO</v>
      </c>
      <c r="D21" s="15" t="s">
        <v>117</v>
      </c>
      <c r="E21" s="7">
        <v>45302</v>
      </c>
      <c r="F21" s="10">
        <v>4.1666666666666664E-2</v>
      </c>
      <c r="G21" s="7" t="s">
        <v>25</v>
      </c>
      <c r="H21" s="7" t="s">
        <v>63</v>
      </c>
      <c r="I21" s="8">
        <v>24</v>
      </c>
      <c r="J21" s="7">
        <f t="shared" si="0"/>
        <v>46033</v>
      </c>
      <c r="K21" s="9">
        <f t="shared" si="2"/>
        <v>46004</v>
      </c>
      <c r="L21" s="15" t="str">
        <f ca="1">IF(TODAY()&gt;Tabela224101112131415161718192021222324252628[[#This Row],[VENCIMENTO]],"Vencido‼","Válido✔")</f>
        <v>Válido✔</v>
      </c>
    </row>
    <row r="22" spans="1:12" x14ac:dyDescent="0.25">
      <c r="A22" s="11" t="str">
        <f>Tabela224[[#This Row],[NOME]]</f>
        <v>FILIPI GODINHO VEIGA</v>
      </c>
      <c r="B22" s="11" t="str">
        <f>Tabela224[[#This Row],[CATEGORIA]]</f>
        <v>INTERMITENTE (GEOSCAN)</v>
      </c>
      <c r="C22" s="15" t="str">
        <f>Tabela224[[#This Row],[SITUAÇÃO ]]</f>
        <v>ATIVO</v>
      </c>
      <c r="D22" s="15" t="s">
        <v>143</v>
      </c>
      <c r="E22" s="7"/>
      <c r="F22" s="10"/>
      <c r="G22" s="7"/>
      <c r="H22" s="7"/>
      <c r="I22" s="8"/>
      <c r="J22" s="7">
        <f t="shared" si="0"/>
        <v>0</v>
      </c>
      <c r="K22" s="9">
        <f t="shared" si="2"/>
        <v>-29</v>
      </c>
      <c r="L22" s="15" t="str">
        <f ca="1">IF(TODAY()&gt;Tabela224101112131415161718192021222324252628[[#This Row],[VENCIMENTO]],"Vencido‼","Válido✔")</f>
        <v>Vencido‼</v>
      </c>
    </row>
    <row r="23" spans="1:12" hidden="1" x14ac:dyDescent="0.25">
      <c r="A23" s="11" t="str">
        <f>Tabela224[[#This Row],[NOME]]</f>
        <v>GERSON DAMIÃO DA SILVA PRADO</v>
      </c>
      <c r="B23" s="11" t="str">
        <f>Tabela224[[#This Row],[CATEGORIA]]</f>
        <v>EMPREGADO</v>
      </c>
      <c r="C23" s="15" t="str">
        <f>Tabela224[[#This Row],[SITUAÇÃO ]]</f>
        <v>ATIVO</v>
      </c>
      <c r="D23" s="15" t="s">
        <v>117</v>
      </c>
      <c r="E23" s="7">
        <v>45111</v>
      </c>
      <c r="F23" s="10">
        <v>4.1666666666666664E-2</v>
      </c>
      <c r="G23" s="7" t="s">
        <v>25</v>
      </c>
      <c r="H23" s="7" t="s">
        <v>63</v>
      </c>
      <c r="I23" s="8">
        <v>24</v>
      </c>
      <c r="J23" s="7">
        <f t="shared" si="0"/>
        <v>45842</v>
      </c>
      <c r="K23" s="9">
        <f t="shared" si="2"/>
        <v>45813</v>
      </c>
      <c r="L23" s="15" t="str">
        <f ca="1">IF(TODAY()&gt;Tabela224101112131415161718192021222324252628[[#This Row],[VENCIMENTO]],"Vencido‼","Válido✔")</f>
        <v>Válido✔</v>
      </c>
    </row>
    <row r="24" spans="1:12" x14ac:dyDescent="0.25">
      <c r="A24" s="11" t="str">
        <f>Tabela224[[#This Row],[NOME]]</f>
        <v>GIVALDO JOSE DOS SANTOS</v>
      </c>
      <c r="B24" s="11" t="str">
        <f>Tabela224[[#This Row],[CATEGORIA]]</f>
        <v>INTERMITENTE (ELISVÂNIO)</v>
      </c>
      <c r="C24" s="15" t="str">
        <f>Tabela224[[#This Row],[SITUAÇÃO ]]</f>
        <v>ATIVO</v>
      </c>
      <c r="D24" s="15" t="s">
        <v>143</v>
      </c>
      <c r="E24" s="7"/>
      <c r="F24" s="7"/>
      <c r="G24" s="7"/>
      <c r="H24" s="7"/>
      <c r="I24" s="8"/>
      <c r="J24" s="7">
        <f t="shared" si="0"/>
        <v>0</v>
      </c>
      <c r="K24" s="9">
        <f t="shared" si="2"/>
        <v>-29</v>
      </c>
      <c r="L24" s="15" t="str">
        <f ca="1">IF(TODAY()&gt;Tabela224101112131415161718192021222324252628[[#This Row],[VENCIMENTO]],"Vencido‼","Válido✔")</f>
        <v>Vencido‼</v>
      </c>
    </row>
    <row r="25" spans="1:12" hidden="1" x14ac:dyDescent="0.25">
      <c r="A25" s="11" t="str">
        <f>Tabela224[[#This Row],[NOME]]</f>
        <v>GUSTAVO HENRIQUE ABREU ROCHA</v>
      </c>
      <c r="B25" s="11" t="str">
        <f>Tabela224[[#This Row],[CATEGORIA]]</f>
        <v>EMPREGADO</v>
      </c>
      <c r="C25" s="15" t="str">
        <f>Tabela224[[#This Row],[SITUAÇÃO ]]</f>
        <v>ATIVO</v>
      </c>
      <c r="D25" s="15" t="s">
        <v>117</v>
      </c>
      <c r="E25" s="7">
        <v>44963</v>
      </c>
      <c r="F25" s="10">
        <v>4.1666666666666664E-2</v>
      </c>
      <c r="G25" s="7" t="s">
        <v>25</v>
      </c>
      <c r="H25" s="7" t="s">
        <v>63</v>
      </c>
      <c r="I25" s="8">
        <v>24</v>
      </c>
      <c r="J25" s="7">
        <f t="shared" si="0"/>
        <v>45694</v>
      </c>
      <c r="K25" s="9">
        <f t="shared" si="2"/>
        <v>45665</v>
      </c>
      <c r="L25" s="15" t="str">
        <f ca="1">IF(TODAY()&gt;Tabela224101112131415161718192021222324252628[[#This Row],[VENCIMENTO]],"Vencido‼","Válido✔")</f>
        <v>Válido✔</v>
      </c>
    </row>
    <row r="26" spans="1:12" hidden="1" x14ac:dyDescent="0.25">
      <c r="A26" s="11" t="str">
        <f>Tabela224[[#This Row],[NOME]]</f>
        <v>HIGOR PAULO DIAS OLIVEIRA</v>
      </c>
      <c r="B26" s="11" t="str">
        <f>Tabela224[[#This Row],[CATEGORIA]]</f>
        <v>EMPREGADO</v>
      </c>
      <c r="C26" s="15" t="str">
        <f>Tabela224[[#This Row],[SITUAÇÃO ]]</f>
        <v>ATIVO</v>
      </c>
      <c r="D26" s="15" t="s">
        <v>117</v>
      </c>
      <c r="E26" s="7">
        <v>45127</v>
      </c>
      <c r="F26" s="10">
        <v>4.1666666666666664E-2</v>
      </c>
      <c r="G26" s="7" t="s">
        <v>25</v>
      </c>
      <c r="H26" s="7" t="s">
        <v>63</v>
      </c>
      <c r="I26" s="8">
        <v>24</v>
      </c>
      <c r="J26" s="7">
        <f t="shared" si="0"/>
        <v>45858</v>
      </c>
      <c r="K26" s="9">
        <f t="shared" si="2"/>
        <v>45829</v>
      </c>
      <c r="L26" s="15" t="str">
        <f ca="1">IF(TODAY()&gt;Tabela224101112131415161718192021222324252628[[#This Row],[VENCIMENTO]],"Vencido‼","Válido✔")</f>
        <v>Válido✔</v>
      </c>
    </row>
    <row r="27" spans="1:12" x14ac:dyDescent="0.25">
      <c r="A27" s="11" t="str">
        <f>Tabela224[[#This Row],[NOME]]</f>
        <v>JANDILSON VIRGENS COSTA</v>
      </c>
      <c r="B27" s="11" t="str">
        <f>Tabela224[[#This Row],[CATEGORIA]]</f>
        <v>INTERMITENTE (ELISVÂNIO)</v>
      </c>
      <c r="C27" s="15" t="str">
        <f>Tabela224[[#This Row],[SITUAÇÃO ]]</f>
        <v>ATIVO</v>
      </c>
      <c r="D27" s="15" t="s">
        <v>143</v>
      </c>
      <c r="E27" s="7"/>
      <c r="F27" s="7"/>
      <c r="G27" s="7"/>
      <c r="H27" s="7"/>
      <c r="I27" s="8"/>
      <c r="J27" s="7">
        <f t="shared" si="0"/>
        <v>0</v>
      </c>
      <c r="K27" s="9">
        <f t="shared" si="2"/>
        <v>-29</v>
      </c>
      <c r="L27" s="15" t="str">
        <f ca="1">IF(TODAY()&gt;Tabela224101112131415161718192021222324252628[[#This Row],[VENCIMENTO]],"Vencido‼","Válido✔")</f>
        <v>Vencido‼</v>
      </c>
    </row>
    <row r="28" spans="1:12" hidden="1" x14ac:dyDescent="0.25">
      <c r="A28" s="11" t="str">
        <f>Tabela224[[#This Row],[NOME]]</f>
        <v>JHONATA HENRIQUE AMORIM ALVES</v>
      </c>
      <c r="B28" s="11" t="str">
        <f>Tabela224[[#This Row],[CATEGORIA]]</f>
        <v>EMPREGADO</v>
      </c>
      <c r="C28" s="15" t="str">
        <f>Tabela224[[#This Row],[SITUAÇÃO ]]</f>
        <v>ATIVO</v>
      </c>
      <c r="D28" s="15" t="s">
        <v>117</v>
      </c>
      <c r="E28" s="7">
        <v>44988</v>
      </c>
      <c r="F28" s="10">
        <v>4.1666666666666664E-2</v>
      </c>
      <c r="G28" s="7" t="s">
        <v>25</v>
      </c>
      <c r="H28" s="7" t="s">
        <v>63</v>
      </c>
      <c r="I28" s="8">
        <v>24</v>
      </c>
      <c r="J28" s="7">
        <f t="shared" si="0"/>
        <v>45719</v>
      </c>
      <c r="K28" s="9">
        <f t="shared" si="2"/>
        <v>45690</v>
      </c>
      <c r="L28" s="15" t="str">
        <f ca="1">IF(TODAY()&gt;Tabela224101112131415161718192021222324252628[[#This Row],[VENCIMENTO]],"Vencido‼","Válido✔")</f>
        <v>Válido✔</v>
      </c>
    </row>
    <row r="29" spans="1:12" x14ac:dyDescent="0.25">
      <c r="A29" s="11" t="str">
        <f>Tabela224[[#This Row],[NOME]]</f>
        <v>JOÃO PAULO GUIMARÃES</v>
      </c>
      <c r="B29" s="11" t="str">
        <f>Tabela224[[#This Row],[CATEGORIA]]</f>
        <v>EMPREGADO</v>
      </c>
      <c r="C29" s="15" t="str">
        <f>Tabela224[[#This Row],[SITUAÇÃO ]]</f>
        <v>INATIVO</v>
      </c>
      <c r="D29" s="15" t="s">
        <v>143</v>
      </c>
      <c r="E29" s="7"/>
      <c r="F29" s="7"/>
      <c r="G29" s="7"/>
      <c r="H29" s="7"/>
      <c r="I29" s="8"/>
      <c r="J29" s="7">
        <f t="shared" si="0"/>
        <v>0</v>
      </c>
      <c r="K29" s="9">
        <f t="shared" si="2"/>
        <v>-29</v>
      </c>
      <c r="L29" s="15" t="str">
        <f ca="1">IF(TODAY()&gt;Tabela224101112131415161718192021222324252628[[#This Row],[VENCIMENTO]],"Vencido‼","Válido✔")</f>
        <v>Vencido‼</v>
      </c>
    </row>
    <row r="30" spans="1:12" x14ac:dyDescent="0.25">
      <c r="A30" s="11" t="str">
        <f>Tabela224[[#This Row],[NOME]]</f>
        <v>JONATHAS KELLYSON MARTINS DE OLIVEIRA</v>
      </c>
      <c r="B30" s="11" t="str">
        <f>Tabela224[[#This Row],[CATEGORIA]]</f>
        <v>INTERMITENTE</v>
      </c>
      <c r="C30" s="15" t="str">
        <f>Tabela224[[#This Row],[SITUAÇÃO ]]</f>
        <v>INATIVO</v>
      </c>
      <c r="D30" s="15" t="s">
        <v>143</v>
      </c>
      <c r="E30" s="7"/>
      <c r="F30" s="7"/>
      <c r="G30" s="7"/>
      <c r="H30" s="7"/>
      <c r="I30" s="8"/>
      <c r="J30" s="7">
        <f t="shared" si="0"/>
        <v>0</v>
      </c>
      <c r="K30" s="9">
        <f t="shared" si="2"/>
        <v>-29</v>
      </c>
      <c r="L30" s="15" t="str">
        <f ca="1">IF(TODAY()&gt;Tabela224101112131415161718192021222324252628[[#This Row],[VENCIMENTO]],"Vencido‼","Válido✔")</f>
        <v>Vencido‼</v>
      </c>
    </row>
    <row r="31" spans="1:12" hidden="1" x14ac:dyDescent="0.25">
      <c r="A31" s="11" t="str">
        <f>Tabela224[[#This Row],[NOME]]</f>
        <v>JOSÉ ANTÔNIO DIAS</v>
      </c>
      <c r="B31" s="11" t="str">
        <f>Tabela224[[#This Row],[CATEGORIA]]</f>
        <v xml:space="preserve">EMPREGADO </v>
      </c>
      <c r="C31" s="15" t="str">
        <f>Tabela224[[#This Row],[SITUAÇÃO ]]</f>
        <v>ATIVO</v>
      </c>
      <c r="D31" s="15" t="s">
        <v>117</v>
      </c>
      <c r="E31" s="7">
        <v>44986</v>
      </c>
      <c r="F31" s="10">
        <v>4.1666666666666664E-2</v>
      </c>
      <c r="G31" s="7" t="s">
        <v>25</v>
      </c>
      <c r="H31" s="7" t="s">
        <v>63</v>
      </c>
      <c r="I31" s="8">
        <v>24</v>
      </c>
      <c r="J31" s="7">
        <f t="shared" si="0"/>
        <v>45717</v>
      </c>
      <c r="K31" s="9">
        <f t="shared" si="2"/>
        <v>45688</v>
      </c>
      <c r="L31" s="15" t="str">
        <f ca="1">IF(TODAY()&gt;Tabela224101112131415161718192021222324252628[[#This Row],[VENCIMENTO]],"Vencido‼","Válido✔")</f>
        <v>Válido✔</v>
      </c>
    </row>
    <row r="32" spans="1:12" x14ac:dyDescent="0.25">
      <c r="A32" s="11" t="str">
        <f>Tabela224[[#This Row],[NOME]]</f>
        <v>KENNEDY ALMEIDA MOTA</v>
      </c>
      <c r="B32" s="11" t="str">
        <f>Tabela224[[#This Row],[CATEGORIA]]</f>
        <v>EMPREGADO</v>
      </c>
      <c r="C32" s="15" t="str">
        <f>Tabela224[[#This Row],[SITUAÇÃO ]]</f>
        <v>ATIVO</v>
      </c>
      <c r="D32" s="15" t="s">
        <v>143</v>
      </c>
      <c r="E32" s="7"/>
      <c r="F32" s="7"/>
      <c r="G32" s="7"/>
      <c r="H32" s="7"/>
      <c r="I32" s="8"/>
      <c r="J32" s="7">
        <f t="shared" si="0"/>
        <v>0</v>
      </c>
      <c r="K32" s="9">
        <f t="shared" si="2"/>
        <v>-29</v>
      </c>
      <c r="L32" s="15" t="str">
        <f ca="1">IF(TODAY()&gt;Tabela224101112131415161718192021222324252628[[#This Row],[VENCIMENTO]],"Vencido‼","Válido✔")</f>
        <v>Vencido‼</v>
      </c>
    </row>
    <row r="33" spans="1:12" x14ac:dyDescent="0.25">
      <c r="A33" s="11" t="str">
        <f>Tabela224[[#This Row],[NOME]]</f>
        <v>KEVIN AQUINO ARNEZ</v>
      </c>
      <c r="B33" s="11" t="str">
        <f>Tabela224[[#This Row],[CATEGORIA]]</f>
        <v>EMPREGADO</v>
      </c>
      <c r="C33" s="15" t="str">
        <f>Tabela224[[#This Row],[SITUAÇÃO ]]</f>
        <v>ATIVO</v>
      </c>
      <c r="D33" s="15" t="s">
        <v>143</v>
      </c>
      <c r="E33" s="7"/>
      <c r="F33" s="7"/>
      <c r="G33" s="7"/>
      <c r="H33" s="7"/>
      <c r="I33" s="8"/>
      <c r="J33" s="7">
        <f t="shared" si="0"/>
        <v>0</v>
      </c>
      <c r="K33" s="9">
        <f t="shared" si="2"/>
        <v>-29</v>
      </c>
      <c r="L33" s="15" t="str">
        <f ca="1">IF(TODAY()&gt;Tabela224101112131415161718192021222324252628[[#This Row],[VENCIMENTO]],"Vencido‼","Válido✔")</f>
        <v>Vencido‼</v>
      </c>
    </row>
    <row r="34" spans="1:12" hidden="1" x14ac:dyDescent="0.25">
      <c r="A34" s="11" t="str">
        <f>Tabela224[[#This Row],[NOME]]</f>
        <v>LEANDRO ARCANJO DOS SANTOS</v>
      </c>
      <c r="B34" s="11" t="str">
        <f>Tabela224[[#This Row],[CATEGORIA]]</f>
        <v>EMPREGADO</v>
      </c>
      <c r="C34" s="15" t="str">
        <f>Tabela224[[#This Row],[SITUAÇÃO ]]</f>
        <v>ATIVO</v>
      </c>
      <c r="D34" s="15" t="s">
        <v>117</v>
      </c>
      <c r="E34" s="7">
        <v>44938</v>
      </c>
      <c r="F34" s="10">
        <v>4.1666666666666664E-2</v>
      </c>
      <c r="G34" s="7" t="s">
        <v>25</v>
      </c>
      <c r="H34" s="7" t="s">
        <v>63</v>
      </c>
      <c r="I34" s="8">
        <v>24</v>
      </c>
      <c r="J34" s="7">
        <f t="shared" si="0"/>
        <v>45669</v>
      </c>
      <c r="K34" s="9">
        <f t="shared" si="2"/>
        <v>45640</v>
      </c>
      <c r="L34" s="15" t="str">
        <f ca="1">IF(TODAY()&gt;Tabela224101112131415161718192021222324252628[[#This Row],[VENCIMENTO]],"Vencido‼","Válido✔")</f>
        <v>Válido✔</v>
      </c>
    </row>
    <row r="35" spans="1:12" x14ac:dyDescent="0.25">
      <c r="A35" s="11" t="str">
        <f>Tabela224[[#This Row],[NOME]]</f>
        <v>LUCIANO ALVES DE PAIVA</v>
      </c>
      <c r="B35" s="11" t="str">
        <f>Tabela224[[#This Row],[CATEGORIA]]</f>
        <v>EMPREGADO</v>
      </c>
      <c r="C35" s="15" t="str">
        <f>Tabela224[[#This Row],[SITUAÇÃO ]]</f>
        <v>INATIVO</v>
      </c>
      <c r="D35" s="15" t="s">
        <v>143</v>
      </c>
      <c r="E35" s="7"/>
      <c r="F35" s="7"/>
      <c r="G35" s="7"/>
      <c r="H35" s="7"/>
      <c r="I35" s="8"/>
      <c r="J35" s="7">
        <f t="shared" si="0"/>
        <v>0</v>
      </c>
      <c r="K35" s="9">
        <f t="shared" si="2"/>
        <v>-29</v>
      </c>
      <c r="L35" s="15" t="str">
        <f ca="1">IF(TODAY()&gt;Tabela224101112131415161718192021222324252628[[#This Row],[VENCIMENTO]],"Vencido‼","Válido✔")</f>
        <v>Vencido‼</v>
      </c>
    </row>
    <row r="36" spans="1:12" hidden="1" x14ac:dyDescent="0.25">
      <c r="A36" s="11" t="str">
        <f>Tabela224[[#This Row],[NOME]]</f>
        <v>LUIZ CARLOS CORRÊA</v>
      </c>
      <c r="B36" s="11" t="str">
        <f>Tabela224[[#This Row],[CATEGORIA]]</f>
        <v>EMPREGADO</v>
      </c>
      <c r="C36" s="15" t="str">
        <f>Tabela224[[#This Row],[SITUAÇÃO ]]</f>
        <v>ATIVO</v>
      </c>
      <c r="D36" s="15" t="s">
        <v>117</v>
      </c>
      <c r="E36" s="7">
        <v>45127</v>
      </c>
      <c r="F36" s="10">
        <v>4.1666666666666664E-2</v>
      </c>
      <c r="G36" s="7" t="s">
        <v>25</v>
      </c>
      <c r="H36" s="7" t="s">
        <v>63</v>
      </c>
      <c r="I36" s="8">
        <v>24</v>
      </c>
      <c r="J36" s="7">
        <f t="shared" si="0"/>
        <v>45858</v>
      </c>
      <c r="K36" s="9">
        <f t="shared" si="2"/>
        <v>45829</v>
      </c>
      <c r="L36" s="15" t="str">
        <f ca="1">IF(TODAY()&gt;Tabela224101112131415161718192021222324252628[[#This Row],[VENCIMENTO]],"Vencido‼","Válido✔")</f>
        <v>Válido✔</v>
      </c>
    </row>
    <row r="37" spans="1:12" x14ac:dyDescent="0.25">
      <c r="A37" s="11" t="str">
        <f>Tabela224[[#This Row],[NOME]]</f>
        <v>MÁRCIO PEREIRA DO NASCIMENTO</v>
      </c>
      <c r="B37" s="11" t="str">
        <f>Tabela224[[#This Row],[CATEGORIA]]</f>
        <v>EMPREGADO</v>
      </c>
      <c r="C37" s="15" t="str">
        <f>Tabela224[[#This Row],[SITUAÇÃO ]]</f>
        <v>ATIVO</v>
      </c>
      <c r="D37" s="15" t="s">
        <v>143</v>
      </c>
      <c r="E37" s="7"/>
      <c r="F37" s="7"/>
      <c r="G37" s="7"/>
      <c r="H37" s="7"/>
      <c r="I37" s="8"/>
      <c r="J37" s="7">
        <f t="shared" si="0"/>
        <v>0</v>
      </c>
      <c r="K37" s="9">
        <f t="shared" si="2"/>
        <v>-29</v>
      </c>
      <c r="L37" s="15" t="str">
        <f ca="1">IF(TODAY()&gt;Tabela224101112131415161718192021222324252628[[#This Row],[VENCIMENTO]],"Vencido‼","Válido✔")</f>
        <v>Vencido‼</v>
      </c>
    </row>
    <row r="38" spans="1:12" x14ac:dyDescent="0.25">
      <c r="A38" s="11" t="str">
        <f>Tabela224[[#This Row],[NOME]]</f>
        <v>MATEUS DOS SANTOS DE BRITO</v>
      </c>
      <c r="B38" s="11" t="str">
        <f>Tabela224[[#This Row],[CATEGORIA]]</f>
        <v>INTERMITENTE (ELISVÂNIO)</v>
      </c>
      <c r="C38" s="15" t="str">
        <f>Tabela224[[#This Row],[SITUAÇÃO ]]</f>
        <v>ATIVO</v>
      </c>
      <c r="D38" s="15" t="s">
        <v>143</v>
      </c>
      <c r="E38" s="7"/>
      <c r="F38" s="7"/>
      <c r="G38" s="7"/>
      <c r="H38" s="7"/>
      <c r="I38" s="8"/>
      <c r="J38" s="7">
        <f t="shared" si="0"/>
        <v>0</v>
      </c>
      <c r="K38" s="9">
        <f t="shared" si="2"/>
        <v>-29</v>
      </c>
      <c r="L38" s="15" t="str">
        <f ca="1">IF(TODAY()&gt;Tabela224101112131415161718192021222324252628[[#This Row],[VENCIMENTO]],"Vencido‼","Válido✔")</f>
        <v>Vencido‼</v>
      </c>
    </row>
    <row r="39" spans="1:12" x14ac:dyDescent="0.25">
      <c r="A39" s="11" t="str">
        <f>Tabela224[[#This Row],[NOME]]</f>
        <v>MOACIR ROMÁRIO SIQUEIRA DOS REIS</v>
      </c>
      <c r="B39" s="11" t="str">
        <f>Tabela224[[#This Row],[CATEGORIA]]</f>
        <v>EMPREGADO</v>
      </c>
      <c r="C39" s="15" t="str">
        <f>Tabela224[[#This Row],[SITUAÇÃO ]]</f>
        <v>ATIVO</v>
      </c>
      <c r="D39" s="15" t="s">
        <v>143</v>
      </c>
      <c r="E39" s="7"/>
      <c r="F39" s="7"/>
      <c r="G39" s="7"/>
      <c r="H39" s="7"/>
      <c r="I39" s="8"/>
      <c r="J39" s="7">
        <f t="shared" si="0"/>
        <v>0</v>
      </c>
      <c r="K39" s="9">
        <f t="shared" si="2"/>
        <v>-29</v>
      </c>
      <c r="L39" s="15" t="str">
        <f ca="1">IF(TODAY()&gt;Tabela224101112131415161718192021222324252628[[#This Row],[VENCIMENTO]],"Vencido‼","Válido✔")</f>
        <v>Vencido‼</v>
      </c>
    </row>
    <row r="40" spans="1:12" x14ac:dyDescent="0.25">
      <c r="A40" s="11" t="str">
        <f>Tabela224[[#This Row],[NOME]]</f>
        <v>NATHÁLIA ROSY SOUZA OLIVEIRA</v>
      </c>
      <c r="B40" s="11" t="str">
        <f>Tabela224[[#This Row],[CATEGORIA]]</f>
        <v>EMPREGADO</v>
      </c>
      <c r="C40" s="15" t="str">
        <f>Tabela224[[#This Row],[SITUAÇÃO ]]</f>
        <v>ATIVO</v>
      </c>
      <c r="D40" s="15" t="s">
        <v>143</v>
      </c>
      <c r="E40" s="7"/>
      <c r="F40" s="7"/>
      <c r="G40" s="7"/>
      <c r="H40" s="7"/>
      <c r="I40" s="8"/>
      <c r="J40" s="7">
        <f t="shared" si="0"/>
        <v>0</v>
      </c>
      <c r="K40" s="9">
        <f t="shared" si="2"/>
        <v>-29</v>
      </c>
      <c r="L40" s="15" t="str">
        <f ca="1">IF(TODAY()&gt;Tabela224101112131415161718192021222324252628[[#This Row],[VENCIMENTO]],"Vencido‼","Válido✔")</f>
        <v>Vencido‼</v>
      </c>
    </row>
    <row r="41" spans="1:12" hidden="1" x14ac:dyDescent="0.25">
      <c r="A41" s="11" t="str">
        <f>Tabela224[[#This Row],[NOME]]</f>
        <v>NAYARA THAÍS LOURENÇO OLIVEIRA</v>
      </c>
      <c r="B41" s="11" t="str">
        <f>Tabela224[[#This Row],[CATEGORIA]]</f>
        <v>EMPREGADO</v>
      </c>
      <c r="C41" s="15" t="str">
        <f>Tabela224[[#This Row],[SITUAÇÃO ]]</f>
        <v>ATIVO</v>
      </c>
      <c r="D41" s="15" t="s">
        <v>117</v>
      </c>
      <c r="E41" s="7">
        <v>45064</v>
      </c>
      <c r="F41" s="10">
        <v>4.1666666666666664E-2</v>
      </c>
      <c r="G41" s="7" t="s">
        <v>25</v>
      </c>
      <c r="H41" s="7" t="s">
        <v>63</v>
      </c>
      <c r="I41" s="8">
        <v>24</v>
      </c>
      <c r="J41" s="7">
        <f t="shared" si="0"/>
        <v>45795</v>
      </c>
      <c r="K41" s="9">
        <f t="shared" si="2"/>
        <v>45766</v>
      </c>
      <c r="L41" s="15" t="str">
        <f ca="1">IF(TODAY()&gt;Tabela224101112131415161718192021222324252628[[#This Row],[VENCIMENTO]],"Vencido‼","Válido✔")</f>
        <v>Válido✔</v>
      </c>
    </row>
    <row r="42" spans="1:12" hidden="1" x14ac:dyDescent="0.25">
      <c r="A42" s="11" t="str">
        <f>Tabela224[[#This Row],[NOME]]</f>
        <v>NIELTON OLIVEIRA DAMASCENO</v>
      </c>
      <c r="B42" s="11" t="str">
        <f>Tabela224[[#This Row],[CATEGORIA]]</f>
        <v>EMPREGADO</v>
      </c>
      <c r="C42" s="15" t="str">
        <f>Tabela224[[#This Row],[SITUAÇÃO ]]</f>
        <v>ATIVO</v>
      </c>
      <c r="D42" s="15" t="s">
        <v>117</v>
      </c>
      <c r="E42" s="7">
        <v>45302</v>
      </c>
      <c r="F42" s="40">
        <v>4.1666666666666664E-2</v>
      </c>
      <c r="G42" s="7" t="s">
        <v>25</v>
      </c>
      <c r="H42" s="7" t="s">
        <v>63</v>
      </c>
      <c r="I42" s="8">
        <v>24</v>
      </c>
      <c r="J42" s="7">
        <f t="shared" si="0"/>
        <v>46033</v>
      </c>
      <c r="K42" s="9">
        <f t="shared" si="2"/>
        <v>46004</v>
      </c>
      <c r="L42" s="15" t="str">
        <f ca="1">IF(TODAY()&gt;Tabela224101112131415161718192021222324252628[[#This Row],[VENCIMENTO]],"Vencido‼","Válido✔")</f>
        <v>Válido✔</v>
      </c>
    </row>
    <row r="43" spans="1:12" x14ac:dyDescent="0.25">
      <c r="A43" s="11" t="str">
        <f>Tabela224[[#This Row],[NOME]]</f>
        <v>PAULO CÉLIO DA SILVA</v>
      </c>
      <c r="B43" s="11" t="str">
        <f>Tabela224[[#This Row],[CATEGORIA]]</f>
        <v>EMPREGADO</v>
      </c>
      <c r="C43" s="15" t="str">
        <f>Tabela224[[#This Row],[SITUAÇÃO ]]</f>
        <v>ATIVO</v>
      </c>
      <c r="D43" s="15" t="s">
        <v>143</v>
      </c>
      <c r="E43" s="7"/>
      <c r="F43" s="7"/>
      <c r="G43" s="7"/>
      <c r="H43" s="7"/>
      <c r="I43" s="8"/>
      <c r="J43" s="7">
        <f t="shared" si="0"/>
        <v>0</v>
      </c>
      <c r="K43" s="9">
        <f t="shared" si="2"/>
        <v>-29</v>
      </c>
      <c r="L43" s="15" t="str">
        <f ca="1">IF(TODAY()&gt;Tabela224101112131415161718192021222324252628[[#This Row],[VENCIMENTO]],"Vencido‼","Válido✔")</f>
        <v>Vencido‼</v>
      </c>
    </row>
    <row r="44" spans="1:12" hidden="1" x14ac:dyDescent="0.25">
      <c r="A44" s="11" t="str">
        <f>Tabela224[[#This Row],[NOME]]</f>
        <v>RAFAEL FAUSTINO MAPA COELHO</v>
      </c>
      <c r="B44" s="11" t="str">
        <f>Tabela224[[#This Row],[CATEGORIA]]</f>
        <v>EMPREGADO</v>
      </c>
      <c r="C44" s="15" t="str">
        <f>Tabela224[[#This Row],[SITUAÇÃO ]]</f>
        <v>INATIVO</v>
      </c>
      <c r="D44" s="15" t="s">
        <v>82</v>
      </c>
      <c r="E44" s="7">
        <v>44844</v>
      </c>
      <c r="F44" s="26">
        <v>4.1666666666666664E-2</v>
      </c>
      <c r="G44" s="7" t="s">
        <v>22</v>
      </c>
      <c r="H44" s="7" t="s">
        <v>63</v>
      </c>
      <c r="I44" s="8">
        <v>24</v>
      </c>
      <c r="J44" s="7">
        <f t="shared" si="0"/>
        <v>45575</v>
      </c>
      <c r="K44" s="9">
        <f t="shared" si="2"/>
        <v>45546</v>
      </c>
      <c r="L44" s="15" t="str">
        <f ca="1">IF(TODAY()&gt;Tabela224101112131415161718192021222324252628[[#This Row],[VENCIMENTO]],"Vencido‼","Válido✔")</f>
        <v>Válido✔</v>
      </c>
    </row>
    <row r="45" spans="1:12" x14ac:dyDescent="0.25">
      <c r="A45" s="11" t="str">
        <f>Tabela224[[#This Row],[NOME]]</f>
        <v>RAFAEL ROBERTO CAMPIDELLI</v>
      </c>
      <c r="B45" s="11" t="str">
        <f>Tabela224[[#This Row],[CATEGORIA]]</f>
        <v>EMPREGADO</v>
      </c>
      <c r="C45" s="15" t="s">
        <v>120</v>
      </c>
      <c r="D45" s="15" t="s">
        <v>143</v>
      </c>
      <c r="E45" s="7"/>
      <c r="F45" s="7"/>
      <c r="G45" s="7"/>
      <c r="H45" s="7"/>
      <c r="I45" s="8"/>
      <c r="J45" s="7">
        <f>EDATE(E45,I45)</f>
        <v>0</v>
      </c>
      <c r="K45" s="9">
        <f>J45-29</f>
        <v>-29</v>
      </c>
      <c r="L45" s="15" t="str">
        <f ca="1">IF(TODAY()&gt;Tabela224101112131415161718192021222324252628[[#This Row],[VENCIMENTO]],"Vencido‼","Válido✔")</f>
        <v>Vencido‼</v>
      </c>
    </row>
    <row r="46" spans="1:12" x14ac:dyDescent="0.25">
      <c r="A46" s="11" t="str">
        <f>Tabela224[[#This Row],[NOME]]</f>
        <v>ROBERT AUGUSTO SANTOS SILVA</v>
      </c>
      <c r="B46" s="11" t="str">
        <f>Tabela224[[#This Row],[CATEGORIA]]</f>
        <v>EMPREGADO</v>
      </c>
      <c r="C46" s="15" t="str">
        <f>Tabela224[[#This Row],[SITUAÇÃO ]]</f>
        <v>ATIVO</v>
      </c>
      <c r="D46" s="15" t="s">
        <v>143</v>
      </c>
      <c r="E46" s="7"/>
      <c r="F46" s="7"/>
      <c r="G46" s="7"/>
      <c r="H46" s="7"/>
      <c r="I46" s="8"/>
      <c r="J46" s="7">
        <f t="shared" si="0"/>
        <v>0</v>
      </c>
      <c r="K46" s="9">
        <f t="shared" si="2"/>
        <v>-29</v>
      </c>
      <c r="L46" s="15" t="str">
        <f ca="1">IF(TODAY()&gt;Tabela224101112131415161718192021222324252628[[#This Row],[VENCIMENTO]],"Vencido‼","Válido✔")</f>
        <v>Vencido‼</v>
      </c>
    </row>
    <row r="47" spans="1:12" x14ac:dyDescent="0.25">
      <c r="A47" s="11" t="str">
        <f>Tabela224[[#This Row],[NOME]]</f>
        <v>TALISON TIAGO DIAS OLIVEIRA</v>
      </c>
      <c r="B47" s="11" t="str">
        <f>Tabela224[[#This Row],[CATEGORIA]]</f>
        <v>EMPREGADO</v>
      </c>
      <c r="C47" s="15" t="str">
        <f>Tabela224[[#This Row],[SITUAÇÃO ]]</f>
        <v>ATIVO</v>
      </c>
      <c r="D47" s="15" t="s">
        <v>143</v>
      </c>
      <c r="E47" s="7"/>
      <c r="F47" s="7"/>
      <c r="G47" s="7"/>
      <c r="H47" s="7"/>
      <c r="I47" s="8"/>
      <c r="J47" s="7">
        <f t="shared" si="0"/>
        <v>0</v>
      </c>
      <c r="K47" s="9">
        <f t="shared" si="2"/>
        <v>-29</v>
      </c>
      <c r="L47" s="15" t="str">
        <f ca="1">IF(TODAY()&gt;Tabela224101112131415161718192021222324252628[[#This Row],[VENCIMENTO]],"Vencido‼","Válido✔")</f>
        <v>Vencido‼</v>
      </c>
    </row>
    <row r="48" spans="1:12" hidden="1" x14ac:dyDescent="0.25">
      <c r="A48" s="11" t="str">
        <f>Tabela224[[#This Row],[NOME]]</f>
        <v>THAÍS LORRAINE DA SILVA SANTOS</v>
      </c>
      <c r="B48" s="11" t="str">
        <f>Tabela224[[#This Row],[CATEGORIA]]</f>
        <v>EMPREGADO</v>
      </c>
      <c r="C48" s="15" t="str">
        <f>Tabela224[[#This Row],[SITUAÇÃO ]]</f>
        <v>ATIVO</v>
      </c>
      <c r="D48" s="15" t="s">
        <v>117</v>
      </c>
      <c r="E48" s="7">
        <v>45188</v>
      </c>
      <c r="F48" s="10">
        <v>4.1666666666666664E-2</v>
      </c>
      <c r="G48" s="7" t="s">
        <v>25</v>
      </c>
      <c r="H48" s="7" t="s">
        <v>63</v>
      </c>
      <c r="I48" s="8">
        <v>24</v>
      </c>
      <c r="J48" s="7">
        <f t="shared" si="0"/>
        <v>45919</v>
      </c>
      <c r="K48" s="9">
        <f t="shared" si="2"/>
        <v>45890</v>
      </c>
      <c r="L48" s="15" t="str">
        <f ca="1">IF(TODAY()&gt;Tabela224101112131415161718192021222324252628[[#This Row],[VENCIMENTO]],"Vencido‼","Válido✔")</f>
        <v>Válido✔</v>
      </c>
    </row>
    <row r="49" spans="1:12" x14ac:dyDescent="0.25">
      <c r="A49" s="11" t="str">
        <f>Tabela224[[#This Row],[NOME]]</f>
        <v>WAGNER APARECIDO DE SOUSA JÚNIOR</v>
      </c>
      <c r="B49" s="11" t="str">
        <f>Tabela224[[#This Row],[CATEGORIA]]</f>
        <v>EMPREGADO</v>
      </c>
      <c r="C49" s="15" t="str">
        <f>Tabela224[[#This Row],[SITUAÇÃO ]]</f>
        <v>INATIVO</v>
      </c>
      <c r="D49" s="15" t="s">
        <v>143</v>
      </c>
      <c r="E49" s="7"/>
      <c r="F49" s="10"/>
      <c r="G49" s="7"/>
      <c r="H49" s="7"/>
      <c r="I49" s="8"/>
      <c r="J49" s="7">
        <f t="shared" si="0"/>
        <v>0</v>
      </c>
      <c r="K49" s="9">
        <f t="shared" si="2"/>
        <v>-29</v>
      </c>
      <c r="L49" s="15" t="str">
        <f ca="1">IF(TODAY()&gt;Tabela224101112131415161718192021222324252628[[#This Row],[VENCIMENTO]],"Vencido‼","Válido✔")</f>
        <v>Vencido‼</v>
      </c>
    </row>
    <row r="50" spans="1:12" x14ac:dyDescent="0.25">
      <c r="A50" s="11" t="str">
        <f>Tabela224[[#This Row],[NOME]]</f>
        <v>WESLEY DE ALMEIDA E SOUZA</v>
      </c>
      <c r="B50" s="11" t="str">
        <f>Tabela224[[#This Row],[CATEGORIA]]</f>
        <v>EMPREGADO</v>
      </c>
      <c r="C50" s="15" t="str">
        <f>Tabela224[[#This Row],[SITUAÇÃO ]]</f>
        <v>ATIVO</v>
      </c>
      <c r="D50" s="15" t="s">
        <v>143</v>
      </c>
      <c r="E50" s="19"/>
      <c r="F50" s="41"/>
      <c r="G50" s="7"/>
      <c r="H50" s="7"/>
      <c r="I50" s="8"/>
      <c r="J50" s="19">
        <f t="shared" si="0"/>
        <v>0</v>
      </c>
      <c r="K50" s="20">
        <f t="shared" si="2"/>
        <v>-29</v>
      </c>
      <c r="L50" s="15" t="str">
        <f ca="1">IF(TODAY()&gt;Tabela224101112131415161718192021222324252628[[#This Row],[VENCIMENTO]],"Vencido‼","Válido✔")</f>
        <v>Vencido‼</v>
      </c>
    </row>
    <row r="51" spans="1:12" x14ac:dyDescent="0.25">
      <c r="A51" s="11" t="str">
        <f>Tabela224[[#This Row],[NOME]]</f>
        <v>MARCELO CHRISTIAN LELIS DE OLIVEIRA</v>
      </c>
      <c r="B51" s="11" t="str">
        <f>Tabela224[[#This Row],[CATEGORIA]]</f>
        <v>EMPREGADO</v>
      </c>
      <c r="C51" s="15" t="str">
        <f>Tabela224[[#This Row],[SITUAÇÃO ]]</f>
        <v>ATIVO</v>
      </c>
      <c r="D51" s="8" t="s">
        <v>143</v>
      </c>
      <c r="E51" s="7"/>
      <c r="F51" s="10"/>
      <c r="G51" s="7"/>
      <c r="H51" s="7"/>
      <c r="I51" s="8"/>
      <c r="J51" s="7">
        <f t="shared" ref="J51:J82" si="3">EDATE(E51,I51)</f>
        <v>0</v>
      </c>
      <c r="K51" s="9">
        <f t="shared" ref="K51:K82" si="4">J51-29</f>
        <v>-29</v>
      </c>
      <c r="L51" s="29" t="str">
        <f ca="1">IF(TODAY()&gt;Tabela224101112131415161718192021222324252628[[#This Row],[VENCIMENTO]],"Vencido‼","Válido✔")</f>
        <v>Vencido‼</v>
      </c>
    </row>
    <row r="52" spans="1:12" x14ac:dyDescent="0.25">
      <c r="A52" s="11" t="str">
        <f>Tabela224[[#This Row],[NOME]]</f>
        <v>PABLO VINICIUS SEVERINO FERNANDES</v>
      </c>
      <c r="B52" s="11" t="str">
        <f>Tabela224[[#This Row],[CATEGORIA]]</f>
        <v xml:space="preserve">EMPREGADO </v>
      </c>
      <c r="C52" s="15" t="str">
        <f>Tabela224[[#This Row],[SITUAÇÃO ]]</f>
        <v>ATIVO</v>
      </c>
      <c r="D52" s="8" t="s">
        <v>143</v>
      </c>
      <c r="E52" s="7"/>
      <c r="F52" s="10"/>
      <c r="G52" s="7"/>
      <c r="H52" s="7"/>
      <c r="I52" s="8"/>
      <c r="J52" s="7">
        <f t="shared" si="3"/>
        <v>0</v>
      </c>
      <c r="K52" s="9">
        <f t="shared" si="4"/>
        <v>-29</v>
      </c>
      <c r="L52" s="29" t="str">
        <f ca="1">IF(TODAY()&gt;Tabela224101112131415161718192021222324252628[[#This Row],[VENCIMENTO]],"Vencido‼","Válido✔")</f>
        <v>Vencido‼</v>
      </c>
    </row>
    <row r="53" spans="1:12" hidden="1" x14ac:dyDescent="0.25">
      <c r="A53" s="11" t="str">
        <f>Tabela224[[#This Row],[NOME]]</f>
        <v>FRANCISCO PEDRO DE SOUZA SANTOS</v>
      </c>
      <c r="B53" s="11" t="str">
        <f>Tabela224[[#This Row],[CATEGORIA]]</f>
        <v>EMPREGADO</v>
      </c>
      <c r="C53" s="15" t="s">
        <v>120</v>
      </c>
      <c r="D53" s="8" t="s">
        <v>117</v>
      </c>
      <c r="E53" s="7">
        <v>45299</v>
      </c>
      <c r="F53" s="10">
        <v>4.1666666666666664E-2</v>
      </c>
      <c r="G53" s="7" t="s">
        <v>25</v>
      </c>
      <c r="H53" s="7" t="s">
        <v>63</v>
      </c>
      <c r="I53" s="8"/>
      <c r="J53" s="7">
        <f t="shared" si="3"/>
        <v>45299</v>
      </c>
      <c r="K53" s="9">
        <f t="shared" si="4"/>
        <v>45270</v>
      </c>
      <c r="L53" s="29" t="str">
        <f ca="1">IF(TODAY()&gt;Tabela224101112131415161718192021222324252628[[#This Row],[VENCIMENTO]],"Vencido‼","Válido✔")</f>
        <v>Vencido‼</v>
      </c>
    </row>
    <row r="54" spans="1:12" x14ac:dyDescent="0.25">
      <c r="A54" s="11" t="str">
        <f>Tabela224[[#This Row],[NOME]]</f>
        <v>ÍTALO GABRIEL DA SILVA RODRIGUES SANTOS</v>
      </c>
      <c r="B54" s="11" t="str">
        <f>Tabela224[[#This Row],[CATEGORIA]]</f>
        <v>EMPREGADO</v>
      </c>
      <c r="C54" s="15" t="str">
        <f>Tabela224[[#This Row],[SITUAÇÃO ]]</f>
        <v>ATIVO</v>
      </c>
      <c r="D54" s="8" t="s">
        <v>143</v>
      </c>
      <c r="E54" s="7"/>
      <c r="F54" s="10"/>
      <c r="G54" s="7"/>
      <c r="H54" s="7"/>
      <c r="I54" s="8"/>
      <c r="J54" s="7">
        <f t="shared" si="3"/>
        <v>0</v>
      </c>
      <c r="K54" s="9">
        <f t="shared" si="4"/>
        <v>-29</v>
      </c>
      <c r="L54" s="29" t="str">
        <f ca="1">IF(TODAY()&gt;Tabela224101112131415161718192021222324252628[[#This Row],[VENCIMENTO]],"Vencido‼","Válido✔")</f>
        <v>Vencido‼</v>
      </c>
    </row>
    <row r="55" spans="1:12" x14ac:dyDescent="0.25">
      <c r="A55" s="11" t="str">
        <f>Tabela224[[#This Row],[NOME]]</f>
        <v>IVANILDO AMARAL SANTOS</v>
      </c>
      <c r="B55" s="11" t="str">
        <f>Tabela224[[#This Row],[CATEGORIA]]</f>
        <v>EMPREGADO</v>
      </c>
      <c r="C55" s="15" t="str">
        <f>Tabela224[[#This Row],[SITUAÇÃO ]]</f>
        <v>ATIVO</v>
      </c>
      <c r="D55" s="8" t="s">
        <v>143</v>
      </c>
      <c r="E55" s="7"/>
      <c r="F55" s="10"/>
      <c r="G55" s="7"/>
      <c r="H55" s="7"/>
      <c r="I55" s="8"/>
      <c r="J55" s="7">
        <f t="shared" si="3"/>
        <v>0</v>
      </c>
      <c r="K55" s="9">
        <f t="shared" si="4"/>
        <v>-29</v>
      </c>
      <c r="L55" s="29" t="str">
        <f ca="1">IF(TODAY()&gt;Tabela224101112131415161718192021222324252628[[#This Row],[VENCIMENTO]],"Vencido‼","Válido✔")</f>
        <v>Vencido‼</v>
      </c>
    </row>
    <row r="56" spans="1:12" hidden="1" x14ac:dyDescent="0.25">
      <c r="A56" s="11" t="str">
        <f>Tabela224[[#This Row],[NOME]]</f>
        <v>JONATHAN FERNANDES PEREIRA</v>
      </c>
      <c r="B56" s="11" t="str">
        <f>Tabela224[[#This Row],[CATEGORIA]]</f>
        <v>EMPREGADO</v>
      </c>
      <c r="C56" s="15" t="str">
        <f>Tabela224[[#This Row],[SITUAÇÃO ]]</f>
        <v>ATIVO</v>
      </c>
      <c r="D56" s="8" t="s">
        <v>117</v>
      </c>
      <c r="E56" s="7">
        <v>45338</v>
      </c>
      <c r="F56" s="10">
        <v>4.1666666666666664E-2</v>
      </c>
      <c r="G56" s="7" t="s">
        <v>25</v>
      </c>
      <c r="H56" s="7" t="s">
        <v>63</v>
      </c>
      <c r="I56" s="8">
        <v>24</v>
      </c>
      <c r="J56" s="7">
        <f t="shared" si="3"/>
        <v>46069</v>
      </c>
      <c r="K56" s="9">
        <f t="shared" si="4"/>
        <v>46040</v>
      </c>
      <c r="L56" s="29" t="str">
        <f ca="1">IF(TODAY()&gt;Tabela224101112131415161718192021222324252628[[#This Row],[VENCIMENTO]],"Vencido‼","Válido✔")</f>
        <v>Válido✔</v>
      </c>
    </row>
    <row r="57" spans="1:12" hidden="1" x14ac:dyDescent="0.25">
      <c r="A57" s="11" t="str">
        <f>Tabela224[[#This Row],[NOME]]</f>
        <v>FERNANDO AQUINO FERNANDES</v>
      </c>
      <c r="B57" s="11" t="str">
        <f>Tabela224[[#This Row],[CATEGORIA]]</f>
        <v>INTERMITENTE (FERNANDO)</v>
      </c>
      <c r="C57" s="15" t="str">
        <f>Tabela224[[#This Row],[SITUAÇÃO ]]</f>
        <v>ATIVO</v>
      </c>
      <c r="D57" s="8" t="s">
        <v>117</v>
      </c>
      <c r="E57" s="7">
        <v>45314</v>
      </c>
      <c r="F57" s="10">
        <v>4.1666666666666664E-2</v>
      </c>
      <c r="G57" s="7" t="s">
        <v>25</v>
      </c>
      <c r="H57" s="7" t="s">
        <v>63</v>
      </c>
      <c r="I57" s="8">
        <v>24</v>
      </c>
      <c r="J57" s="7">
        <f t="shared" si="3"/>
        <v>46045</v>
      </c>
      <c r="K57" s="9">
        <f t="shared" si="4"/>
        <v>46016</v>
      </c>
      <c r="L57" s="29" t="str">
        <f ca="1">IF(TODAY()&gt;Tabela224101112131415161718192021222324252628[[#This Row],[VENCIMENTO]],"Vencido‼","Válido✔")</f>
        <v>Válido✔</v>
      </c>
    </row>
    <row r="58" spans="1:12" x14ac:dyDescent="0.25">
      <c r="A58" s="11" t="str">
        <f>Tabela224[[#This Row],[NOME]]</f>
        <v>WANDESON COSTA LIMA</v>
      </c>
      <c r="B58" s="11" t="str">
        <f>Tabela224[[#This Row],[CATEGORIA]]</f>
        <v>INTERMITENTE (FERNANDO)</v>
      </c>
      <c r="C58" s="15" t="str">
        <f>Tabela224[[#This Row],[SITUAÇÃO ]]</f>
        <v>ATIVO</v>
      </c>
      <c r="D58" s="8" t="s">
        <v>143</v>
      </c>
      <c r="E58" s="7"/>
      <c r="F58" s="10"/>
      <c r="G58" s="7"/>
      <c r="H58" s="7"/>
      <c r="I58" s="8"/>
      <c r="J58" s="7">
        <f t="shared" si="3"/>
        <v>0</v>
      </c>
      <c r="K58" s="9">
        <f t="shared" si="4"/>
        <v>-29</v>
      </c>
      <c r="L58" s="29" t="str">
        <f ca="1">IF(TODAY()&gt;Tabela224101112131415161718192021222324252628[[#This Row],[VENCIMENTO]],"Vencido‼","Válido✔")</f>
        <v>Vencido‼</v>
      </c>
    </row>
    <row r="59" spans="1:12" x14ac:dyDescent="0.25">
      <c r="A59" s="11" t="str">
        <f>Tabela224[[#This Row],[NOME]]</f>
        <v>WILLIAN JORGE CAETANO PINTO</v>
      </c>
      <c r="B59" s="11" t="str">
        <f>Tabela224[[#This Row],[CATEGORIA]]</f>
        <v>INTERMITENTE (FERNANDO)</v>
      </c>
      <c r="C59" s="15" t="str">
        <f>Tabela224[[#This Row],[SITUAÇÃO ]]</f>
        <v>ATIVO</v>
      </c>
      <c r="D59" s="8" t="s">
        <v>143</v>
      </c>
      <c r="E59" s="7"/>
      <c r="F59" s="10"/>
      <c r="G59" s="7"/>
      <c r="H59" s="7"/>
      <c r="I59" s="8"/>
      <c r="J59" s="7">
        <f t="shared" si="3"/>
        <v>0</v>
      </c>
      <c r="K59" s="9">
        <f t="shared" si="4"/>
        <v>-29</v>
      </c>
      <c r="L59" s="29" t="str">
        <f ca="1">IF(TODAY()&gt;Tabela224101112131415161718192021222324252628[[#This Row],[VENCIMENTO]],"Vencido‼","Válido✔")</f>
        <v>Vencido‼</v>
      </c>
    </row>
    <row r="60" spans="1:12" x14ac:dyDescent="0.25">
      <c r="A60" s="11" t="str">
        <f>Tabela224[[#This Row],[NOME]]</f>
        <v>GRASIANE DA COSTA SOBRINHO</v>
      </c>
      <c r="B60" s="11" t="str">
        <f>Tabela224[[#This Row],[CATEGORIA]]</f>
        <v>EMPREGADO</v>
      </c>
      <c r="C60" s="15" t="str">
        <f>Tabela224[[#This Row],[SITUAÇÃO ]]</f>
        <v>ATIVO</v>
      </c>
      <c r="D60" s="8" t="s">
        <v>143</v>
      </c>
      <c r="E60" s="7"/>
      <c r="F60" s="10"/>
      <c r="G60" s="7"/>
      <c r="H60" s="7"/>
      <c r="I60" s="8"/>
      <c r="J60" s="7">
        <f t="shared" si="3"/>
        <v>0</v>
      </c>
      <c r="K60" s="9">
        <f t="shared" si="4"/>
        <v>-29</v>
      </c>
      <c r="L60" s="29" t="str">
        <f ca="1">IF(TODAY()&gt;Tabela224101112131415161718192021222324252628[[#This Row],[VENCIMENTO]],"Vencido‼","Válido✔")</f>
        <v>Vencido‼</v>
      </c>
    </row>
    <row r="61" spans="1:12" hidden="1" x14ac:dyDescent="0.25">
      <c r="A61" s="11" t="str">
        <f>Tabela224[[#This Row],[NOME]]</f>
        <v>BRUNO GUIMARÃES MARTINS</v>
      </c>
      <c r="B61" s="11" t="str">
        <f>Tabela224[[#This Row],[CATEGORIA]]</f>
        <v>EMPREGADO</v>
      </c>
      <c r="C61" s="15" t="str">
        <f>Tabela224[[#This Row],[SITUAÇÃO ]]</f>
        <v>ATIVO</v>
      </c>
      <c r="D61" s="8" t="s">
        <v>117</v>
      </c>
      <c r="E61" s="7">
        <v>45364</v>
      </c>
      <c r="F61" s="10">
        <v>4.1666666666666664E-2</v>
      </c>
      <c r="G61" s="7" t="s">
        <v>25</v>
      </c>
      <c r="H61" s="7" t="s">
        <v>63</v>
      </c>
      <c r="I61" s="8">
        <v>24</v>
      </c>
      <c r="J61" s="7">
        <f t="shared" si="3"/>
        <v>46094</v>
      </c>
      <c r="K61" s="9">
        <f t="shared" si="4"/>
        <v>46065</v>
      </c>
      <c r="L61" s="29" t="str">
        <f ca="1">IF(TODAY()&gt;Tabela224101112131415161718192021222324252628[[#This Row],[VENCIMENTO]],"Vencido‼","Válido✔")</f>
        <v>Válido✔</v>
      </c>
    </row>
    <row r="62" spans="1:12" hidden="1" x14ac:dyDescent="0.25">
      <c r="A62" s="11" t="str">
        <f>Tabela224[[#This Row],[NOME]]</f>
        <v>LEANDRO GUIMARÃES MARTINS</v>
      </c>
      <c r="B62" s="11" t="str">
        <f>Tabela224[[#This Row],[CATEGORIA]]</f>
        <v>EMPREGADO</v>
      </c>
      <c r="C62" s="15" t="str">
        <f>Tabela224[[#This Row],[SITUAÇÃO ]]</f>
        <v>ATIVO</v>
      </c>
      <c r="D62" s="8" t="s">
        <v>117</v>
      </c>
      <c r="E62" s="7">
        <v>45364</v>
      </c>
      <c r="F62" s="10">
        <v>4.1666666666666664E-2</v>
      </c>
      <c r="G62" s="7" t="s">
        <v>25</v>
      </c>
      <c r="H62" s="7" t="s">
        <v>63</v>
      </c>
      <c r="I62" s="8">
        <v>24</v>
      </c>
      <c r="J62" s="7">
        <f t="shared" si="3"/>
        <v>46094</v>
      </c>
      <c r="K62" s="9">
        <f t="shared" si="4"/>
        <v>46065</v>
      </c>
      <c r="L62" s="29" t="str">
        <f ca="1">IF(TODAY()&gt;Tabela224101112131415161718192021222324252628[[#This Row],[VENCIMENTO]],"Vencido‼","Válido✔")</f>
        <v>Válido✔</v>
      </c>
    </row>
    <row r="63" spans="1:12" x14ac:dyDescent="0.25">
      <c r="A63" s="11" t="str">
        <f>Tabela224[[#This Row],[NOME]]</f>
        <v>ALESSANDRO IORANY DOS SANTOS</v>
      </c>
      <c r="B63" s="11" t="str">
        <f>Tabela224[[#This Row],[CATEGORIA]]</f>
        <v>EMPREGADO</v>
      </c>
      <c r="C63" s="15" t="str">
        <f>Tabela224[[#This Row],[SITUAÇÃO ]]</f>
        <v>INATIVO</v>
      </c>
      <c r="D63" s="8"/>
      <c r="E63" s="7"/>
      <c r="F63" s="10"/>
      <c r="G63" s="7"/>
      <c r="H63" s="7"/>
      <c r="I63" s="8"/>
      <c r="J63" s="7">
        <f t="shared" si="3"/>
        <v>0</v>
      </c>
      <c r="K63" s="9">
        <f t="shared" si="4"/>
        <v>-29</v>
      </c>
      <c r="L63" s="29" t="str">
        <f ca="1">IF(TODAY()&gt;Tabela224101112131415161718192021222324252628[[#This Row],[VENCIMENTO]],"Vencido‼","Válido✔")</f>
        <v>Vencido‼</v>
      </c>
    </row>
    <row r="64" spans="1:12" x14ac:dyDescent="0.25">
      <c r="A64" s="11" t="str">
        <f>Tabela224[[#This Row],[NOME]]</f>
        <v>MATHEUS BINI SEVERINO FERNANDES</v>
      </c>
      <c r="B64" s="11" t="str">
        <f>Tabela224[[#This Row],[CATEGORIA]]</f>
        <v>EMPREGADO</v>
      </c>
      <c r="C64" s="15" t="str">
        <f>Tabela224[[#This Row],[SITUAÇÃO ]]</f>
        <v>ATIVO</v>
      </c>
      <c r="D64" s="8"/>
      <c r="E64" s="7"/>
      <c r="F64" s="10"/>
      <c r="G64" s="7"/>
      <c r="H64" s="7"/>
      <c r="I64" s="8"/>
      <c r="J64" s="7">
        <f t="shared" si="3"/>
        <v>0</v>
      </c>
      <c r="K64" s="9">
        <f t="shared" si="4"/>
        <v>-29</v>
      </c>
      <c r="L64" s="29" t="str">
        <f ca="1">IF(TODAY()&gt;Tabela224101112131415161718192021222324252628[[#This Row],[VENCIMENTO]],"Vencido‼","Válido✔")</f>
        <v>Vencido‼</v>
      </c>
    </row>
    <row r="65" spans="1:12" x14ac:dyDescent="0.25">
      <c r="A65" s="11" t="str">
        <f>Tabela224[[#This Row],[NOME]]</f>
        <v>NILTON ALVES DA CUNHA FILHO</v>
      </c>
      <c r="B65" s="11" t="str">
        <f>Tabela224[[#This Row],[CATEGORIA]]</f>
        <v>EMPREGADO</v>
      </c>
      <c r="C65" s="15" t="str">
        <f>Tabela224[[#This Row],[SITUAÇÃO ]]</f>
        <v>ATIVO</v>
      </c>
      <c r="D65" s="8"/>
      <c r="E65" s="7"/>
      <c r="F65" s="10"/>
      <c r="G65" s="7"/>
      <c r="H65" s="7"/>
      <c r="I65" s="8"/>
      <c r="J65" s="7">
        <f t="shared" si="3"/>
        <v>0</v>
      </c>
      <c r="K65" s="9">
        <f t="shared" si="4"/>
        <v>-29</v>
      </c>
      <c r="L65" s="29" t="str">
        <f ca="1">IF(TODAY()&gt;Tabela224101112131415161718192021222324252628[[#This Row],[VENCIMENTO]],"Vencido‼","Válido✔")</f>
        <v>Vencido‼</v>
      </c>
    </row>
    <row r="66" spans="1:12" x14ac:dyDescent="0.25">
      <c r="A66" s="11" t="str">
        <f>Tabela224[[#This Row],[NOME]]</f>
        <v>FRANCISCO PEDRO DE SOUZA SANTOS</v>
      </c>
      <c r="B66" s="11" t="str">
        <f>Tabela224[[#This Row],[CATEGORIA]]</f>
        <v>EMPREGADO</v>
      </c>
      <c r="C66" s="15" t="str">
        <f>Tabela224[[#This Row],[SITUAÇÃO ]]</f>
        <v>ATIVO</v>
      </c>
      <c r="D66" s="8"/>
      <c r="E66" s="7"/>
      <c r="F66" s="10"/>
      <c r="G66" s="7"/>
      <c r="H66" s="7"/>
      <c r="I66" s="8"/>
      <c r="J66" s="7">
        <f t="shared" si="3"/>
        <v>0</v>
      </c>
      <c r="K66" s="9">
        <f t="shared" si="4"/>
        <v>-29</v>
      </c>
      <c r="L66" s="29" t="str">
        <f ca="1">IF(TODAY()&gt;Tabela224101112131415161718192021222324252628[[#This Row],[VENCIMENTO]],"Vencido‼","Válido✔")</f>
        <v>Vencido‼</v>
      </c>
    </row>
    <row r="67" spans="1:12" x14ac:dyDescent="0.25">
      <c r="A67" s="11" t="str">
        <f>Tabela224[[#This Row],[NOME]]</f>
        <v>CARLOS EDUARDO ALVES JULIÃO</v>
      </c>
      <c r="B67" s="11" t="str">
        <f>Tabela224[[#This Row],[CATEGORIA]]</f>
        <v>EMPREGADO</v>
      </c>
      <c r="C67" s="15" t="str">
        <f>Tabela224[[#This Row],[SITUAÇÃO ]]</f>
        <v>ATIVO</v>
      </c>
      <c r="D67" s="8"/>
      <c r="E67" s="7"/>
      <c r="F67" s="10"/>
      <c r="G67" s="7"/>
      <c r="H67" s="7"/>
      <c r="I67" s="8"/>
      <c r="J67" s="7">
        <f t="shared" si="3"/>
        <v>0</v>
      </c>
      <c r="K67" s="9">
        <f t="shared" si="4"/>
        <v>-29</v>
      </c>
      <c r="L67" s="29" t="str">
        <f ca="1">IF(TODAY()&gt;Tabela224101112131415161718192021222324252628[[#This Row],[VENCIMENTO]],"Vencido‼","Válido✔")</f>
        <v>Vencido‼</v>
      </c>
    </row>
    <row r="68" spans="1:12" x14ac:dyDescent="0.25">
      <c r="A68" s="11" t="str">
        <f>Tabela224[[#This Row],[NOME]]</f>
        <v>JHONATAS ALVES COSTA</v>
      </c>
      <c r="B68" s="11" t="str">
        <f>Tabela224[[#This Row],[CATEGORIA]]</f>
        <v>EMPREGADO</v>
      </c>
      <c r="C68" s="15" t="str">
        <f>Tabela224[[#This Row],[SITUAÇÃO ]]</f>
        <v>ATIVO</v>
      </c>
      <c r="D68" s="8"/>
      <c r="E68" s="7"/>
      <c r="F68" s="10"/>
      <c r="G68" s="7"/>
      <c r="H68" s="7"/>
      <c r="I68" s="8"/>
      <c r="J68" s="7">
        <f t="shared" si="3"/>
        <v>0</v>
      </c>
      <c r="K68" s="9">
        <f t="shared" si="4"/>
        <v>-29</v>
      </c>
      <c r="L68" s="29" t="str">
        <f ca="1">IF(TODAY()&gt;Tabela224101112131415161718192021222324252628[[#This Row],[VENCIMENTO]],"Vencido‼","Válido✔")</f>
        <v>Vencido‼</v>
      </c>
    </row>
    <row r="69" spans="1:12" x14ac:dyDescent="0.25">
      <c r="A69" s="11" t="str">
        <f>Tabela224[[#This Row],[NOME]]</f>
        <v>KELLEN CARLA PEREIRA SILVA</v>
      </c>
      <c r="B69" s="11" t="str">
        <f>Tabela224[[#This Row],[CATEGORIA]]</f>
        <v>EMPREGADO</v>
      </c>
      <c r="C69" s="15" t="str">
        <f>Tabela224[[#This Row],[SITUAÇÃO ]]</f>
        <v>ATIVO</v>
      </c>
      <c r="D69" s="8"/>
      <c r="E69" s="7"/>
      <c r="F69" s="10"/>
      <c r="G69" s="7"/>
      <c r="H69" s="7"/>
      <c r="I69" s="8"/>
      <c r="J69" s="7">
        <f t="shared" si="3"/>
        <v>0</v>
      </c>
      <c r="K69" s="9">
        <f t="shared" si="4"/>
        <v>-29</v>
      </c>
      <c r="L69" s="29" t="str">
        <f ca="1">IF(TODAY()&gt;Tabela224101112131415161718192021222324252628[[#This Row],[VENCIMENTO]],"Vencido‼","Válido✔")</f>
        <v>Vencido‼</v>
      </c>
    </row>
    <row r="70" spans="1:12" x14ac:dyDescent="0.25">
      <c r="A70" s="11" t="str">
        <f>Tabela224[[#This Row],[NOME]]</f>
        <v>LEONARDO JOSÉ DA SILVA</v>
      </c>
      <c r="B70" s="11" t="str">
        <f>Tabela224[[#This Row],[CATEGORIA]]</f>
        <v>EMPREGADO</v>
      </c>
      <c r="C70" s="15" t="str">
        <f>Tabela224[[#This Row],[SITUAÇÃO ]]</f>
        <v>ATIVO</v>
      </c>
      <c r="D70" s="8"/>
      <c r="E70" s="7"/>
      <c r="F70" s="10"/>
      <c r="G70" s="7"/>
      <c r="H70" s="7"/>
      <c r="I70" s="8"/>
      <c r="J70" s="7">
        <f t="shared" si="3"/>
        <v>0</v>
      </c>
      <c r="K70" s="9">
        <f t="shared" si="4"/>
        <v>-29</v>
      </c>
      <c r="L70" s="29" t="str">
        <f ca="1">IF(TODAY()&gt;Tabela224101112131415161718192021222324252628[[#This Row],[VENCIMENTO]],"Vencido‼","Válido✔")</f>
        <v>Vencido‼</v>
      </c>
    </row>
    <row r="71" spans="1:12" x14ac:dyDescent="0.25">
      <c r="A71" s="11" t="str">
        <f>Tabela224[[#This Row],[NOME]]</f>
        <v>LUSIMAR DE SOUZA SANTOS</v>
      </c>
      <c r="B71" s="11" t="str">
        <f>Tabela224[[#This Row],[CATEGORIA]]</f>
        <v>EMPREGADO</v>
      </c>
      <c r="C71" s="15" t="str">
        <f>Tabela224[[#This Row],[SITUAÇÃO ]]</f>
        <v>ATIVO</v>
      </c>
      <c r="D71" s="8"/>
      <c r="E71" s="7"/>
      <c r="F71" s="10"/>
      <c r="G71" s="7"/>
      <c r="H71" s="7"/>
      <c r="I71" s="8"/>
      <c r="J71" s="7">
        <f t="shared" si="3"/>
        <v>0</v>
      </c>
      <c r="K71" s="9">
        <f t="shared" si="4"/>
        <v>-29</v>
      </c>
      <c r="L71" s="29" t="str">
        <f ca="1">IF(TODAY()&gt;Tabela224101112131415161718192021222324252628[[#This Row],[VENCIMENTO]],"Vencido‼","Válido✔")</f>
        <v>Vencido‼</v>
      </c>
    </row>
    <row r="72" spans="1:12" x14ac:dyDescent="0.25">
      <c r="A72" s="11" t="str">
        <f>Tabela224[[#This Row],[NOME]]</f>
        <v>SANDY CRISTINA VENCESLAU FERREIRA</v>
      </c>
      <c r="B72" s="11" t="str">
        <f>Tabela224[[#This Row],[CATEGORIA]]</f>
        <v>EMPREGADO</v>
      </c>
      <c r="C72" s="15" t="str">
        <f>Tabela224[[#This Row],[SITUAÇÃO ]]</f>
        <v>ATIVO</v>
      </c>
      <c r="D72" s="8"/>
      <c r="E72" s="7"/>
      <c r="F72" s="10"/>
      <c r="G72" s="7"/>
      <c r="H72" s="7"/>
      <c r="I72" s="8"/>
      <c r="J72" s="7">
        <f t="shared" si="3"/>
        <v>0</v>
      </c>
      <c r="K72" s="9">
        <f t="shared" si="4"/>
        <v>-29</v>
      </c>
      <c r="L72" s="29" t="str">
        <f ca="1">IF(TODAY()&gt;Tabela224101112131415161718192021222324252628[[#This Row],[VENCIMENTO]],"Vencido‼","Válido✔")</f>
        <v>Vencido‼</v>
      </c>
    </row>
    <row r="73" spans="1:12" x14ac:dyDescent="0.25">
      <c r="A73" s="11" t="e">
        <f>Tabela224[[#This Row],[NOME]]</f>
        <v>#VALUE!</v>
      </c>
      <c r="B73" s="11" t="e">
        <f>Tabela224[[#This Row],[CATEGORIA]]</f>
        <v>#VALUE!</v>
      </c>
      <c r="C73" s="15" t="e">
        <f>Tabela224[[#This Row],[SITUAÇÃO ]]</f>
        <v>#VALUE!</v>
      </c>
      <c r="D73" s="8"/>
      <c r="E73" s="7"/>
      <c r="F73" s="10"/>
      <c r="G73" s="7"/>
      <c r="H73" s="7"/>
      <c r="I73" s="8"/>
      <c r="J73" s="7">
        <f t="shared" si="3"/>
        <v>0</v>
      </c>
      <c r="K73" s="9">
        <f t="shared" si="4"/>
        <v>-29</v>
      </c>
      <c r="L73" s="29" t="str">
        <f ca="1">IF(TODAY()&gt;Tabela224101112131415161718192021222324252628[[#This Row],[VENCIMENTO]],"Vencido‼","Válido✔")</f>
        <v>Vencido‼</v>
      </c>
    </row>
    <row r="74" spans="1:12" x14ac:dyDescent="0.25">
      <c r="A74" s="11" t="e">
        <f>Tabela224[[#This Row],[NOME]]</f>
        <v>#VALUE!</v>
      </c>
      <c r="B74" s="11" t="e">
        <f>Tabela224[[#This Row],[CATEGORIA]]</f>
        <v>#VALUE!</v>
      </c>
      <c r="C74" s="15" t="e">
        <f>Tabela224[[#This Row],[SITUAÇÃO ]]</f>
        <v>#VALUE!</v>
      </c>
      <c r="D74" s="8"/>
      <c r="E74" s="7"/>
      <c r="F74" s="10"/>
      <c r="G74" s="7"/>
      <c r="H74" s="7"/>
      <c r="I74" s="8"/>
      <c r="J74" s="7">
        <f t="shared" si="3"/>
        <v>0</v>
      </c>
      <c r="K74" s="9">
        <f t="shared" si="4"/>
        <v>-29</v>
      </c>
      <c r="L74" s="29" t="str">
        <f ca="1">IF(TODAY()&gt;Tabela224101112131415161718192021222324252628[[#This Row],[VENCIMENTO]],"Vencido‼","Válido✔")</f>
        <v>Vencido‼</v>
      </c>
    </row>
    <row r="75" spans="1:12" x14ac:dyDescent="0.25">
      <c r="A75" s="11" t="e">
        <f>Tabela224[[#This Row],[NOME]]</f>
        <v>#VALUE!</v>
      </c>
      <c r="B75" s="11" t="e">
        <f>Tabela224[[#This Row],[CATEGORIA]]</f>
        <v>#VALUE!</v>
      </c>
      <c r="C75" s="15" t="e">
        <f>Tabela224[[#This Row],[SITUAÇÃO ]]</f>
        <v>#VALUE!</v>
      </c>
      <c r="D75" s="8"/>
      <c r="E75" s="7"/>
      <c r="F75" s="10"/>
      <c r="G75" s="7"/>
      <c r="H75" s="7"/>
      <c r="I75" s="8"/>
      <c r="J75" s="7">
        <f t="shared" si="3"/>
        <v>0</v>
      </c>
      <c r="K75" s="9">
        <f t="shared" si="4"/>
        <v>-29</v>
      </c>
      <c r="L75" s="29" t="str">
        <f ca="1">IF(TODAY()&gt;Tabela224101112131415161718192021222324252628[[#This Row],[VENCIMENTO]],"Vencido‼","Válido✔")</f>
        <v>Vencido‼</v>
      </c>
    </row>
    <row r="76" spans="1:12" x14ac:dyDescent="0.25">
      <c r="A76" s="11" t="e">
        <f>Tabela224[[#This Row],[NOME]]</f>
        <v>#VALUE!</v>
      </c>
      <c r="B76" s="11" t="e">
        <f>Tabela224[[#This Row],[CATEGORIA]]</f>
        <v>#VALUE!</v>
      </c>
      <c r="C76" s="15" t="e">
        <f>Tabela224[[#This Row],[SITUAÇÃO ]]</f>
        <v>#VALUE!</v>
      </c>
      <c r="D76" s="8"/>
      <c r="E76" s="7"/>
      <c r="F76" s="10"/>
      <c r="G76" s="7"/>
      <c r="H76" s="7"/>
      <c r="I76" s="8"/>
      <c r="J76" s="7">
        <f t="shared" si="3"/>
        <v>0</v>
      </c>
      <c r="K76" s="9">
        <f t="shared" si="4"/>
        <v>-29</v>
      </c>
      <c r="L76" s="29" t="str">
        <f ca="1">IF(TODAY()&gt;Tabela224101112131415161718192021222324252628[[#This Row],[VENCIMENTO]],"Vencido‼","Válido✔")</f>
        <v>Vencido‼</v>
      </c>
    </row>
    <row r="77" spans="1:12" x14ac:dyDescent="0.25">
      <c r="A77" s="11" t="e">
        <f>Tabela224[[#This Row],[NOME]]</f>
        <v>#VALUE!</v>
      </c>
      <c r="B77" s="11" t="e">
        <f>Tabela224[[#This Row],[CATEGORIA]]</f>
        <v>#VALUE!</v>
      </c>
      <c r="C77" s="15" t="e">
        <f>Tabela224[[#This Row],[SITUAÇÃO ]]</f>
        <v>#VALUE!</v>
      </c>
      <c r="D77" s="8"/>
      <c r="E77" s="7"/>
      <c r="F77" s="10"/>
      <c r="G77" s="7"/>
      <c r="H77" s="7"/>
      <c r="I77" s="8"/>
      <c r="J77" s="7">
        <f t="shared" si="3"/>
        <v>0</v>
      </c>
      <c r="K77" s="9">
        <f t="shared" si="4"/>
        <v>-29</v>
      </c>
      <c r="L77" s="29" t="str">
        <f ca="1">IF(TODAY()&gt;Tabela224101112131415161718192021222324252628[[#This Row],[VENCIMENTO]],"Vencido‼","Válido✔")</f>
        <v>Vencido‼</v>
      </c>
    </row>
    <row r="78" spans="1:12" x14ac:dyDescent="0.25">
      <c r="A78" s="11" t="e">
        <f>Tabela224[[#This Row],[NOME]]</f>
        <v>#VALUE!</v>
      </c>
      <c r="B78" s="11" t="e">
        <f>Tabela224[[#This Row],[CATEGORIA]]</f>
        <v>#VALUE!</v>
      </c>
      <c r="C78" s="15" t="e">
        <f>Tabela224[[#This Row],[SITUAÇÃO ]]</f>
        <v>#VALUE!</v>
      </c>
      <c r="D78" s="8"/>
      <c r="E78" s="7"/>
      <c r="F78" s="10"/>
      <c r="G78" s="7"/>
      <c r="H78" s="7"/>
      <c r="I78" s="8"/>
      <c r="J78" s="7">
        <f t="shared" si="3"/>
        <v>0</v>
      </c>
      <c r="K78" s="9">
        <f t="shared" si="4"/>
        <v>-29</v>
      </c>
      <c r="L78" s="29" t="str">
        <f ca="1">IF(TODAY()&gt;Tabela224101112131415161718192021222324252628[[#This Row],[VENCIMENTO]],"Vencido‼","Válido✔")</f>
        <v>Vencido‼</v>
      </c>
    </row>
    <row r="79" spans="1:12" x14ac:dyDescent="0.25">
      <c r="A79" s="11" t="e">
        <f>Tabela224[[#This Row],[NOME]]</f>
        <v>#VALUE!</v>
      </c>
      <c r="B79" s="11" t="e">
        <f>Tabela224[[#This Row],[CATEGORIA]]</f>
        <v>#VALUE!</v>
      </c>
      <c r="C79" s="15" t="e">
        <f>Tabela224[[#This Row],[SITUAÇÃO ]]</f>
        <v>#VALUE!</v>
      </c>
      <c r="D79" s="8"/>
      <c r="E79" s="7"/>
      <c r="F79" s="10"/>
      <c r="G79" s="7"/>
      <c r="H79" s="7"/>
      <c r="I79" s="8"/>
      <c r="J79" s="7">
        <f t="shared" si="3"/>
        <v>0</v>
      </c>
      <c r="K79" s="9">
        <f t="shared" si="4"/>
        <v>-29</v>
      </c>
      <c r="L79" s="29" t="str">
        <f ca="1">IF(TODAY()&gt;Tabela224101112131415161718192021222324252628[[#This Row],[VENCIMENTO]],"Vencido‼","Válido✔")</f>
        <v>Vencido‼</v>
      </c>
    </row>
    <row r="80" spans="1:12" x14ac:dyDescent="0.25">
      <c r="A80" s="11" t="e">
        <f>Tabela224[[#This Row],[NOME]]</f>
        <v>#VALUE!</v>
      </c>
      <c r="B80" s="11" t="e">
        <f>Tabela224[[#This Row],[CATEGORIA]]</f>
        <v>#VALUE!</v>
      </c>
      <c r="C80" s="15" t="e">
        <f>Tabela224[[#This Row],[SITUAÇÃO ]]</f>
        <v>#VALUE!</v>
      </c>
      <c r="D80" s="8"/>
      <c r="E80" s="7"/>
      <c r="F80" s="10"/>
      <c r="G80" s="7"/>
      <c r="H80" s="7"/>
      <c r="I80" s="8"/>
      <c r="J80" s="7">
        <f t="shared" si="3"/>
        <v>0</v>
      </c>
      <c r="K80" s="9">
        <f t="shared" si="4"/>
        <v>-29</v>
      </c>
      <c r="L80" s="29" t="str">
        <f ca="1">IF(TODAY()&gt;Tabela224101112131415161718192021222324252628[[#This Row],[VENCIMENTO]],"Vencido‼","Válido✔")</f>
        <v>Vencido‼</v>
      </c>
    </row>
    <row r="81" spans="1:12" x14ac:dyDescent="0.25">
      <c r="A81" s="11" t="e">
        <f>Tabela224[[#This Row],[NOME]]</f>
        <v>#VALUE!</v>
      </c>
      <c r="B81" s="11" t="e">
        <f>Tabela224[[#This Row],[CATEGORIA]]</f>
        <v>#VALUE!</v>
      </c>
      <c r="C81" s="15"/>
      <c r="D81" s="8"/>
      <c r="E81" s="7"/>
      <c r="F81" s="10"/>
      <c r="G81" s="7"/>
      <c r="H81" s="7"/>
      <c r="I81" s="8"/>
      <c r="J81" s="7">
        <f t="shared" si="3"/>
        <v>0</v>
      </c>
      <c r="K81" s="9">
        <f t="shared" si="4"/>
        <v>-29</v>
      </c>
      <c r="L81" s="29" t="str">
        <f ca="1">IF(TODAY()&gt;Tabela224101112131415161718192021222324252628[[#This Row],[VENCIMENTO]],"Vencido‼","Válido✔")</f>
        <v>Vencido‼</v>
      </c>
    </row>
    <row r="82" spans="1:12" x14ac:dyDescent="0.25">
      <c r="A82" s="11" t="e">
        <f>Tabela224[[#This Row],[NOME]]</f>
        <v>#VALUE!</v>
      </c>
      <c r="B82" s="11" t="e">
        <f>Tabela224[[#This Row],[CATEGORIA]]</f>
        <v>#VALUE!</v>
      </c>
      <c r="C82" s="15"/>
      <c r="D82" s="8"/>
      <c r="E82" s="7"/>
      <c r="F82" s="10"/>
      <c r="G82" s="7"/>
      <c r="H82" s="7"/>
      <c r="I82" s="8"/>
      <c r="J82" s="7">
        <f t="shared" si="3"/>
        <v>0</v>
      </c>
      <c r="K82" s="9">
        <f t="shared" si="4"/>
        <v>-29</v>
      </c>
      <c r="L82" s="29" t="str">
        <f ca="1">IF(TODAY()&gt;Tabela224101112131415161718192021222324252628[[#This Row],[VENCIMENTO]],"Vencido‼","Válido✔")</f>
        <v>Vencido‼</v>
      </c>
    </row>
    <row r="83" spans="1:12" x14ac:dyDescent="0.25">
      <c r="A83" s="11" t="e">
        <f>Tabela224[[#This Row],[NOME]]</f>
        <v>#VALUE!</v>
      </c>
      <c r="B83" s="11" t="e">
        <f>Tabela224[[#This Row],[CATEGORIA]]</f>
        <v>#VALUE!</v>
      </c>
      <c r="C83" s="15"/>
      <c r="D83" s="8"/>
      <c r="E83" s="7"/>
      <c r="F83" s="10"/>
      <c r="G83" s="7"/>
      <c r="H83" s="7"/>
      <c r="I83" s="8"/>
      <c r="J83" s="7">
        <f t="shared" ref="J83:J100" si="5">EDATE(E83,I83)</f>
        <v>0</v>
      </c>
      <c r="K83" s="9">
        <f t="shared" ref="K83:K100" si="6">J83-29</f>
        <v>-29</v>
      </c>
      <c r="L83" s="29" t="str">
        <f ca="1">IF(TODAY()&gt;Tabela224101112131415161718192021222324252628[[#This Row],[VENCIMENTO]],"Vencido‼","Válido✔")</f>
        <v>Vencido‼</v>
      </c>
    </row>
    <row r="84" spans="1:12" x14ac:dyDescent="0.25">
      <c r="A84" s="11" t="e">
        <f>Tabela224[[#This Row],[NOME]]</f>
        <v>#VALUE!</v>
      </c>
      <c r="B84" s="11" t="e">
        <f>Tabela224[[#This Row],[CATEGORIA]]</f>
        <v>#VALUE!</v>
      </c>
      <c r="C84" s="15"/>
      <c r="D84" s="8"/>
      <c r="E84" s="7"/>
      <c r="F84" s="10"/>
      <c r="G84" s="7"/>
      <c r="H84" s="7"/>
      <c r="I84" s="8"/>
      <c r="J84" s="7">
        <f t="shared" si="5"/>
        <v>0</v>
      </c>
      <c r="K84" s="9">
        <f t="shared" si="6"/>
        <v>-29</v>
      </c>
      <c r="L84" s="29" t="str">
        <f ca="1">IF(TODAY()&gt;Tabela224101112131415161718192021222324252628[[#This Row],[VENCIMENTO]],"Vencido‼","Válido✔")</f>
        <v>Vencido‼</v>
      </c>
    </row>
    <row r="85" spans="1:12" x14ac:dyDescent="0.25">
      <c r="A85" s="11" t="e">
        <f>Tabela224[[#This Row],[NOME]]</f>
        <v>#VALUE!</v>
      </c>
      <c r="B85" s="11" t="e">
        <f>Tabela224[[#This Row],[CATEGORIA]]</f>
        <v>#VALUE!</v>
      </c>
      <c r="C85" s="15"/>
      <c r="D85" s="8"/>
      <c r="E85" s="7"/>
      <c r="F85" s="10"/>
      <c r="G85" s="7"/>
      <c r="H85" s="7"/>
      <c r="I85" s="8"/>
      <c r="J85" s="7">
        <f t="shared" si="5"/>
        <v>0</v>
      </c>
      <c r="K85" s="9">
        <f t="shared" si="6"/>
        <v>-29</v>
      </c>
      <c r="L85" s="29" t="str">
        <f ca="1">IF(TODAY()&gt;Tabela224101112131415161718192021222324252628[[#This Row],[VENCIMENTO]],"Vencido‼","Válido✔")</f>
        <v>Vencido‼</v>
      </c>
    </row>
    <row r="86" spans="1:12" x14ac:dyDescent="0.25">
      <c r="A86" s="11" t="e">
        <f>Tabela224[[#This Row],[NOME]]</f>
        <v>#VALUE!</v>
      </c>
      <c r="B86" s="11" t="e">
        <f>Tabela224[[#This Row],[CATEGORIA]]</f>
        <v>#VALUE!</v>
      </c>
      <c r="C86" s="15"/>
      <c r="D86" s="8"/>
      <c r="E86" s="7"/>
      <c r="F86" s="10"/>
      <c r="G86" s="7"/>
      <c r="H86" s="7"/>
      <c r="I86" s="8"/>
      <c r="J86" s="7">
        <f t="shared" si="5"/>
        <v>0</v>
      </c>
      <c r="K86" s="9">
        <f t="shared" si="6"/>
        <v>-29</v>
      </c>
      <c r="L86" s="29" t="str">
        <f ca="1">IF(TODAY()&gt;Tabela224101112131415161718192021222324252628[[#This Row],[VENCIMENTO]],"Vencido‼","Válido✔")</f>
        <v>Vencido‼</v>
      </c>
    </row>
    <row r="87" spans="1:12" x14ac:dyDescent="0.25">
      <c r="A87" s="11" t="e">
        <f>Tabela224[[#This Row],[NOME]]</f>
        <v>#VALUE!</v>
      </c>
      <c r="B87" s="11" t="e">
        <f>Tabela224[[#This Row],[CATEGORIA]]</f>
        <v>#VALUE!</v>
      </c>
      <c r="C87" s="15"/>
      <c r="D87" s="8"/>
      <c r="E87" s="7"/>
      <c r="F87" s="10"/>
      <c r="G87" s="7"/>
      <c r="H87" s="7"/>
      <c r="I87" s="8"/>
      <c r="J87" s="7">
        <f t="shared" si="5"/>
        <v>0</v>
      </c>
      <c r="K87" s="9">
        <f t="shared" si="6"/>
        <v>-29</v>
      </c>
      <c r="L87" s="29" t="str">
        <f ca="1">IF(TODAY()&gt;Tabela224101112131415161718192021222324252628[[#This Row],[VENCIMENTO]],"Vencido‼","Válido✔")</f>
        <v>Vencido‼</v>
      </c>
    </row>
    <row r="88" spans="1:12" x14ac:dyDescent="0.25">
      <c r="A88" s="11" t="e">
        <f>Tabela224[[#This Row],[NOME]]</f>
        <v>#VALUE!</v>
      </c>
      <c r="B88" s="11" t="e">
        <f>Tabela224[[#This Row],[CATEGORIA]]</f>
        <v>#VALUE!</v>
      </c>
      <c r="C88" s="15"/>
      <c r="D88" s="8"/>
      <c r="E88" s="7"/>
      <c r="F88" s="10"/>
      <c r="G88" s="7"/>
      <c r="H88" s="7"/>
      <c r="I88" s="8"/>
      <c r="J88" s="7">
        <f t="shared" si="5"/>
        <v>0</v>
      </c>
      <c r="K88" s="9">
        <f t="shared" si="6"/>
        <v>-29</v>
      </c>
      <c r="L88" s="29" t="str">
        <f ca="1">IF(TODAY()&gt;Tabela224101112131415161718192021222324252628[[#This Row],[VENCIMENTO]],"Vencido‼","Válido✔")</f>
        <v>Vencido‼</v>
      </c>
    </row>
    <row r="89" spans="1:12" x14ac:dyDescent="0.25">
      <c r="A89" s="11" t="e">
        <f>Tabela224[[#This Row],[NOME]]</f>
        <v>#VALUE!</v>
      </c>
      <c r="B89" s="11" t="e">
        <f>Tabela224[[#This Row],[CATEGORIA]]</f>
        <v>#VALUE!</v>
      </c>
      <c r="C89" s="15"/>
      <c r="D89" s="8"/>
      <c r="E89" s="7"/>
      <c r="F89" s="10"/>
      <c r="G89" s="7"/>
      <c r="H89" s="7"/>
      <c r="I89" s="8"/>
      <c r="J89" s="7">
        <f t="shared" si="5"/>
        <v>0</v>
      </c>
      <c r="K89" s="9">
        <f t="shared" si="6"/>
        <v>-29</v>
      </c>
      <c r="L89" s="29" t="str">
        <f ca="1">IF(TODAY()&gt;Tabela224101112131415161718192021222324252628[[#This Row],[VENCIMENTO]],"Vencido‼","Válido✔")</f>
        <v>Vencido‼</v>
      </c>
    </row>
    <row r="90" spans="1:12" x14ac:dyDescent="0.25">
      <c r="A90" s="11" t="e">
        <f>Tabela224[[#This Row],[NOME]]</f>
        <v>#VALUE!</v>
      </c>
      <c r="B90" s="11" t="e">
        <f>Tabela224[[#This Row],[CATEGORIA]]</f>
        <v>#VALUE!</v>
      </c>
      <c r="C90" s="15"/>
      <c r="D90" s="8"/>
      <c r="E90" s="7"/>
      <c r="F90" s="10"/>
      <c r="G90" s="7"/>
      <c r="H90" s="7"/>
      <c r="I90" s="8"/>
      <c r="J90" s="7">
        <f t="shared" si="5"/>
        <v>0</v>
      </c>
      <c r="K90" s="9">
        <f t="shared" si="6"/>
        <v>-29</v>
      </c>
      <c r="L90" s="29" t="str">
        <f ca="1">IF(TODAY()&gt;Tabela224101112131415161718192021222324252628[[#This Row],[VENCIMENTO]],"Vencido‼","Válido✔")</f>
        <v>Vencido‼</v>
      </c>
    </row>
    <row r="91" spans="1:12" x14ac:dyDescent="0.25">
      <c r="A91" s="11" t="e">
        <f>Tabela224[[#This Row],[NOME]]</f>
        <v>#VALUE!</v>
      </c>
      <c r="B91" s="11" t="e">
        <f>Tabela224[[#This Row],[CATEGORIA]]</f>
        <v>#VALUE!</v>
      </c>
      <c r="C91" s="15"/>
      <c r="D91" s="8"/>
      <c r="E91" s="7"/>
      <c r="F91" s="10"/>
      <c r="G91" s="7"/>
      <c r="H91" s="7"/>
      <c r="I91" s="8"/>
      <c r="J91" s="7">
        <f t="shared" si="5"/>
        <v>0</v>
      </c>
      <c r="K91" s="9">
        <f t="shared" si="6"/>
        <v>-29</v>
      </c>
      <c r="L91" s="29" t="str">
        <f ca="1">IF(TODAY()&gt;Tabela224101112131415161718192021222324252628[[#This Row],[VENCIMENTO]],"Vencido‼","Válido✔")</f>
        <v>Vencido‼</v>
      </c>
    </row>
    <row r="92" spans="1:12" x14ac:dyDescent="0.25">
      <c r="A92" s="11" t="e">
        <f>Tabela224[[#This Row],[NOME]]</f>
        <v>#VALUE!</v>
      </c>
      <c r="B92" s="11" t="e">
        <f>Tabela224[[#This Row],[CATEGORIA]]</f>
        <v>#VALUE!</v>
      </c>
      <c r="C92" s="15"/>
      <c r="D92" s="8"/>
      <c r="E92" s="7"/>
      <c r="F92" s="10"/>
      <c r="G92" s="7"/>
      <c r="H92" s="7"/>
      <c r="I92" s="8"/>
      <c r="J92" s="7">
        <f t="shared" si="5"/>
        <v>0</v>
      </c>
      <c r="K92" s="9">
        <f t="shared" si="6"/>
        <v>-29</v>
      </c>
      <c r="L92" s="29" t="str">
        <f ca="1">IF(TODAY()&gt;Tabela224101112131415161718192021222324252628[[#This Row],[VENCIMENTO]],"Vencido‼","Válido✔")</f>
        <v>Vencido‼</v>
      </c>
    </row>
    <row r="93" spans="1:12" x14ac:dyDescent="0.25">
      <c r="A93" s="11" t="e">
        <f>Tabela224[[#This Row],[NOME]]</f>
        <v>#VALUE!</v>
      </c>
      <c r="B93" s="11" t="e">
        <f>Tabela224[[#This Row],[CATEGORIA]]</f>
        <v>#VALUE!</v>
      </c>
      <c r="C93" s="15"/>
      <c r="D93" s="8"/>
      <c r="E93" s="7"/>
      <c r="F93" s="10"/>
      <c r="G93" s="7"/>
      <c r="H93" s="7"/>
      <c r="I93" s="8"/>
      <c r="J93" s="7">
        <f t="shared" si="5"/>
        <v>0</v>
      </c>
      <c r="K93" s="9">
        <f t="shared" si="6"/>
        <v>-29</v>
      </c>
      <c r="L93" s="29" t="str">
        <f ca="1">IF(TODAY()&gt;Tabela224101112131415161718192021222324252628[[#This Row],[VENCIMENTO]],"Vencido‼","Válido✔")</f>
        <v>Vencido‼</v>
      </c>
    </row>
    <row r="94" spans="1:12" x14ac:dyDescent="0.25">
      <c r="A94" s="11" t="e">
        <f>Tabela224[[#This Row],[NOME]]</f>
        <v>#VALUE!</v>
      </c>
      <c r="B94" s="11" t="e">
        <f>Tabela224[[#This Row],[CATEGORIA]]</f>
        <v>#VALUE!</v>
      </c>
      <c r="C94" s="15"/>
      <c r="D94" s="8"/>
      <c r="E94" s="7"/>
      <c r="F94" s="10"/>
      <c r="G94" s="7"/>
      <c r="H94" s="7"/>
      <c r="I94" s="8"/>
      <c r="J94" s="7">
        <f t="shared" si="5"/>
        <v>0</v>
      </c>
      <c r="K94" s="9">
        <f t="shared" si="6"/>
        <v>-29</v>
      </c>
      <c r="L94" s="29" t="str">
        <f ca="1">IF(TODAY()&gt;Tabela224101112131415161718192021222324252628[[#This Row],[VENCIMENTO]],"Vencido‼","Válido✔")</f>
        <v>Vencido‼</v>
      </c>
    </row>
    <row r="95" spans="1:12" x14ac:dyDescent="0.25">
      <c r="A95" s="11" t="e">
        <f>Tabela224[[#This Row],[NOME]]</f>
        <v>#VALUE!</v>
      </c>
      <c r="B95" s="11" t="e">
        <f>Tabela224[[#This Row],[CATEGORIA]]</f>
        <v>#VALUE!</v>
      </c>
      <c r="C95" s="15"/>
      <c r="D95" s="8"/>
      <c r="E95" s="7"/>
      <c r="F95" s="10"/>
      <c r="G95" s="7"/>
      <c r="H95" s="7"/>
      <c r="I95" s="8"/>
      <c r="J95" s="7">
        <f t="shared" si="5"/>
        <v>0</v>
      </c>
      <c r="K95" s="9">
        <f t="shared" si="6"/>
        <v>-29</v>
      </c>
      <c r="L95" s="29" t="str">
        <f ca="1">IF(TODAY()&gt;Tabela224101112131415161718192021222324252628[[#This Row],[VENCIMENTO]],"Vencido‼","Válido✔")</f>
        <v>Vencido‼</v>
      </c>
    </row>
    <row r="96" spans="1:12" x14ac:dyDescent="0.25">
      <c r="A96" s="11" t="e">
        <f>Tabela224[[#This Row],[NOME]]</f>
        <v>#VALUE!</v>
      </c>
      <c r="B96" s="11" t="e">
        <f>Tabela224[[#This Row],[CATEGORIA]]</f>
        <v>#VALUE!</v>
      </c>
      <c r="C96" s="15"/>
      <c r="D96" s="8"/>
      <c r="E96" s="7"/>
      <c r="F96" s="10"/>
      <c r="G96" s="7"/>
      <c r="H96" s="7"/>
      <c r="I96" s="8"/>
      <c r="J96" s="7">
        <f t="shared" si="5"/>
        <v>0</v>
      </c>
      <c r="K96" s="9">
        <f t="shared" si="6"/>
        <v>-29</v>
      </c>
      <c r="L96" s="29" t="str">
        <f ca="1">IF(TODAY()&gt;Tabela224101112131415161718192021222324252628[[#This Row],[VENCIMENTO]],"Vencido‼","Válido✔")</f>
        <v>Vencido‼</v>
      </c>
    </row>
    <row r="97" spans="1:12" x14ac:dyDescent="0.25">
      <c r="A97" s="11" t="e">
        <f>Tabela224[[#This Row],[NOME]]</f>
        <v>#VALUE!</v>
      </c>
      <c r="B97" s="11" t="e">
        <f>Tabela224[[#This Row],[CATEGORIA]]</f>
        <v>#VALUE!</v>
      </c>
      <c r="C97" s="15"/>
      <c r="D97" s="8"/>
      <c r="E97" s="7"/>
      <c r="F97" s="10"/>
      <c r="G97" s="7"/>
      <c r="H97" s="7"/>
      <c r="I97" s="8"/>
      <c r="J97" s="7">
        <f t="shared" si="5"/>
        <v>0</v>
      </c>
      <c r="K97" s="9">
        <f t="shared" si="6"/>
        <v>-29</v>
      </c>
      <c r="L97" s="29" t="str">
        <f ca="1">IF(TODAY()&gt;Tabela224101112131415161718192021222324252628[[#This Row],[VENCIMENTO]],"Vencido‼","Válido✔")</f>
        <v>Vencido‼</v>
      </c>
    </row>
    <row r="98" spans="1:12" x14ac:dyDescent="0.25">
      <c r="A98" s="11" t="e">
        <f>Tabela224[[#This Row],[NOME]]</f>
        <v>#VALUE!</v>
      </c>
      <c r="B98" s="11" t="e">
        <f>Tabela224[[#This Row],[CATEGORIA]]</f>
        <v>#VALUE!</v>
      </c>
      <c r="C98" s="15"/>
      <c r="D98" s="8"/>
      <c r="E98" s="7"/>
      <c r="F98" s="10"/>
      <c r="G98" s="7"/>
      <c r="H98" s="7"/>
      <c r="I98" s="8"/>
      <c r="J98" s="7">
        <f t="shared" si="5"/>
        <v>0</v>
      </c>
      <c r="K98" s="9">
        <f t="shared" si="6"/>
        <v>-29</v>
      </c>
      <c r="L98" s="29" t="str">
        <f ca="1">IF(TODAY()&gt;Tabela224101112131415161718192021222324252628[[#This Row],[VENCIMENTO]],"Vencido‼","Válido✔")</f>
        <v>Vencido‼</v>
      </c>
    </row>
    <row r="99" spans="1:12" x14ac:dyDescent="0.25">
      <c r="A99" s="11" t="e">
        <f>Tabela224[[#This Row],[NOME]]</f>
        <v>#VALUE!</v>
      </c>
      <c r="B99" s="11" t="e">
        <f>Tabela224[[#This Row],[CATEGORIA]]</f>
        <v>#VALUE!</v>
      </c>
      <c r="C99" s="15"/>
      <c r="D99" s="8"/>
      <c r="E99" s="7"/>
      <c r="F99" s="10"/>
      <c r="G99" s="7"/>
      <c r="H99" s="7"/>
      <c r="I99" s="8"/>
      <c r="J99" s="7">
        <f t="shared" si="5"/>
        <v>0</v>
      </c>
      <c r="K99" s="9">
        <f t="shared" si="6"/>
        <v>-29</v>
      </c>
      <c r="L99" s="29" t="str">
        <f ca="1">IF(TODAY()&gt;Tabela224101112131415161718192021222324252628[[#This Row],[VENCIMENTO]],"Vencido‼","Válido✔")</f>
        <v>Vencido‼</v>
      </c>
    </row>
    <row r="100" spans="1:12" x14ac:dyDescent="0.25">
      <c r="A100" s="11" t="e">
        <f>Tabela224[[#This Row],[NOME]]</f>
        <v>#VALUE!</v>
      </c>
      <c r="B100" s="11" t="e">
        <f>Tabela224[[#This Row],[CATEGORIA]]</f>
        <v>#VALUE!</v>
      </c>
      <c r="C100" s="15"/>
      <c r="D100" s="8"/>
      <c r="E100" s="7"/>
      <c r="F100" s="10"/>
      <c r="G100" s="7"/>
      <c r="H100" s="7"/>
      <c r="I100" s="8"/>
      <c r="J100" s="7">
        <f t="shared" si="5"/>
        <v>0</v>
      </c>
      <c r="K100" s="9">
        <f t="shared" si="6"/>
        <v>-29</v>
      </c>
      <c r="L100" s="29" t="str">
        <f ca="1">IF(TODAY()&gt;Tabela224101112131415161718192021222324252628[[#This Row],[VENCIMENTO]],"Vencido‼","Válido✔")</f>
        <v>Vencido‼</v>
      </c>
    </row>
    <row r="101" spans="1:12" x14ac:dyDescent="0.25">
      <c r="A101" s="11" t="e">
        <f>Tabela224[[#This Row],[NOME]]</f>
        <v>#VALUE!</v>
      </c>
      <c r="B101" s="11" t="e">
        <f>Tabela224[[#This Row],[CATEGORIA]]</f>
        <v>#VALUE!</v>
      </c>
      <c r="C101" s="15"/>
      <c r="D101" s="8"/>
      <c r="E101" s="7"/>
      <c r="F101" s="7"/>
      <c r="G101" s="7"/>
      <c r="H101" s="7"/>
      <c r="I101" s="8"/>
      <c r="J101" s="7">
        <f>EDATE(E101,I101)</f>
        <v>0</v>
      </c>
      <c r="K101" s="9">
        <f>J101-29</f>
        <v>-29</v>
      </c>
      <c r="L101" s="29" t="str">
        <f ca="1">IF(TODAY()&gt;Tabela224101112131415161718192021222324252628[[#This Row],[VENCIMENTO]],"Vencido‼","Válido✔")</f>
        <v>Vencido‼</v>
      </c>
    </row>
    <row r="102" spans="1:12" x14ac:dyDescent="0.25">
      <c r="A102" s="33"/>
      <c r="B102" s="34"/>
      <c r="C102" s="35"/>
      <c r="D102" s="36"/>
      <c r="E102" s="37"/>
      <c r="F102" s="42"/>
      <c r="G102" s="37"/>
      <c r="H102" s="37"/>
      <c r="I102" s="36"/>
      <c r="J102" s="37"/>
      <c r="K102" s="38"/>
      <c r="L102" s="32"/>
    </row>
    <row r="103" spans="1:12" x14ac:dyDescent="0.25">
      <c r="F103" s="43"/>
    </row>
    <row r="104" spans="1:12" x14ac:dyDescent="0.25">
      <c r="F104" s="43"/>
    </row>
  </sheetData>
  <mergeCells count="2">
    <mergeCell ref="A2:L2"/>
    <mergeCell ref="A3:J3"/>
  </mergeCells>
  <conditionalFormatting sqref="J1">
    <cfRule type="containsText" dxfId="333" priority="2" operator="containsText" text="VENCIMENTO PRÓXIMO">
      <formula>NOT(ISERROR(SEARCH("VENCIMENTO PRÓXIMO",J1)))</formula>
    </cfRule>
  </conditionalFormatting>
  <conditionalFormatting sqref="J4">
    <cfRule type="timePeriod" dxfId="332" priority="10" timePeriod="nextMonth">
      <formula>AND(MONTH(J4)=MONTH(EDATE(TODAY(),0+1)),YEAR(J4)=YEAR(EDATE(TODAY(),0+1)))</formula>
    </cfRule>
  </conditionalFormatting>
  <conditionalFormatting sqref="J5:J101">
    <cfRule type="cellIs" dxfId="331" priority="17" operator="equal">
      <formula>44848</formula>
    </cfRule>
    <cfRule type="cellIs" dxfId="330" priority="18" operator="lessThan">
      <formula>44848</formula>
    </cfRule>
  </conditionalFormatting>
  <conditionalFormatting sqref="J5:K1048576">
    <cfRule type="timePeriod" dxfId="329" priority="14" timePeriod="nextMonth">
      <formula>AND(MONTH(J5)=MONTH(EDATE(TODAY(),0+1)),YEAR(J5)=YEAR(EDATE(TODAY(),0+1)))</formula>
    </cfRule>
  </conditionalFormatting>
  <conditionalFormatting sqref="K1">
    <cfRule type="containsText" dxfId="328" priority="1" operator="containsText" text="VENCIMENTO PRÓXIMO">
      <formula>NOT(ISERROR(SEARCH("VENCIMENTO PRÓXIMO",K1)))</formula>
    </cfRule>
    <cfRule type="containsText" dxfId="327" priority="3" operator="containsText" text="PROGRAMAR RENOVAÇÃO">
      <formula>NOT(ISERROR(SEARCH("PROGRAMAR RENOVAÇÃO",K1)))</formula>
    </cfRule>
  </conditionalFormatting>
  <conditionalFormatting sqref="K3 K5:K1048576">
    <cfRule type="timePeriod" dxfId="326" priority="12" timePeriod="thisMonth">
      <formula>AND(MONTH(K3)=MONTH(TODAY()),YEAR(K3)=YEAR(TODAY()))</formula>
    </cfRule>
  </conditionalFormatting>
  <conditionalFormatting sqref="K3">
    <cfRule type="timePeriod" dxfId="325" priority="15" timePeriod="nextMonth">
      <formula>AND(MONTH(K3)=MONTH(EDATE(TODAY(),0+1)),YEAR(K3)=YEAR(EDATE(TODAY(),0+1)))</formula>
    </cfRule>
  </conditionalFormatting>
  <conditionalFormatting sqref="K4">
    <cfRule type="timePeriod" dxfId="324" priority="8" timePeriod="thisMonth">
      <formula>AND(MONTH(K4)=MONTH(TODAY()),YEAR(K4)=YEAR(TODAY()))</formula>
    </cfRule>
    <cfRule type="timePeriod" dxfId="323" priority="11" timePeriod="nextMonth">
      <formula>AND(MONTH(K4)=MONTH(EDATE(TODAY(),0+1)),YEAR(K4)=YEAR(EDATE(TODAY(),0+1)))</formula>
    </cfRule>
  </conditionalFormatting>
  <conditionalFormatting sqref="K5:K101">
    <cfRule type="cellIs" dxfId="322" priority="16" operator="equal">
      <formula>44809</formula>
    </cfRule>
  </conditionalFormatting>
  <conditionalFormatting sqref="L5:L44 L46:L50">
    <cfRule type="containsText" dxfId="321" priority="4" operator="containsText" text="Válido">
      <formula>NOT(ISERROR(SEARCH("Válido",L5)))</formula>
    </cfRule>
    <cfRule type="containsText" dxfId="320" priority="5" operator="containsText" text="Vencido">
      <formula>NOT(ISERROR(SEARCH("Vencido",L5)))</formula>
    </cfRule>
  </conditionalFormatting>
  <hyperlinks>
    <hyperlink ref="L3" r:id="rId1" xr:uid="{E5A6F30E-9C5A-4649-89CA-6D768E21A267}"/>
  </hyperlinks>
  <pageMargins left="0.511811024" right="0.511811024" top="0.78740157499999996" bottom="0.78740157499999996" header="0.31496062000000002" footer="0.31496062000000002"/>
  <pageSetup paperSize="9" scale="48" orientation="landscape" r:id="rId2"/>
  <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7948E8F-4978-4909-BCB2-66DA662C3BE5}">
          <x14:formula1>
            <xm:f>Planilha2!$A$15:$A$16</xm:f>
          </x14:formula1>
          <xm:sqref>G5:G44 G46:G101</xm:sqref>
        </x14:dataValidation>
        <x14:dataValidation type="list" allowBlank="1" showInputMessage="1" showErrorMessage="1" xr:uid="{8F1594F3-E0C9-4DEB-8931-5BEFCC10731A}">
          <x14:formula1>
            <xm:f>Planilha2!$A$1:$A$2</xm:f>
          </x14:formula1>
          <xm:sqref>H5:H101</xm:sqref>
        </x14:dataValidation>
        <x14:dataValidation type="list" allowBlank="1" showInputMessage="1" showErrorMessage="1" xr:uid="{53580716-2A31-4079-BA34-4D8505258A9C}">
          <x14:formula1>
            <xm:f>Planilha2!$A$4:$A$13</xm:f>
          </x14:formula1>
          <xm:sqref>D5:D101</xm:sqref>
        </x14:dataValidation>
        <x14:dataValidation type="list" allowBlank="1" showInputMessage="1" showErrorMessage="1" xr:uid="{D2DD0100-9AD5-4E0C-9308-040DC95BDE2D}">
          <x14:formula1>
            <xm:f>Planilha2!$A$18:$A$19</xm:f>
          </x14:formula1>
          <xm:sqref>C5:C80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480D9-2592-4470-B1D8-D64FCCAF41A7}">
  <sheetPr>
    <pageSetUpPr fitToPage="1"/>
  </sheetPr>
  <dimension ref="A1:L100"/>
  <sheetViews>
    <sheetView topLeftCell="A4" zoomScaleNormal="100" zoomScaleSheetLayoutView="100" workbookViewId="0">
      <pane xSplit="1" topLeftCell="B1" activePane="topRight" state="frozen"/>
      <selection activeCell="A19" sqref="A19"/>
      <selection pane="topRight" activeCell="A25" sqref="A25"/>
    </sheetView>
  </sheetViews>
  <sheetFormatPr defaultRowHeight="15" x14ac:dyDescent="0.25"/>
  <cols>
    <col min="1" max="1" width="43.140625" bestFit="1" customWidth="1"/>
    <col min="2" max="2" width="26.140625" style="17" bestFit="1" customWidth="1"/>
    <col min="3" max="3" width="16.140625" style="12" customWidth="1"/>
    <col min="4" max="4" width="41.5703125" style="12" bestFit="1" customWidth="1"/>
    <col min="5" max="5" width="20.7109375" bestFit="1" customWidth="1"/>
    <col min="6" max="7" width="20.7109375" customWidth="1"/>
    <col min="8" max="8" width="24.140625" bestFit="1" customWidth="1"/>
    <col min="9" max="9" width="16.140625" customWidth="1"/>
    <col min="10" max="10" width="18.140625" customWidth="1"/>
    <col min="11" max="11" width="17.28515625" bestFit="1" customWidth="1"/>
    <col min="12" max="12" width="13" bestFit="1" customWidth="1"/>
  </cols>
  <sheetData>
    <row r="1" spans="1:12" ht="77.25" customHeight="1" x14ac:dyDescent="0.25">
      <c r="I1" s="22" t="s">
        <v>85</v>
      </c>
      <c r="J1" s="23" t="s">
        <v>86</v>
      </c>
      <c r="K1" s="24" t="s">
        <v>87</v>
      </c>
    </row>
    <row r="2" spans="1:12" ht="47.1" customHeight="1" x14ac:dyDescent="0.4">
      <c r="A2" s="51" t="s">
        <v>102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3"/>
    </row>
    <row r="3" spans="1:12" ht="45" customHeight="1" x14ac:dyDescent="0.25">
      <c r="A3" s="54" t="s">
        <v>103</v>
      </c>
      <c r="B3" s="55"/>
      <c r="C3" s="55"/>
      <c r="D3" s="55"/>
      <c r="E3" s="55"/>
      <c r="F3" s="55"/>
      <c r="G3" s="55"/>
      <c r="H3" s="55"/>
      <c r="I3" s="55"/>
      <c r="J3" s="55"/>
      <c r="K3" s="13" t="s">
        <v>0</v>
      </c>
      <c r="L3" s="28" t="s">
        <v>135</v>
      </c>
    </row>
    <row r="4" spans="1:12" ht="24" x14ac:dyDescent="0.25">
      <c r="A4" s="3" t="s">
        <v>1</v>
      </c>
      <c r="B4" s="16" t="s">
        <v>67</v>
      </c>
      <c r="C4" s="3" t="s">
        <v>77</v>
      </c>
      <c r="D4" s="3" t="s">
        <v>2</v>
      </c>
      <c r="E4" s="4" t="s">
        <v>3</v>
      </c>
      <c r="F4" s="4" t="s">
        <v>8</v>
      </c>
      <c r="G4" s="4" t="s">
        <v>7</v>
      </c>
      <c r="H4" s="5" t="s">
        <v>4</v>
      </c>
      <c r="I4" s="21" t="s">
        <v>83</v>
      </c>
      <c r="J4" s="6" t="s">
        <v>5</v>
      </c>
      <c r="K4" s="6" t="s">
        <v>6</v>
      </c>
      <c r="L4" s="6" t="s">
        <v>78</v>
      </c>
    </row>
    <row r="5" spans="1:12" x14ac:dyDescent="0.25">
      <c r="A5" s="11" t="str">
        <f>Tabela224[[#This Row],[NOME]]</f>
        <v>ADENILSON ÂNGELO MACIEIRA</v>
      </c>
      <c r="B5" s="11" t="str">
        <f>Tabela224[[#This Row],[CATEGORIA]]</f>
        <v>EMPREGADO</v>
      </c>
      <c r="C5" s="15" t="str">
        <f>Tabela224[[#This Row],[SITUAÇÃO ]]</f>
        <v>ATIVO</v>
      </c>
      <c r="D5" s="15" t="s">
        <v>117</v>
      </c>
      <c r="E5" s="7">
        <v>45106</v>
      </c>
      <c r="F5" s="10">
        <v>4.1666666666666664E-2</v>
      </c>
      <c r="G5" s="7" t="s">
        <v>25</v>
      </c>
      <c r="H5" s="7" t="s">
        <v>63</v>
      </c>
      <c r="I5" s="8">
        <v>24</v>
      </c>
      <c r="J5" s="7">
        <f t="shared" ref="J5:J50" si="0">EDATE(E5,I5)</f>
        <v>45837</v>
      </c>
      <c r="K5" s="9">
        <f t="shared" ref="K5:K13" si="1">J5-29</f>
        <v>45808</v>
      </c>
      <c r="L5" s="15" t="str">
        <f ca="1">IF(TODAY()&gt;Tabela22410111213141516171819202122232425262829[[#This Row],[VENCIMENTO]],"Vencido‼","Válido✔")</f>
        <v>Válido✔</v>
      </c>
    </row>
    <row r="6" spans="1:12" x14ac:dyDescent="0.25">
      <c r="A6" s="11" t="str">
        <f>Tabela224[[#This Row],[NOME]]</f>
        <v>ADENILSON PEREIRA SOARES</v>
      </c>
      <c r="B6" s="11" t="str">
        <f>Tabela224[[#This Row],[CATEGORIA]]</f>
        <v>EMPREGADO</v>
      </c>
      <c r="C6" s="15" t="str">
        <f>Tabela224[[#This Row],[SITUAÇÃO ]]</f>
        <v>ATIVO</v>
      </c>
      <c r="D6" s="15" t="s">
        <v>117</v>
      </c>
      <c r="E6" s="7">
        <v>45168</v>
      </c>
      <c r="F6" s="10">
        <v>4.1666666666666664E-2</v>
      </c>
      <c r="G6" s="7" t="s">
        <v>25</v>
      </c>
      <c r="H6" s="7" t="s">
        <v>63</v>
      </c>
      <c r="I6" s="8">
        <v>24</v>
      </c>
      <c r="J6" s="7">
        <f t="shared" si="0"/>
        <v>45899</v>
      </c>
      <c r="K6" s="9">
        <f t="shared" si="1"/>
        <v>45870</v>
      </c>
      <c r="L6" s="15" t="str">
        <f ca="1">IF(TODAY()&gt;Tabela22410111213141516171819202122232425262829[[#This Row],[VENCIMENTO]],"Vencido‼","Válido✔")</f>
        <v>Válido✔</v>
      </c>
    </row>
    <row r="7" spans="1:12" x14ac:dyDescent="0.25">
      <c r="A7" s="11" t="str">
        <f>Tabela224[[#This Row],[NOME]]</f>
        <v>AMANDA APARECIDA DOS SANTOS</v>
      </c>
      <c r="B7" s="11" t="str">
        <f>Tabela224[[#This Row],[CATEGORIA]]</f>
        <v>EMPREGADO</v>
      </c>
      <c r="C7" s="15" t="str">
        <f>Tabela224[[#This Row],[SITUAÇÃO ]]</f>
        <v>ATIVO</v>
      </c>
      <c r="D7" s="15" t="s">
        <v>143</v>
      </c>
      <c r="E7" s="7"/>
      <c r="F7" s="10">
        <v>4.1666666666666664E-2</v>
      </c>
      <c r="G7" s="7" t="s">
        <v>25</v>
      </c>
      <c r="H7" s="7" t="s">
        <v>63</v>
      </c>
      <c r="I7" s="8">
        <v>24</v>
      </c>
      <c r="J7" s="7">
        <f t="shared" si="0"/>
        <v>731</v>
      </c>
      <c r="K7" s="9">
        <f t="shared" si="1"/>
        <v>702</v>
      </c>
      <c r="L7" s="15" t="str">
        <f ca="1">IF(TODAY()&gt;Tabela22410111213141516171819202122232425262829[[#This Row],[VENCIMENTO]],"Vencido‼","Válido✔")</f>
        <v>Vencido‼</v>
      </c>
    </row>
    <row r="8" spans="1:12" x14ac:dyDescent="0.25">
      <c r="A8" s="11" t="str">
        <f>Tabela224[[#This Row],[NOME]]</f>
        <v>ANDERSON JOSÉ NUNES REIS</v>
      </c>
      <c r="B8" s="11" t="str">
        <f>Tabela224[[#This Row],[CATEGORIA]]</f>
        <v>EMPREGADO</v>
      </c>
      <c r="C8" s="15" t="str">
        <f>Tabela224[[#This Row],[SITUAÇÃO ]]</f>
        <v>INATIVO</v>
      </c>
      <c r="D8" s="15" t="s">
        <v>117</v>
      </c>
      <c r="E8" s="7">
        <v>45049</v>
      </c>
      <c r="F8" s="10">
        <v>4.1666666666666664E-2</v>
      </c>
      <c r="G8" s="7" t="s">
        <v>25</v>
      </c>
      <c r="H8" s="7" t="s">
        <v>63</v>
      </c>
      <c r="I8" s="8">
        <v>24</v>
      </c>
      <c r="J8" s="7">
        <f t="shared" si="0"/>
        <v>45780</v>
      </c>
      <c r="K8" s="9">
        <f t="shared" si="1"/>
        <v>45751</v>
      </c>
      <c r="L8" s="15" t="str">
        <f ca="1">IF(TODAY()&gt;Tabela22410111213141516171819202122232425262829[[#This Row],[VENCIMENTO]],"Vencido‼","Válido✔")</f>
        <v>Válido✔</v>
      </c>
    </row>
    <row r="9" spans="1:12" x14ac:dyDescent="0.25">
      <c r="A9" s="11" t="str">
        <f>Tabela224[[#This Row],[NOME]]</f>
        <v>ARNALDO RAIMUNDO FERREIRA</v>
      </c>
      <c r="B9" s="11" t="str">
        <f>Tabela224[[#This Row],[CATEGORIA]]</f>
        <v>EMPREGADO</v>
      </c>
      <c r="C9" s="15" t="str">
        <f>Tabela224[[#This Row],[SITUAÇÃO ]]</f>
        <v>ATIVO</v>
      </c>
      <c r="D9" s="15" t="s">
        <v>117</v>
      </c>
      <c r="E9" s="7">
        <v>45015</v>
      </c>
      <c r="F9" s="10">
        <v>4.1666666666666664E-2</v>
      </c>
      <c r="G9" s="7" t="s">
        <v>25</v>
      </c>
      <c r="H9" s="7" t="s">
        <v>63</v>
      </c>
      <c r="I9" s="8">
        <v>24</v>
      </c>
      <c r="J9" s="7">
        <f t="shared" si="0"/>
        <v>45746</v>
      </c>
      <c r="K9" s="9">
        <f t="shared" si="1"/>
        <v>45717</v>
      </c>
      <c r="L9" s="15" t="str">
        <f ca="1">IF(TODAY()&gt;Tabela22410111213141516171819202122232425262829[[#This Row],[VENCIMENTO]],"Vencido‼","Válido✔")</f>
        <v>Válido✔</v>
      </c>
    </row>
    <row r="10" spans="1:12" x14ac:dyDescent="0.25">
      <c r="A10" s="11" t="str">
        <f>Tabela224[[#This Row],[NOME]]</f>
        <v>BRUNO DE SOUSA MARTINS</v>
      </c>
      <c r="B10" s="11" t="str">
        <f>Tabela224[[#This Row],[CATEGORIA]]</f>
        <v xml:space="preserve">EMPREGADO </v>
      </c>
      <c r="C10" s="15" t="str">
        <f>Tabela224[[#This Row],[SITUAÇÃO ]]</f>
        <v>INATIVO</v>
      </c>
      <c r="D10" s="15" t="s">
        <v>143</v>
      </c>
      <c r="E10" s="47" t="s">
        <v>153</v>
      </c>
      <c r="F10" s="10">
        <v>4.1666666666666664E-2</v>
      </c>
      <c r="G10" s="7" t="s">
        <v>25</v>
      </c>
      <c r="H10" s="7" t="s">
        <v>63</v>
      </c>
      <c r="I10" s="8">
        <v>24</v>
      </c>
      <c r="J10" s="7" t="e">
        <f t="shared" si="0"/>
        <v>#VALUE!</v>
      </c>
      <c r="K10" s="9" t="e">
        <f t="shared" si="1"/>
        <v>#VALUE!</v>
      </c>
      <c r="L10" s="15" t="e">
        <f ca="1">IF(TODAY()&gt;Tabela22410111213141516171819202122232425262829[[#This Row],[VENCIMENTO]],"Vencido‼","Válido✔")</f>
        <v>#VALUE!</v>
      </c>
    </row>
    <row r="11" spans="1:12" x14ac:dyDescent="0.25">
      <c r="A11" s="11" t="str">
        <f>Tabela224[[#This Row],[NOME]]</f>
        <v>CARLOS ANANIAS SOARES DOS ANJOS</v>
      </c>
      <c r="B11" s="11" t="str">
        <f>Tabela224[[#This Row],[CATEGORIA]]</f>
        <v>EMPREGADO</v>
      </c>
      <c r="C11" s="15" t="str">
        <f>Tabela224[[#This Row],[SITUAÇÃO ]]</f>
        <v>ATIVO</v>
      </c>
      <c r="D11" s="15" t="s">
        <v>143</v>
      </c>
      <c r="E11" s="7"/>
      <c r="F11" s="10">
        <v>4.1666666666666664E-2</v>
      </c>
      <c r="G11" s="7" t="s">
        <v>25</v>
      </c>
      <c r="H11" s="7" t="s">
        <v>63</v>
      </c>
      <c r="I11" s="8">
        <v>24</v>
      </c>
      <c r="J11" s="7">
        <f t="shared" si="0"/>
        <v>731</v>
      </c>
      <c r="K11" s="9">
        <f t="shared" si="1"/>
        <v>702</v>
      </c>
      <c r="L11" s="15" t="str">
        <f ca="1">IF(TODAY()&gt;Tabela22410111213141516171819202122232425262829[[#This Row],[VENCIMENTO]],"Vencido‼","Válido✔")</f>
        <v>Vencido‼</v>
      </c>
    </row>
    <row r="12" spans="1:12" x14ac:dyDescent="0.25">
      <c r="A12" s="11" t="str">
        <f>Tabela224[[#This Row],[NOME]]</f>
        <v>CARLOS ANTÔNIO DE LISBOA</v>
      </c>
      <c r="B12" s="11" t="str">
        <f>Tabela224[[#This Row],[CATEGORIA]]</f>
        <v>EMPREGADO</v>
      </c>
      <c r="C12" s="15" t="str">
        <f>Tabela224[[#This Row],[SITUAÇÃO ]]</f>
        <v>INATIVO</v>
      </c>
      <c r="D12" s="15" t="s">
        <v>143</v>
      </c>
      <c r="E12" s="7"/>
      <c r="F12" s="10">
        <v>4.1666666666666664E-2</v>
      </c>
      <c r="G12" s="7" t="s">
        <v>25</v>
      </c>
      <c r="H12" s="7" t="s">
        <v>63</v>
      </c>
      <c r="I12" s="8">
        <v>24</v>
      </c>
      <c r="J12" s="7">
        <f t="shared" si="0"/>
        <v>731</v>
      </c>
      <c r="K12" s="9">
        <f t="shared" si="1"/>
        <v>702</v>
      </c>
      <c r="L12" s="15" t="str">
        <f ca="1">IF(TODAY()&gt;Tabela22410111213141516171819202122232425262829[[#This Row],[VENCIMENTO]],"Vencido‼","Válido✔")</f>
        <v>Vencido‼</v>
      </c>
    </row>
    <row r="13" spans="1:12" x14ac:dyDescent="0.25">
      <c r="A13" s="11" t="str">
        <f>Tabela224[[#This Row],[NOME]]</f>
        <v>CLESIANO ANTÔNIO DIAS PINHEIRO</v>
      </c>
      <c r="B13" s="11" t="str">
        <f>Tabela224[[#This Row],[CATEGORIA]]</f>
        <v xml:space="preserve">EMPREGADO </v>
      </c>
      <c r="C13" s="15" t="str">
        <f>Tabela224[[#This Row],[SITUAÇÃO ]]</f>
        <v>ATIVO</v>
      </c>
      <c r="D13" s="15" t="s">
        <v>143</v>
      </c>
      <c r="E13" s="7"/>
      <c r="F13" s="10">
        <v>4.1666666666666664E-2</v>
      </c>
      <c r="G13" s="7" t="s">
        <v>25</v>
      </c>
      <c r="H13" s="7" t="s">
        <v>63</v>
      </c>
      <c r="I13" s="8">
        <v>24</v>
      </c>
      <c r="J13" s="7">
        <f t="shared" si="0"/>
        <v>731</v>
      </c>
      <c r="K13" s="9">
        <f t="shared" si="1"/>
        <v>702</v>
      </c>
      <c r="L13" s="15" t="str">
        <f ca="1">IF(TODAY()&gt;Tabela22410111213141516171819202122232425262829[[#This Row],[VENCIMENTO]],"Vencido‼","Válido✔")</f>
        <v>Vencido‼</v>
      </c>
    </row>
    <row r="14" spans="1:12" x14ac:dyDescent="0.25">
      <c r="A14" s="11" t="str">
        <f>Tabela224[[#This Row],[NOME]]</f>
        <v>DAMIÃO VICENTE SARAIVA</v>
      </c>
      <c r="B14" s="11" t="str">
        <f>Tabela224[[#This Row],[CATEGORIA]]</f>
        <v>EMPREGADO</v>
      </c>
      <c r="C14" s="15" t="str">
        <f>Tabela224[[#This Row],[SITUAÇÃO ]]</f>
        <v>ATIVO</v>
      </c>
      <c r="D14" s="15" t="s">
        <v>117</v>
      </c>
      <c r="E14" s="7">
        <v>44994</v>
      </c>
      <c r="F14" s="10">
        <v>4.1666666666666664E-2</v>
      </c>
      <c r="G14" s="7" t="s">
        <v>25</v>
      </c>
      <c r="H14" s="7" t="s">
        <v>63</v>
      </c>
      <c r="I14" s="8">
        <v>24</v>
      </c>
      <c r="J14" s="7">
        <f t="shared" si="0"/>
        <v>45725</v>
      </c>
      <c r="K14" s="9">
        <f>J14-29</f>
        <v>45696</v>
      </c>
      <c r="L14" s="15" t="str">
        <f ca="1">IF(TODAY()&gt;Tabela22410111213141516171819202122232425262829[[#This Row],[VENCIMENTO]],"Vencido‼","Válido✔")</f>
        <v>Válido✔</v>
      </c>
    </row>
    <row r="15" spans="1:12" x14ac:dyDescent="0.25">
      <c r="A15" s="11" t="str">
        <f>Tabela224[[#This Row],[NOME]]</f>
        <v>DANIEL ALVES DA CUNHA</v>
      </c>
      <c r="B15" s="11" t="str">
        <f>Tabela224[[#This Row],[CATEGORIA]]</f>
        <v>EMPREGADO</v>
      </c>
      <c r="C15" s="15" t="str">
        <f>Tabela224[[#This Row],[SITUAÇÃO ]]</f>
        <v>ATIVO</v>
      </c>
      <c r="D15" s="15" t="s">
        <v>117</v>
      </c>
      <c r="E15" s="7">
        <v>45110</v>
      </c>
      <c r="F15" s="10">
        <v>4.1666666666666664E-2</v>
      </c>
      <c r="G15" s="7" t="s">
        <v>25</v>
      </c>
      <c r="H15" s="7" t="s">
        <v>63</v>
      </c>
      <c r="I15" s="8">
        <v>24</v>
      </c>
      <c r="J15" s="7">
        <f t="shared" si="0"/>
        <v>45841</v>
      </c>
      <c r="K15" s="9">
        <f t="shared" ref="K15:K50" si="2">J15-29</f>
        <v>45812</v>
      </c>
      <c r="L15" s="15" t="str">
        <f ca="1">IF(TODAY()&gt;Tabela22410111213141516171819202122232425262829[[#This Row],[VENCIMENTO]],"Vencido‼","Válido✔")</f>
        <v>Válido✔</v>
      </c>
    </row>
    <row r="16" spans="1:12" x14ac:dyDescent="0.25">
      <c r="A16" s="11" t="str">
        <f>Tabela224[[#This Row],[NOME]]</f>
        <v>DIEGO GALDINO REZENDE</v>
      </c>
      <c r="B16" s="11" t="str">
        <f>Tabela224[[#This Row],[CATEGORIA]]</f>
        <v>INTERMITENTE (GEOSCAN)</v>
      </c>
      <c r="C16" s="15" t="str">
        <f>Tabela224[[#This Row],[SITUAÇÃO ]]</f>
        <v>ATIVO</v>
      </c>
      <c r="D16" s="15" t="s">
        <v>143</v>
      </c>
      <c r="E16" s="7"/>
      <c r="F16" s="10">
        <v>4.1666666666666664E-2</v>
      </c>
      <c r="G16" s="7" t="s">
        <v>25</v>
      </c>
      <c r="H16" s="7" t="s">
        <v>63</v>
      </c>
      <c r="I16" s="8">
        <v>24</v>
      </c>
      <c r="J16" s="7">
        <f t="shared" si="0"/>
        <v>731</v>
      </c>
      <c r="K16" s="9">
        <f t="shared" si="2"/>
        <v>702</v>
      </c>
      <c r="L16" s="15" t="str">
        <f ca="1">IF(TODAY()&gt;Tabela22410111213141516171819202122232425262829[[#This Row],[VENCIMENTO]],"Vencido‼","Válido✔")</f>
        <v>Vencido‼</v>
      </c>
    </row>
    <row r="17" spans="1:12" x14ac:dyDescent="0.25">
      <c r="A17" s="11" t="str">
        <f>Tabela224[[#This Row],[NOME]]</f>
        <v>DOGIVAL GONÇALVES DOS SANTOS</v>
      </c>
      <c r="B17" s="11" t="str">
        <f>Tabela224[[#This Row],[CATEGORIA]]</f>
        <v>INTERMITENTE (ELISVÂNIO)</v>
      </c>
      <c r="C17" s="15" t="str">
        <f>Tabela224[[#This Row],[SITUAÇÃO ]]</f>
        <v>ATIVO</v>
      </c>
      <c r="D17" s="15" t="s">
        <v>143</v>
      </c>
      <c r="E17" s="7"/>
      <c r="F17" s="10">
        <v>4.1666666666666664E-2</v>
      </c>
      <c r="G17" s="7" t="s">
        <v>25</v>
      </c>
      <c r="H17" s="7" t="s">
        <v>63</v>
      </c>
      <c r="I17" s="8">
        <v>24</v>
      </c>
      <c r="J17" s="7">
        <f t="shared" si="0"/>
        <v>731</v>
      </c>
      <c r="K17" s="9">
        <f t="shared" si="2"/>
        <v>702</v>
      </c>
      <c r="L17" s="15" t="str">
        <f ca="1">IF(TODAY()&gt;Tabela22410111213141516171819202122232425262829[[#This Row],[VENCIMENTO]],"Vencido‼","Válido✔")</f>
        <v>Vencido‼</v>
      </c>
    </row>
    <row r="18" spans="1:12" x14ac:dyDescent="0.25">
      <c r="A18" s="11" t="str">
        <f>Tabela224[[#This Row],[NOME]]</f>
        <v>ELISVÂNIO DE SOUZA OLIVEIRA</v>
      </c>
      <c r="B18" s="11" t="str">
        <f>Tabela224[[#This Row],[CATEGORIA]]</f>
        <v>INTERMITENTE (ELISVÂNIO)</v>
      </c>
      <c r="C18" s="15" t="str">
        <f>Tabela224[[#This Row],[SITUAÇÃO ]]</f>
        <v>ATIVO</v>
      </c>
      <c r="D18" s="15" t="s">
        <v>143</v>
      </c>
      <c r="E18" s="7"/>
      <c r="F18" s="10">
        <v>4.1666666666666664E-2</v>
      </c>
      <c r="G18" s="7" t="s">
        <v>25</v>
      </c>
      <c r="H18" s="7" t="s">
        <v>63</v>
      </c>
      <c r="I18" s="8">
        <v>24</v>
      </c>
      <c r="J18" s="7">
        <f t="shared" si="0"/>
        <v>731</v>
      </c>
      <c r="K18" s="9">
        <f t="shared" si="2"/>
        <v>702</v>
      </c>
      <c r="L18" s="15" t="str">
        <f ca="1">IF(TODAY()&gt;Tabela22410111213141516171819202122232425262829[[#This Row],[VENCIMENTO]],"Vencido‼","Válido✔")</f>
        <v>Vencido‼</v>
      </c>
    </row>
    <row r="19" spans="1:12" x14ac:dyDescent="0.25">
      <c r="A19" s="11" t="str">
        <f>Tabela224[[#This Row],[NOME]]</f>
        <v>EVARISTO CHAVES DA SILVA</v>
      </c>
      <c r="B19" s="11" t="str">
        <f>Tabela224[[#This Row],[CATEGORIA]]</f>
        <v>EMPREGADO</v>
      </c>
      <c r="C19" s="15" t="str">
        <f>Tabela224[[#This Row],[SITUAÇÃO ]]</f>
        <v>ATIVO</v>
      </c>
      <c r="D19" s="15" t="s">
        <v>143</v>
      </c>
      <c r="E19" s="7"/>
      <c r="F19" s="10">
        <v>4.1666666666666664E-2</v>
      </c>
      <c r="G19" s="7" t="s">
        <v>25</v>
      </c>
      <c r="H19" s="7" t="s">
        <v>63</v>
      </c>
      <c r="I19" s="8">
        <v>24</v>
      </c>
      <c r="J19" s="7">
        <f t="shared" si="0"/>
        <v>731</v>
      </c>
      <c r="K19" s="9">
        <f t="shared" si="2"/>
        <v>702</v>
      </c>
      <c r="L19" s="15" t="str">
        <f ca="1">IF(TODAY()&gt;Tabela22410111213141516171819202122232425262829[[#This Row],[VENCIMENTO]],"Vencido‼","Válido✔")</f>
        <v>Vencido‼</v>
      </c>
    </row>
    <row r="20" spans="1:12" x14ac:dyDescent="0.25">
      <c r="A20" s="11" t="str">
        <f>Tabela224[[#This Row],[NOME]]</f>
        <v>FELIPE OLIVEIRA BARBOSA</v>
      </c>
      <c r="B20" s="11" t="str">
        <f>Tabela224[[#This Row],[CATEGORIA]]</f>
        <v>EMPREGADO</v>
      </c>
      <c r="C20" s="15" t="str">
        <f>Tabela224[[#This Row],[SITUAÇÃO ]]</f>
        <v>ATIVO</v>
      </c>
      <c r="D20" s="15" t="s">
        <v>117</v>
      </c>
      <c r="E20" s="7">
        <v>45013</v>
      </c>
      <c r="F20" s="10">
        <v>4.1666666666666664E-2</v>
      </c>
      <c r="G20" s="7" t="s">
        <v>25</v>
      </c>
      <c r="H20" s="7" t="s">
        <v>63</v>
      </c>
      <c r="I20" s="8">
        <v>24</v>
      </c>
      <c r="J20" s="7">
        <f t="shared" si="0"/>
        <v>45744</v>
      </c>
      <c r="K20" s="9">
        <f t="shared" si="2"/>
        <v>45715</v>
      </c>
      <c r="L20" s="15" t="str">
        <f ca="1">IF(TODAY()&gt;Tabela22410111213141516171819202122232425262829[[#This Row],[VENCIMENTO]],"Vencido‼","Válido✔")</f>
        <v>Válido✔</v>
      </c>
    </row>
    <row r="21" spans="1:12" x14ac:dyDescent="0.25">
      <c r="A21" s="11" t="str">
        <f>Tabela224[[#This Row],[NOME]]</f>
        <v>FERNANDO OLIVEIRA DOS SANTOS</v>
      </c>
      <c r="B21" s="11" t="str">
        <f>Tabela224[[#This Row],[CATEGORIA]]</f>
        <v>EMPREGADO</v>
      </c>
      <c r="C21" s="15" t="str">
        <f>Tabela224[[#This Row],[SITUAÇÃO ]]</f>
        <v>ATIVO</v>
      </c>
      <c r="D21" s="15" t="s">
        <v>143</v>
      </c>
      <c r="E21" s="7"/>
      <c r="F21" s="10">
        <v>4.1666666666666664E-2</v>
      </c>
      <c r="G21" s="7" t="s">
        <v>25</v>
      </c>
      <c r="H21" s="7" t="s">
        <v>63</v>
      </c>
      <c r="I21" s="8">
        <v>24</v>
      </c>
      <c r="J21" s="7">
        <f t="shared" si="0"/>
        <v>731</v>
      </c>
      <c r="K21" s="9">
        <f t="shared" si="2"/>
        <v>702</v>
      </c>
      <c r="L21" s="15" t="str">
        <f ca="1">IF(TODAY()&gt;Tabela22410111213141516171819202122232425262829[[#This Row],[VENCIMENTO]],"Vencido‼","Válido✔")</f>
        <v>Vencido‼</v>
      </c>
    </row>
    <row r="22" spans="1:12" x14ac:dyDescent="0.25">
      <c r="A22" s="11" t="str">
        <f>Tabela224[[#This Row],[NOME]]</f>
        <v>FILIPI GODINHO VEIGA</v>
      </c>
      <c r="B22" s="11" t="str">
        <f>Tabela224[[#This Row],[CATEGORIA]]</f>
        <v>INTERMITENTE (GEOSCAN)</v>
      </c>
      <c r="C22" s="15" t="str">
        <f>Tabela224[[#This Row],[SITUAÇÃO ]]</f>
        <v>ATIVO</v>
      </c>
      <c r="D22" s="15" t="s">
        <v>143</v>
      </c>
      <c r="E22" s="7"/>
      <c r="F22" s="10">
        <v>4.1666666666666664E-2</v>
      </c>
      <c r="G22" s="7" t="s">
        <v>25</v>
      </c>
      <c r="H22" s="7" t="s">
        <v>63</v>
      </c>
      <c r="I22" s="8">
        <v>24</v>
      </c>
      <c r="J22" s="7">
        <f t="shared" si="0"/>
        <v>731</v>
      </c>
      <c r="K22" s="9">
        <f t="shared" si="2"/>
        <v>702</v>
      </c>
      <c r="L22" s="15" t="str">
        <f ca="1">IF(TODAY()&gt;Tabela22410111213141516171819202122232425262829[[#This Row],[VENCIMENTO]],"Vencido‼","Válido✔")</f>
        <v>Vencido‼</v>
      </c>
    </row>
    <row r="23" spans="1:12" x14ac:dyDescent="0.25">
      <c r="A23" s="11" t="str">
        <f>Tabela224[[#This Row],[NOME]]</f>
        <v>GERSON DAMIÃO DA SILVA PRADO</v>
      </c>
      <c r="B23" s="11" t="str">
        <f>Tabela224[[#This Row],[CATEGORIA]]</f>
        <v>EMPREGADO</v>
      </c>
      <c r="C23" s="15" t="str">
        <f>Tabela224[[#This Row],[SITUAÇÃO ]]</f>
        <v>ATIVO</v>
      </c>
      <c r="D23" s="15" t="s">
        <v>117</v>
      </c>
      <c r="E23" s="7">
        <v>45111</v>
      </c>
      <c r="F23" s="10">
        <v>4.1666666666666664E-2</v>
      </c>
      <c r="G23" s="7" t="s">
        <v>25</v>
      </c>
      <c r="H23" s="7" t="s">
        <v>63</v>
      </c>
      <c r="I23" s="8">
        <v>24</v>
      </c>
      <c r="J23" s="7">
        <f t="shared" si="0"/>
        <v>45842</v>
      </c>
      <c r="K23" s="9">
        <f t="shared" si="2"/>
        <v>45813</v>
      </c>
      <c r="L23" s="15" t="str">
        <f ca="1">IF(TODAY()&gt;Tabela22410111213141516171819202122232425262829[[#This Row],[VENCIMENTO]],"Vencido‼","Válido✔")</f>
        <v>Válido✔</v>
      </c>
    </row>
    <row r="24" spans="1:12" x14ac:dyDescent="0.25">
      <c r="A24" s="11" t="str">
        <f>Tabela224[[#This Row],[NOME]]</f>
        <v>GIVALDO JOSE DOS SANTOS</v>
      </c>
      <c r="B24" s="11" t="str">
        <f>Tabela224[[#This Row],[CATEGORIA]]</f>
        <v>INTERMITENTE (ELISVÂNIO)</v>
      </c>
      <c r="C24" s="15" t="str">
        <f>Tabela224[[#This Row],[SITUAÇÃO ]]</f>
        <v>ATIVO</v>
      </c>
      <c r="D24" s="15" t="s">
        <v>143</v>
      </c>
      <c r="E24" s="7"/>
      <c r="F24" s="10">
        <v>4.1666666666666664E-2</v>
      </c>
      <c r="G24" s="7" t="s">
        <v>25</v>
      </c>
      <c r="H24" s="7" t="s">
        <v>63</v>
      </c>
      <c r="I24" s="8">
        <v>24</v>
      </c>
      <c r="J24" s="7">
        <f t="shared" si="0"/>
        <v>731</v>
      </c>
      <c r="K24" s="9">
        <f t="shared" si="2"/>
        <v>702</v>
      </c>
      <c r="L24" s="15" t="str">
        <f ca="1">IF(TODAY()&gt;Tabela22410111213141516171819202122232425262829[[#This Row],[VENCIMENTO]],"Vencido‼","Válido✔")</f>
        <v>Vencido‼</v>
      </c>
    </row>
    <row r="25" spans="1:12" x14ac:dyDescent="0.25">
      <c r="A25" s="11" t="str">
        <f>Tabela224[[#This Row],[NOME]]</f>
        <v>GUSTAVO HENRIQUE ABREU ROCHA</v>
      </c>
      <c r="B25" s="11" t="str">
        <f>Tabela224[[#This Row],[CATEGORIA]]</f>
        <v>EMPREGADO</v>
      </c>
      <c r="C25" s="15" t="str">
        <f>Tabela224[[#This Row],[SITUAÇÃO ]]</f>
        <v>ATIVO</v>
      </c>
      <c r="D25" s="15" t="s">
        <v>143</v>
      </c>
      <c r="E25" s="7"/>
      <c r="F25" s="10">
        <v>4.1666666666666664E-2</v>
      </c>
      <c r="G25" s="7" t="s">
        <v>25</v>
      </c>
      <c r="H25" s="7" t="s">
        <v>63</v>
      </c>
      <c r="I25" s="8">
        <v>24</v>
      </c>
      <c r="J25" s="7">
        <f t="shared" si="0"/>
        <v>731</v>
      </c>
      <c r="K25" s="9">
        <f t="shared" si="2"/>
        <v>702</v>
      </c>
      <c r="L25" s="15" t="str">
        <f ca="1">IF(TODAY()&gt;Tabela22410111213141516171819202122232425262829[[#This Row],[VENCIMENTO]],"Vencido‼","Válido✔")</f>
        <v>Vencido‼</v>
      </c>
    </row>
    <row r="26" spans="1:12" x14ac:dyDescent="0.25">
      <c r="A26" s="11" t="str">
        <f>Tabela224[[#This Row],[NOME]]</f>
        <v>HIGOR PAULO DIAS OLIVEIRA</v>
      </c>
      <c r="B26" s="11" t="str">
        <f>Tabela224[[#This Row],[CATEGORIA]]</f>
        <v>EMPREGADO</v>
      </c>
      <c r="C26" s="15" t="str">
        <f>Tabela224[[#This Row],[SITUAÇÃO ]]</f>
        <v>ATIVO</v>
      </c>
      <c r="D26" s="15" t="s">
        <v>117</v>
      </c>
      <c r="E26" s="7">
        <v>44965</v>
      </c>
      <c r="F26" s="10">
        <v>4.1666666666666664E-2</v>
      </c>
      <c r="G26" s="7" t="s">
        <v>25</v>
      </c>
      <c r="H26" s="7" t="s">
        <v>63</v>
      </c>
      <c r="I26" s="8">
        <v>24</v>
      </c>
      <c r="J26" s="7">
        <f t="shared" si="0"/>
        <v>45696</v>
      </c>
      <c r="K26" s="9">
        <f t="shared" si="2"/>
        <v>45667</v>
      </c>
      <c r="L26" s="15" t="str">
        <f ca="1">IF(TODAY()&gt;Tabela22410111213141516171819202122232425262829[[#This Row],[VENCIMENTO]],"Vencido‼","Válido✔")</f>
        <v>Válido✔</v>
      </c>
    </row>
    <row r="27" spans="1:12" x14ac:dyDescent="0.25">
      <c r="A27" s="11" t="str">
        <f>Tabela224[[#This Row],[NOME]]</f>
        <v>JANDILSON VIRGENS COSTA</v>
      </c>
      <c r="B27" s="11" t="str">
        <f>Tabela224[[#This Row],[CATEGORIA]]</f>
        <v>INTERMITENTE (ELISVÂNIO)</v>
      </c>
      <c r="C27" s="15" t="str">
        <f>Tabela224[[#This Row],[SITUAÇÃO ]]</f>
        <v>ATIVO</v>
      </c>
      <c r="D27" s="15" t="s">
        <v>143</v>
      </c>
      <c r="E27" s="7"/>
      <c r="F27" s="10">
        <v>4.1666666666666664E-2</v>
      </c>
      <c r="G27" s="7" t="s">
        <v>25</v>
      </c>
      <c r="H27" s="7" t="s">
        <v>63</v>
      </c>
      <c r="I27" s="8">
        <v>24</v>
      </c>
      <c r="J27" s="7">
        <f t="shared" si="0"/>
        <v>731</v>
      </c>
      <c r="K27" s="9">
        <f t="shared" si="2"/>
        <v>702</v>
      </c>
      <c r="L27" s="15" t="str">
        <f ca="1">IF(TODAY()&gt;Tabela22410111213141516171819202122232425262829[[#This Row],[VENCIMENTO]],"Vencido‼","Válido✔")</f>
        <v>Vencido‼</v>
      </c>
    </row>
    <row r="28" spans="1:12" x14ac:dyDescent="0.25">
      <c r="A28" s="11" t="str">
        <f>Tabela224[[#This Row],[NOME]]</f>
        <v>JHONATA HENRIQUE AMORIM ALVES</v>
      </c>
      <c r="B28" s="11" t="str">
        <f>Tabela224[[#This Row],[CATEGORIA]]</f>
        <v>EMPREGADO</v>
      </c>
      <c r="C28" s="15" t="str">
        <f>Tabela224[[#This Row],[SITUAÇÃO ]]</f>
        <v>ATIVO</v>
      </c>
      <c r="D28" s="15" t="s">
        <v>117</v>
      </c>
      <c r="E28" s="7">
        <v>44988</v>
      </c>
      <c r="F28" s="10">
        <v>4.1666666666666664E-2</v>
      </c>
      <c r="G28" s="7" t="s">
        <v>25</v>
      </c>
      <c r="H28" s="7" t="s">
        <v>63</v>
      </c>
      <c r="I28" s="8">
        <v>24</v>
      </c>
      <c r="J28" s="7">
        <f t="shared" si="0"/>
        <v>45719</v>
      </c>
      <c r="K28" s="9">
        <f t="shared" si="2"/>
        <v>45690</v>
      </c>
      <c r="L28" s="15" t="str">
        <f ca="1">IF(TODAY()&gt;Tabela22410111213141516171819202122232425262829[[#This Row],[VENCIMENTO]],"Vencido‼","Válido✔")</f>
        <v>Válido✔</v>
      </c>
    </row>
    <row r="29" spans="1:12" x14ac:dyDescent="0.25">
      <c r="A29" s="11" t="str">
        <f>Tabela224[[#This Row],[NOME]]</f>
        <v>JOÃO PAULO GUIMARÃES</v>
      </c>
      <c r="B29" s="11" t="str">
        <f>Tabela224[[#This Row],[CATEGORIA]]</f>
        <v>EMPREGADO</v>
      </c>
      <c r="C29" s="15" t="str">
        <f>Tabela224[[#This Row],[SITUAÇÃO ]]</f>
        <v>INATIVO</v>
      </c>
      <c r="D29" s="15" t="s">
        <v>143</v>
      </c>
      <c r="E29" s="7"/>
      <c r="F29" s="10">
        <v>4.1666666666666664E-2</v>
      </c>
      <c r="G29" s="7" t="s">
        <v>25</v>
      </c>
      <c r="H29" s="7" t="s">
        <v>63</v>
      </c>
      <c r="I29" s="8">
        <v>24</v>
      </c>
      <c r="J29" s="7">
        <f t="shared" si="0"/>
        <v>731</v>
      </c>
      <c r="K29" s="9">
        <f t="shared" si="2"/>
        <v>702</v>
      </c>
      <c r="L29" s="15" t="str">
        <f ca="1">IF(TODAY()&gt;Tabela22410111213141516171819202122232425262829[[#This Row],[VENCIMENTO]],"Vencido‼","Válido✔")</f>
        <v>Vencido‼</v>
      </c>
    </row>
    <row r="30" spans="1:12" x14ac:dyDescent="0.25">
      <c r="A30" s="11" t="str">
        <f>Tabela224[[#This Row],[NOME]]</f>
        <v>JONATHAS KELLYSON MARTINS DE OLIVEIRA</v>
      </c>
      <c r="B30" s="11" t="str">
        <f>Tabela224[[#This Row],[CATEGORIA]]</f>
        <v>INTERMITENTE</v>
      </c>
      <c r="C30" s="15" t="str">
        <f>Tabela224[[#This Row],[SITUAÇÃO ]]</f>
        <v>INATIVO</v>
      </c>
      <c r="D30" s="15" t="s">
        <v>143</v>
      </c>
      <c r="E30" s="7"/>
      <c r="F30" s="10">
        <v>4.1666666666666664E-2</v>
      </c>
      <c r="G30" s="7" t="s">
        <v>25</v>
      </c>
      <c r="H30" s="7" t="s">
        <v>63</v>
      </c>
      <c r="I30" s="8">
        <v>24</v>
      </c>
      <c r="J30" s="7">
        <f t="shared" si="0"/>
        <v>731</v>
      </c>
      <c r="K30" s="9">
        <f t="shared" si="2"/>
        <v>702</v>
      </c>
      <c r="L30" s="15" t="str">
        <f ca="1">IF(TODAY()&gt;Tabela22410111213141516171819202122232425262829[[#This Row],[VENCIMENTO]],"Vencido‼","Válido✔")</f>
        <v>Vencido‼</v>
      </c>
    </row>
    <row r="31" spans="1:12" x14ac:dyDescent="0.25">
      <c r="A31" s="11" t="str">
        <f>Tabela224[[#This Row],[NOME]]</f>
        <v>JOSÉ ANTÔNIO DIAS</v>
      </c>
      <c r="B31" s="11" t="str">
        <f>Tabela224[[#This Row],[CATEGORIA]]</f>
        <v xml:space="preserve">EMPREGADO </v>
      </c>
      <c r="C31" s="15" t="str">
        <f>Tabela224[[#This Row],[SITUAÇÃO ]]</f>
        <v>ATIVO</v>
      </c>
      <c r="D31" s="15" t="s">
        <v>117</v>
      </c>
      <c r="E31" s="7">
        <v>44992</v>
      </c>
      <c r="F31" s="10">
        <v>4.1666666666666664E-2</v>
      </c>
      <c r="G31" s="7" t="s">
        <v>25</v>
      </c>
      <c r="H31" s="7" t="s">
        <v>63</v>
      </c>
      <c r="I31" s="8">
        <v>24</v>
      </c>
      <c r="J31" s="7">
        <f t="shared" si="0"/>
        <v>45723</v>
      </c>
      <c r="K31" s="9">
        <f t="shared" si="2"/>
        <v>45694</v>
      </c>
      <c r="L31" s="15" t="str">
        <f ca="1">IF(TODAY()&gt;Tabela22410111213141516171819202122232425262829[[#This Row],[VENCIMENTO]],"Vencido‼","Válido✔")</f>
        <v>Válido✔</v>
      </c>
    </row>
    <row r="32" spans="1:12" x14ac:dyDescent="0.25">
      <c r="A32" s="11" t="str">
        <f>Tabela224[[#This Row],[NOME]]</f>
        <v>KENNEDY ALMEIDA MOTA</v>
      </c>
      <c r="B32" s="11" t="str">
        <f>Tabela224[[#This Row],[CATEGORIA]]</f>
        <v>EMPREGADO</v>
      </c>
      <c r="C32" s="15" t="str">
        <f>Tabela224[[#This Row],[SITUAÇÃO ]]</f>
        <v>ATIVO</v>
      </c>
      <c r="D32" s="15" t="s">
        <v>143</v>
      </c>
      <c r="E32" s="7"/>
      <c r="F32" s="10">
        <v>4.1666666666666664E-2</v>
      </c>
      <c r="G32" s="7" t="s">
        <v>25</v>
      </c>
      <c r="H32" s="7" t="s">
        <v>63</v>
      </c>
      <c r="I32" s="8">
        <v>24</v>
      </c>
      <c r="J32" s="7">
        <f t="shared" si="0"/>
        <v>731</v>
      </c>
      <c r="K32" s="9">
        <f t="shared" si="2"/>
        <v>702</v>
      </c>
      <c r="L32" s="15" t="str">
        <f ca="1">IF(TODAY()&gt;Tabela22410111213141516171819202122232425262829[[#This Row],[VENCIMENTO]],"Vencido‼","Válido✔")</f>
        <v>Vencido‼</v>
      </c>
    </row>
    <row r="33" spans="1:12" x14ac:dyDescent="0.25">
      <c r="A33" s="11" t="str">
        <f>Tabela224[[#This Row],[NOME]]</f>
        <v>KEVIN AQUINO ARNEZ</v>
      </c>
      <c r="B33" s="11" t="str">
        <f>Tabela224[[#This Row],[CATEGORIA]]</f>
        <v>EMPREGADO</v>
      </c>
      <c r="C33" s="15" t="str">
        <f>Tabela224[[#This Row],[SITUAÇÃO ]]</f>
        <v>ATIVO</v>
      </c>
      <c r="D33" s="15" t="s">
        <v>143</v>
      </c>
      <c r="E33" s="7"/>
      <c r="F33" s="10">
        <v>4.1666666666666664E-2</v>
      </c>
      <c r="G33" s="7" t="s">
        <v>25</v>
      </c>
      <c r="H33" s="7" t="s">
        <v>63</v>
      </c>
      <c r="I33" s="8">
        <v>24</v>
      </c>
      <c r="J33" s="7">
        <f t="shared" si="0"/>
        <v>731</v>
      </c>
      <c r="K33" s="9">
        <f t="shared" si="2"/>
        <v>702</v>
      </c>
      <c r="L33" s="15" t="str">
        <f ca="1">IF(TODAY()&gt;Tabela22410111213141516171819202122232425262829[[#This Row],[VENCIMENTO]],"Vencido‼","Válido✔")</f>
        <v>Vencido‼</v>
      </c>
    </row>
    <row r="34" spans="1:12" x14ac:dyDescent="0.25">
      <c r="A34" s="11" t="str">
        <f>Tabela224[[#This Row],[NOME]]</f>
        <v>LEANDRO ARCANJO DOS SANTOS</v>
      </c>
      <c r="B34" s="11" t="str">
        <f>Tabela224[[#This Row],[CATEGORIA]]</f>
        <v>EMPREGADO</v>
      </c>
      <c r="C34" s="15" t="str">
        <f>Tabela224[[#This Row],[SITUAÇÃO ]]</f>
        <v>ATIVO</v>
      </c>
      <c r="D34" s="15" t="s">
        <v>117</v>
      </c>
      <c r="E34" s="7">
        <v>45010</v>
      </c>
      <c r="F34" s="10">
        <v>4.1666666666666664E-2</v>
      </c>
      <c r="G34" s="7" t="s">
        <v>25</v>
      </c>
      <c r="H34" s="7" t="s">
        <v>63</v>
      </c>
      <c r="I34" s="8">
        <v>24</v>
      </c>
      <c r="J34" s="7">
        <f t="shared" si="0"/>
        <v>45741</v>
      </c>
      <c r="K34" s="9">
        <f t="shared" si="2"/>
        <v>45712</v>
      </c>
      <c r="L34" s="15" t="str">
        <f ca="1">IF(TODAY()&gt;Tabela22410111213141516171819202122232425262829[[#This Row],[VENCIMENTO]],"Vencido‼","Válido✔")</f>
        <v>Válido✔</v>
      </c>
    </row>
    <row r="35" spans="1:12" x14ac:dyDescent="0.25">
      <c r="A35" s="11" t="str">
        <f>Tabela224[[#This Row],[NOME]]</f>
        <v>LUCIANO ALVES DE PAIVA</v>
      </c>
      <c r="B35" s="11" t="str">
        <f>Tabela224[[#This Row],[CATEGORIA]]</f>
        <v>EMPREGADO</v>
      </c>
      <c r="C35" s="15" t="str">
        <f>Tabela224[[#This Row],[SITUAÇÃO ]]</f>
        <v>INATIVO</v>
      </c>
      <c r="D35" s="15" t="s">
        <v>143</v>
      </c>
      <c r="E35" s="7"/>
      <c r="F35" s="10">
        <v>4.1666666666666664E-2</v>
      </c>
      <c r="G35" s="7" t="s">
        <v>25</v>
      </c>
      <c r="H35" s="7" t="s">
        <v>63</v>
      </c>
      <c r="I35" s="8">
        <v>24</v>
      </c>
      <c r="J35" s="7">
        <f t="shared" si="0"/>
        <v>731</v>
      </c>
      <c r="K35" s="9">
        <f t="shared" si="2"/>
        <v>702</v>
      </c>
      <c r="L35" s="15" t="str">
        <f ca="1">IF(TODAY()&gt;Tabela22410111213141516171819202122232425262829[[#This Row],[VENCIMENTO]],"Vencido‼","Válido✔")</f>
        <v>Vencido‼</v>
      </c>
    </row>
    <row r="36" spans="1:12" x14ac:dyDescent="0.25">
      <c r="A36" s="11" t="str">
        <f>Tabela224[[#This Row],[NOME]]</f>
        <v>LUIZ CARLOS CORRÊA</v>
      </c>
      <c r="B36" s="11" t="str">
        <f>Tabela224[[#This Row],[CATEGORIA]]</f>
        <v>EMPREGADO</v>
      </c>
      <c r="C36" s="15" t="str">
        <f>Tabela224[[#This Row],[SITUAÇÃO ]]</f>
        <v>ATIVO</v>
      </c>
      <c r="D36" s="15" t="s">
        <v>117</v>
      </c>
      <c r="E36" s="7">
        <v>45127</v>
      </c>
      <c r="F36" s="10">
        <v>4.1666666666666664E-2</v>
      </c>
      <c r="G36" s="7" t="s">
        <v>25</v>
      </c>
      <c r="H36" s="7" t="s">
        <v>63</v>
      </c>
      <c r="I36" s="8">
        <v>24</v>
      </c>
      <c r="J36" s="7">
        <f t="shared" si="0"/>
        <v>45858</v>
      </c>
      <c r="K36" s="9">
        <f t="shared" si="2"/>
        <v>45829</v>
      </c>
      <c r="L36" s="15" t="str">
        <f ca="1">IF(TODAY()&gt;Tabela22410111213141516171819202122232425262829[[#This Row],[VENCIMENTO]],"Vencido‼","Válido✔")</f>
        <v>Válido✔</v>
      </c>
    </row>
    <row r="37" spans="1:12" x14ac:dyDescent="0.25">
      <c r="A37" s="11" t="str">
        <f>Tabela224[[#This Row],[NOME]]</f>
        <v>MÁRCIO PEREIRA DO NASCIMENTO</v>
      </c>
      <c r="B37" s="11" t="str">
        <f>Tabela224[[#This Row],[CATEGORIA]]</f>
        <v>EMPREGADO</v>
      </c>
      <c r="C37" s="15" t="str">
        <f>Tabela224[[#This Row],[SITUAÇÃO ]]</f>
        <v>ATIVO</v>
      </c>
      <c r="D37" s="15" t="s">
        <v>143</v>
      </c>
      <c r="E37" s="7"/>
      <c r="F37" s="10">
        <v>4.1666666666666664E-2</v>
      </c>
      <c r="G37" s="7" t="s">
        <v>25</v>
      </c>
      <c r="H37" s="7" t="s">
        <v>63</v>
      </c>
      <c r="I37" s="8">
        <v>24</v>
      </c>
      <c r="J37" s="7">
        <f t="shared" si="0"/>
        <v>731</v>
      </c>
      <c r="K37" s="9">
        <f t="shared" si="2"/>
        <v>702</v>
      </c>
      <c r="L37" s="15" t="str">
        <f ca="1">IF(TODAY()&gt;Tabela22410111213141516171819202122232425262829[[#This Row],[VENCIMENTO]],"Vencido‼","Válido✔")</f>
        <v>Vencido‼</v>
      </c>
    </row>
    <row r="38" spans="1:12" x14ac:dyDescent="0.25">
      <c r="A38" s="11" t="str">
        <f>Tabela224[[#This Row],[NOME]]</f>
        <v>MATEUS DOS SANTOS DE BRITO</v>
      </c>
      <c r="B38" s="11" t="str">
        <f>Tabela224[[#This Row],[CATEGORIA]]</f>
        <v>INTERMITENTE (ELISVÂNIO)</v>
      </c>
      <c r="C38" s="15" t="str">
        <f>Tabela224[[#This Row],[SITUAÇÃO ]]</f>
        <v>ATIVO</v>
      </c>
      <c r="D38" s="15" t="s">
        <v>143</v>
      </c>
      <c r="E38" s="7"/>
      <c r="F38" s="10">
        <v>4.1666666666666664E-2</v>
      </c>
      <c r="G38" s="7" t="s">
        <v>25</v>
      </c>
      <c r="H38" s="7" t="s">
        <v>63</v>
      </c>
      <c r="I38" s="8">
        <v>24</v>
      </c>
      <c r="J38" s="7">
        <f t="shared" si="0"/>
        <v>731</v>
      </c>
      <c r="K38" s="9">
        <f t="shared" si="2"/>
        <v>702</v>
      </c>
      <c r="L38" s="15" t="str">
        <f ca="1">IF(TODAY()&gt;Tabela22410111213141516171819202122232425262829[[#This Row],[VENCIMENTO]],"Vencido‼","Válido✔")</f>
        <v>Vencido‼</v>
      </c>
    </row>
    <row r="39" spans="1:12" x14ac:dyDescent="0.25">
      <c r="A39" s="11" t="str">
        <f>Tabela224[[#This Row],[NOME]]</f>
        <v>MOACIR ROMÁRIO SIQUEIRA DOS REIS</v>
      </c>
      <c r="B39" s="11" t="str">
        <f>Tabela224[[#This Row],[CATEGORIA]]</f>
        <v>EMPREGADO</v>
      </c>
      <c r="C39" s="15" t="str">
        <f>Tabela224[[#This Row],[SITUAÇÃO ]]</f>
        <v>ATIVO</v>
      </c>
      <c r="D39" s="15" t="s">
        <v>143</v>
      </c>
      <c r="E39" s="7"/>
      <c r="F39" s="10">
        <v>4.1666666666666664E-2</v>
      </c>
      <c r="G39" s="7" t="s">
        <v>25</v>
      </c>
      <c r="H39" s="7" t="s">
        <v>63</v>
      </c>
      <c r="I39" s="8">
        <v>24</v>
      </c>
      <c r="J39" s="7">
        <f t="shared" si="0"/>
        <v>731</v>
      </c>
      <c r="K39" s="9">
        <f t="shared" si="2"/>
        <v>702</v>
      </c>
      <c r="L39" s="15" t="str">
        <f ca="1">IF(TODAY()&gt;Tabela22410111213141516171819202122232425262829[[#This Row],[VENCIMENTO]],"Vencido‼","Válido✔")</f>
        <v>Vencido‼</v>
      </c>
    </row>
    <row r="40" spans="1:12" x14ac:dyDescent="0.25">
      <c r="A40" s="11" t="str">
        <f>Tabela224[[#This Row],[NOME]]</f>
        <v>NATHÁLIA ROSY SOUZA OLIVEIRA</v>
      </c>
      <c r="B40" s="11" t="str">
        <f>Tabela224[[#This Row],[CATEGORIA]]</f>
        <v>EMPREGADO</v>
      </c>
      <c r="C40" s="15" t="str">
        <f>Tabela224[[#This Row],[SITUAÇÃO ]]</f>
        <v>ATIVO</v>
      </c>
      <c r="D40" s="15" t="s">
        <v>143</v>
      </c>
      <c r="E40" s="7"/>
      <c r="F40" s="10">
        <v>4.1666666666666664E-2</v>
      </c>
      <c r="G40" s="7" t="s">
        <v>25</v>
      </c>
      <c r="H40" s="7" t="s">
        <v>63</v>
      </c>
      <c r="I40" s="8">
        <v>24</v>
      </c>
      <c r="J40" s="7">
        <f t="shared" si="0"/>
        <v>731</v>
      </c>
      <c r="K40" s="9">
        <f t="shared" si="2"/>
        <v>702</v>
      </c>
      <c r="L40" s="15" t="str">
        <f ca="1">IF(TODAY()&gt;Tabela22410111213141516171819202122232425262829[[#This Row],[VENCIMENTO]],"Vencido‼","Válido✔")</f>
        <v>Vencido‼</v>
      </c>
    </row>
    <row r="41" spans="1:12" x14ac:dyDescent="0.25">
      <c r="A41" s="11" t="str">
        <f>Tabela224[[#This Row],[NOME]]</f>
        <v>NAYARA THAÍS LOURENÇO OLIVEIRA</v>
      </c>
      <c r="B41" s="11" t="str">
        <f>Tabela224[[#This Row],[CATEGORIA]]</f>
        <v>EMPREGADO</v>
      </c>
      <c r="C41" s="15" t="str">
        <f>Tabela224[[#This Row],[SITUAÇÃO ]]</f>
        <v>ATIVO</v>
      </c>
      <c r="D41" s="15" t="s">
        <v>143</v>
      </c>
      <c r="E41" s="7"/>
      <c r="F41" s="10">
        <v>4.1666666666666664E-2</v>
      </c>
      <c r="G41" s="7" t="s">
        <v>25</v>
      </c>
      <c r="H41" s="7" t="s">
        <v>63</v>
      </c>
      <c r="I41" s="8">
        <v>24</v>
      </c>
      <c r="J41" s="7">
        <f t="shared" si="0"/>
        <v>731</v>
      </c>
      <c r="K41" s="9">
        <f t="shared" si="2"/>
        <v>702</v>
      </c>
      <c r="L41" s="15" t="str">
        <f ca="1">IF(TODAY()&gt;Tabela22410111213141516171819202122232425262829[[#This Row],[VENCIMENTO]],"Vencido‼","Válido✔")</f>
        <v>Vencido‼</v>
      </c>
    </row>
    <row r="42" spans="1:12" x14ac:dyDescent="0.25">
      <c r="A42" s="11" t="str">
        <f>Tabela224[[#This Row],[NOME]]</f>
        <v>NIELTON OLIVEIRA DAMASCENO</v>
      </c>
      <c r="B42" s="11" t="str">
        <f>Tabela224[[#This Row],[CATEGORIA]]</f>
        <v>EMPREGADO</v>
      </c>
      <c r="C42" s="15" t="str">
        <f>Tabela224[[#This Row],[SITUAÇÃO ]]</f>
        <v>ATIVO</v>
      </c>
      <c r="D42" s="15" t="s">
        <v>143</v>
      </c>
      <c r="E42" s="7"/>
      <c r="F42" s="10">
        <v>4.1666666666666664E-2</v>
      </c>
      <c r="G42" s="7" t="s">
        <v>25</v>
      </c>
      <c r="H42" s="7" t="s">
        <v>63</v>
      </c>
      <c r="I42" s="8">
        <v>24</v>
      </c>
      <c r="J42" s="7">
        <f t="shared" si="0"/>
        <v>731</v>
      </c>
      <c r="K42" s="9">
        <f t="shared" si="2"/>
        <v>702</v>
      </c>
      <c r="L42" s="15" t="str">
        <f ca="1">IF(TODAY()&gt;Tabela22410111213141516171819202122232425262829[[#This Row],[VENCIMENTO]],"Vencido‼","Válido✔")</f>
        <v>Vencido‼</v>
      </c>
    </row>
    <row r="43" spans="1:12" x14ac:dyDescent="0.25">
      <c r="A43" s="11" t="str">
        <f>Tabela224[[#This Row],[NOME]]</f>
        <v>PAULO CÉLIO DA SILVA</v>
      </c>
      <c r="B43" s="11" t="str">
        <f>Tabela224[[#This Row],[CATEGORIA]]</f>
        <v>EMPREGADO</v>
      </c>
      <c r="C43" s="15" t="str">
        <f>Tabela224[[#This Row],[SITUAÇÃO ]]</f>
        <v>ATIVO</v>
      </c>
      <c r="D43" s="15" t="s">
        <v>143</v>
      </c>
      <c r="E43" s="7"/>
      <c r="F43" s="10">
        <v>4.1666666666666664E-2</v>
      </c>
      <c r="G43" s="7" t="s">
        <v>25</v>
      </c>
      <c r="H43" s="7" t="s">
        <v>63</v>
      </c>
      <c r="I43" s="8">
        <v>24</v>
      </c>
      <c r="J43" s="7">
        <f t="shared" si="0"/>
        <v>731</v>
      </c>
      <c r="K43" s="9">
        <f t="shared" si="2"/>
        <v>702</v>
      </c>
      <c r="L43" s="15" t="str">
        <f ca="1">IF(TODAY()&gt;Tabela22410111213141516171819202122232425262829[[#This Row],[VENCIMENTO]],"Vencido‼","Válido✔")</f>
        <v>Vencido‼</v>
      </c>
    </row>
    <row r="44" spans="1:12" x14ac:dyDescent="0.25">
      <c r="A44" s="11" t="str">
        <f>Tabela224[[#This Row],[NOME]]</f>
        <v>RAFAEL FAUSTINO MAPA COELHO</v>
      </c>
      <c r="B44" s="11" t="str">
        <f>Tabela224[[#This Row],[CATEGORIA]]</f>
        <v>EMPREGADO</v>
      </c>
      <c r="C44" s="15" t="str">
        <f>Tabela224[[#This Row],[SITUAÇÃO ]]</f>
        <v>INATIVO</v>
      </c>
      <c r="D44" s="15" t="s">
        <v>143</v>
      </c>
      <c r="E44" s="7"/>
      <c r="F44" s="10">
        <v>4.1666666666666664E-2</v>
      </c>
      <c r="G44" s="7" t="s">
        <v>25</v>
      </c>
      <c r="H44" s="7" t="s">
        <v>63</v>
      </c>
      <c r="I44" s="8">
        <v>24</v>
      </c>
      <c r="J44" s="7">
        <f t="shared" si="0"/>
        <v>731</v>
      </c>
      <c r="K44" s="9">
        <f t="shared" si="2"/>
        <v>702</v>
      </c>
      <c r="L44" s="15" t="str">
        <f ca="1">IF(TODAY()&gt;Tabela22410111213141516171819202122232425262829[[#This Row],[VENCIMENTO]],"Vencido‼","Válido✔")</f>
        <v>Vencido‼</v>
      </c>
    </row>
    <row r="45" spans="1:12" x14ac:dyDescent="0.25">
      <c r="A45" s="11" t="str">
        <f>Tabela224[[#This Row],[NOME]]</f>
        <v>RAFAEL ROBERTO CAMPIDELLI</v>
      </c>
      <c r="B45" s="11" t="str">
        <f>Tabela224[[#This Row],[CATEGORIA]]</f>
        <v>EMPREGADO</v>
      </c>
      <c r="C45" s="15" t="s">
        <v>120</v>
      </c>
      <c r="D45" s="15" t="s">
        <v>143</v>
      </c>
      <c r="E45" s="7"/>
      <c r="F45" s="10">
        <v>4.1666666666666664E-2</v>
      </c>
      <c r="G45" s="7" t="s">
        <v>25</v>
      </c>
      <c r="H45" s="7" t="s">
        <v>63</v>
      </c>
      <c r="I45" s="8">
        <v>24</v>
      </c>
      <c r="J45" s="7">
        <f>EDATE(E45,I45)</f>
        <v>731</v>
      </c>
      <c r="K45" s="9">
        <f>J45-29</f>
        <v>702</v>
      </c>
      <c r="L45" s="15" t="str">
        <f ca="1">IF(TODAY()&gt;Tabela22410111213141516171819202122232425262829[[#This Row],[VENCIMENTO]],"Vencido‼","Válido✔")</f>
        <v>Vencido‼</v>
      </c>
    </row>
    <row r="46" spans="1:12" x14ac:dyDescent="0.25">
      <c r="A46" s="11" t="str">
        <f>Tabela224[[#This Row],[NOME]]</f>
        <v>ROBERT AUGUSTO SANTOS SILVA</v>
      </c>
      <c r="B46" s="11" t="str">
        <f>Tabela224[[#This Row],[CATEGORIA]]</f>
        <v>EMPREGADO</v>
      </c>
      <c r="C46" s="15" t="str">
        <f>Tabela224[[#This Row],[SITUAÇÃO ]]</f>
        <v>ATIVO</v>
      </c>
      <c r="D46" s="15" t="s">
        <v>143</v>
      </c>
      <c r="E46" s="7"/>
      <c r="F46" s="10">
        <v>4.1666666666666664E-2</v>
      </c>
      <c r="G46" s="7" t="s">
        <v>25</v>
      </c>
      <c r="H46" s="7" t="s">
        <v>63</v>
      </c>
      <c r="I46" s="8">
        <v>24</v>
      </c>
      <c r="J46" s="7">
        <f t="shared" si="0"/>
        <v>731</v>
      </c>
      <c r="K46" s="9">
        <f t="shared" si="2"/>
        <v>702</v>
      </c>
      <c r="L46" s="15" t="str">
        <f ca="1">IF(TODAY()&gt;Tabela22410111213141516171819202122232425262829[[#This Row],[VENCIMENTO]],"Vencido‼","Válido✔")</f>
        <v>Vencido‼</v>
      </c>
    </row>
    <row r="47" spans="1:12" x14ac:dyDescent="0.25">
      <c r="A47" s="11" t="str">
        <f>Tabela224[[#This Row],[NOME]]</f>
        <v>TALISON TIAGO DIAS OLIVEIRA</v>
      </c>
      <c r="B47" s="11" t="str">
        <f>Tabela224[[#This Row],[CATEGORIA]]</f>
        <v>EMPREGADO</v>
      </c>
      <c r="C47" s="15" t="str">
        <f>Tabela224[[#This Row],[SITUAÇÃO ]]</f>
        <v>ATIVO</v>
      </c>
      <c r="D47" s="15" t="s">
        <v>143</v>
      </c>
      <c r="E47" s="7"/>
      <c r="F47" s="10">
        <v>4.1666666666666664E-2</v>
      </c>
      <c r="G47" s="7" t="s">
        <v>25</v>
      </c>
      <c r="H47" s="7" t="s">
        <v>63</v>
      </c>
      <c r="I47" s="8">
        <v>24</v>
      </c>
      <c r="J47" s="7">
        <f t="shared" si="0"/>
        <v>731</v>
      </c>
      <c r="K47" s="9">
        <f t="shared" si="2"/>
        <v>702</v>
      </c>
      <c r="L47" s="15" t="str">
        <f ca="1">IF(TODAY()&gt;Tabela22410111213141516171819202122232425262829[[#This Row],[VENCIMENTO]],"Vencido‼","Válido✔")</f>
        <v>Vencido‼</v>
      </c>
    </row>
    <row r="48" spans="1:12" x14ac:dyDescent="0.25">
      <c r="A48" s="11" t="str">
        <f>Tabela224[[#This Row],[NOME]]</f>
        <v>THAÍS LORRAINE DA SILVA SANTOS</v>
      </c>
      <c r="B48" s="11" t="str">
        <f>Tabela224[[#This Row],[CATEGORIA]]</f>
        <v>EMPREGADO</v>
      </c>
      <c r="C48" s="15" t="str">
        <f>Tabela224[[#This Row],[SITUAÇÃO ]]</f>
        <v>ATIVO</v>
      </c>
      <c r="D48" s="15" t="s">
        <v>143</v>
      </c>
      <c r="E48" s="7"/>
      <c r="F48" s="10">
        <v>4.1666666666666664E-2</v>
      </c>
      <c r="G48" s="7" t="s">
        <v>25</v>
      </c>
      <c r="H48" s="7" t="s">
        <v>63</v>
      </c>
      <c r="I48" s="8">
        <v>24</v>
      </c>
      <c r="J48" s="7">
        <f t="shared" si="0"/>
        <v>731</v>
      </c>
      <c r="K48" s="9">
        <f t="shared" si="2"/>
        <v>702</v>
      </c>
      <c r="L48" s="15" t="str">
        <f ca="1">IF(TODAY()&gt;Tabela22410111213141516171819202122232425262829[[#This Row],[VENCIMENTO]],"Vencido‼","Válido✔")</f>
        <v>Vencido‼</v>
      </c>
    </row>
    <row r="49" spans="1:12" x14ac:dyDescent="0.25">
      <c r="A49" s="11" t="str">
        <f>Tabela224[[#This Row],[NOME]]</f>
        <v>WAGNER APARECIDO DE SOUSA JÚNIOR</v>
      </c>
      <c r="B49" s="11" t="str">
        <f>Tabela224[[#This Row],[CATEGORIA]]</f>
        <v>EMPREGADO</v>
      </c>
      <c r="C49" s="15" t="str">
        <f>Tabela224[[#This Row],[SITUAÇÃO ]]</f>
        <v>INATIVO</v>
      </c>
      <c r="D49" s="15" t="s">
        <v>143</v>
      </c>
      <c r="E49" s="7"/>
      <c r="F49" s="10">
        <v>4.1666666666666664E-2</v>
      </c>
      <c r="G49" s="7" t="s">
        <v>25</v>
      </c>
      <c r="H49" s="7" t="s">
        <v>63</v>
      </c>
      <c r="I49" s="8">
        <v>24</v>
      </c>
      <c r="J49" s="7">
        <f t="shared" si="0"/>
        <v>731</v>
      </c>
      <c r="K49" s="9">
        <f t="shared" si="2"/>
        <v>702</v>
      </c>
      <c r="L49" s="15" t="str">
        <f ca="1">IF(TODAY()&gt;Tabela22410111213141516171819202122232425262829[[#This Row],[VENCIMENTO]],"Vencido‼","Válido✔")</f>
        <v>Vencido‼</v>
      </c>
    </row>
    <row r="50" spans="1:12" x14ac:dyDescent="0.25">
      <c r="A50" s="11" t="str">
        <f>Tabela224[[#This Row],[NOME]]</f>
        <v>WESLEY DE ALMEIDA E SOUZA</v>
      </c>
      <c r="B50" s="11" t="str">
        <f>Tabela224[[#This Row],[CATEGORIA]]</f>
        <v>EMPREGADO</v>
      </c>
      <c r="C50" s="15" t="str">
        <f>Tabela224[[#This Row],[SITUAÇÃO ]]</f>
        <v>ATIVO</v>
      </c>
      <c r="D50" s="15" t="s">
        <v>143</v>
      </c>
      <c r="E50" s="19"/>
      <c r="F50" s="10">
        <v>4.1666666666666664E-2</v>
      </c>
      <c r="G50" s="7" t="s">
        <v>25</v>
      </c>
      <c r="H50" s="7" t="s">
        <v>63</v>
      </c>
      <c r="I50" s="8">
        <v>24</v>
      </c>
      <c r="J50" s="19">
        <f t="shared" si="0"/>
        <v>731</v>
      </c>
      <c r="K50" s="20">
        <f t="shared" si="2"/>
        <v>702</v>
      </c>
      <c r="L50" s="15" t="str">
        <f ca="1">IF(TODAY()&gt;Tabela22410111213141516171819202122232425262829[[#This Row],[VENCIMENTO]],"Vencido‼","Válido✔")</f>
        <v>Vencido‼</v>
      </c>
    </row>
    <row r="51" spans="1:12" x14ac:dyDescent="0.25">
      <c r="A51" s="11" t="str">
        <f>Tabela224[[#This Row],[NOME]]</f>
        <v>MARCELO CHRISTIAN LELIS DE OLIVEIRA</v>
      </c>
      <c r="B51" s="11" t="str">
        <f>Tabela224[[#This Row],[CATEGORIA]]</f>
        <v>EMPREGADO</v>
      </c>
      <c r="C51" s="15" t="str">
        <f>Tabela224[[#This Row],[SITUAÇÃO ]]</f>
        <v>ATIVO</v>
      </c>
      <c r="D51" s="8" t="s">
        <v>143</v>
      </c>
      <c r="E51" s="7"/>
      <c r="F51" s="10">
        <v>4.1666666666666664E-2</v>
      </c>
      <c r="G51" s="7" t="s">
        <v>25</v>
      </c>
      <c r="H51" s="7" t="s">
        <v>63</v>
      </c>
      <c r="I51" s="8">
        <v>24</v>
      </c>
      <c r="J51" s="7">
        <f t="shared" ref="J51:J82" si="3">EDATE(E51,I51)</f>
        <v>731</v>
      </c>
      <c r="K51" s="9">
        <f t="shared" ref="K51:K82" si="4">J51-29</f>
        <v>702</v>
      </c>
      <c r="L51" s="27" t="str">
        <f ca="1">IF(TODAY()&gt;Tabela22410111213141516171819202122232425262829[[#This Row],[VENCIMENTO]],"Vencido‼","Válido✔")</f>
        <v>Vencido‼</v>
      </c>
    </row>
    <row r="52" spans="1:12" x14ac:dyDescent="0.25">
      <c r="A52" s="11" t="str">
        <f>Tabela224[[#This Row],[NOME]]</f>
        <v>PABLO VINICIUS SEVERINO FERNANDES</v>
      </c>
      <c r="B52" s="11" t="str">
        <f>Tabela224[[#This Row],[CATEGORIA]]</f>
        <v xml:space="preserve">EMPREGADO </v>
      </c>
      <c r="C52" s="15" t="str">
        <f>Tabela224[[#This Row],[SITUAÇÃO ]]</f>
        <v>ATIVO</v>
      </c>
      <c r="D52" s="8" t="s">
        <v>143</v>
      </c>
      <c r="E52" s="7"/>
      <c r="F52" s="10">
        <v>4.1666666666666664E-2</v>
      </c>
      <c r="G52" s="7" t="s">
        <v>25</v>
      </c>
      <c r="H52" s="7" t="s">
        <v>63</v>
      </c>
      <c r="I52" s="8">
        <v>24</v>
      </c>
      <c r="J52" s="7">
        <f t="shared" si="3"/>
        <v>731</v>
      </c>
      <c r="K52" s="9">
        <f t="shared" si="4"/>
        <v>702</v>
      </c>
      <c r="L52" s="27" t="str">
        <f ca="1">IF(TODAY()&gt;Tabela22410111213141516171819202122232425262829[[#This Row],[VENCIMENTO]],"Vencido‼","Válido✔")</f>
        <v>Vencido‼</v>
      </c>
    </row>
    <row r="53" spans="1:12" x14ac:dyDescent="0.25">
      <c r="A53" s="11" t="str">
        <f>Tabela224[[#This Row],[NOME]]</f>
        <v>FRANCISCO PEDRO DE SOUZA SANTOS</v>
      </c>
      <c r="B53" s="11" t="str">
        <f>Tabela224[[#This Row],[CATEGORIA]]</f>
        <v>EMPREGADO</v>
      </c>
      <c r="C53" s="15" t="s">
        <v>120</v>
      </c>
      <c r="D53" s="8" t="s">
        <v>117</v>
      </c>
      <c r="E53" s="7">
        <v>45299</v>
      </c>
      <c r="F53" s="10">
        <v>4.1666666666666664E-2</v>
      </c>
      <c r="G53" s="7" t="s">
        <v>25</v>
      </c>
      <c r="H53" s="7" t="s">
        <v>63</v>
      </c>
      <c r="I53" s="8">
        <v>24</v>
      </c>
      <c r="J53" s="7">
        <f t="shared" si="3"/>
        <v>46030</v>
      </c>
      <c r="K53" s="9">
        <f t="shared" si="4"/>
        <v>46001</v>
      </c>
      <c r="L53" s="27" t="str">
        <f ca="1">IF(TODAY()&gt;Tabela22410111213141516171819202122232425262829[[#This Row],[VENCIMENTO]],"Vencido‼","Válido✔")</f>
        <v>Válido✔</v>
      </c>
    </row>
    <row r="54" spans="1:12" x14ac:dyDescent="0.25">
      <c r="A54" s="11" t="str">
        <f>Tabela224[[#This Row],[NOME]]</f>
        <v>ÍTALO GABRIEL DA SILVA RODRIGUES SANTOS</v>
      </c>
      <c r="B54" s="11" t="str">
        <f>Tabela224[[#This Row],[CATEGORIA]]</f>
        <v>EMPREGADO</v>
      </c>
      <c r="C54" s="15" t="str">
        <f>Tabela224[[#This Row],[SITUAÇÃO ]]</f>
        <v>ATIVO</v>
      </c>
      <c r="D54" s="8" t="s">
        <v>143</v>
      </c>
      <c r="E54" s="7"/>
      <c r="F54" s="10">
        <v>4.1666666666666664E-2</v>
      </c>
      <c r="G54" s="7" t="s">
        <v>25</v>
      </c>
      <c r="H54" s="7" t="s">
        <v>63</v>
      </c>
      <c r="I54" s="8">
        <v>24</v>
      </c>
      <c r="J54" s="7">
        <f t="shared" si="3"/>
        <v>731</v>
      </c>
      <c r="K54" s="9">
        <f t="shared" si="4"/>
        <v>702</v>
      </c>
      <c r="L54" s="27" t="str">
        <f ca="1">IF(TODAY()&gt;Tabela22410111213141516171819202122232425262829[[#This Row],[VENCIMENTO]],"Vencido‼","Válido✔")</f>
        <v>Vencido‼</v>
      </c>
    </row>
    <row r="55" spans="1:12" x14ac:dyDescent="0.25">
      <c r="A55" s="11" t="str">
        <f>Tabela224[[#This Row],[NOME]]</f>
        <v>IVANILDO AMARAL SANTOS</v>
      </c>
      <c r="B55" s="11" t="str">
        <f>Tabela224[[#This Row],[CATEGORIA]]</f>
        <v>EMPREGADO</v>
      </c>
      <c r="C55" s="15" t="str">
        <f>Tabela224[[#This Row],[SITUAÇÃO ]]</f>
        <v>ATIVO</v>
      </c>
      <c r="D55" s="8" t="s">
        <v>143</v>
      </c>
      <c r="E55" s="7"/>
      <c r="F55" s="10">
        <v>4.1666666666666664E-2</v>
      </c>
      <c r="G55" s="7" t="s">
        <v>25</v>
      </c>
      <c r="H55" s="7" t="s">
        <v>63</v>
      </c>
      <c r="I55" s="8">
        <v>24</v>
      </c>
      <c r="J55" s="7">
        <f t="shared" si="3"/>
        <v>731</v>
      </c>
      <c r="K55" s="9">
        <f t="shared" si="4"/>
        <v>702</v>
      </c>
      <c r="L55" s="27" t="str">
        <f ca="1">IF(TODAY()&gt;Tabela22410111213141516171819202122232425262829[[#This Row],[VENCIMENTO]],"Vencido‼","Válido✔")</f>
        <v>Vencido‼</v>
      </c>
    </row>
    <row r="56" spans="1:12" x14ac:dyDescent="0.25">
      <c r="A56" s="11" t="str">
        <f>Tabela224[[#This Row],[NOME]]</f>
        <v>JONATHAN FERNANDES PEREIRA</v>
      </c>
      <c r="B56" s="11" t="str">
        <f>Tabela224[[#This Row],[CATEGORIA]]</f>
        <v>EMPREGADO</v>
      </c>
      <c r="C56" s="15" t="str">
        <f>Tabela224[[#This Row],[SITUAÇÃO ]]</f>
        <v>ATIVO</v>
      </c>
      <c r="D56" s="8" t="s">
        <v>143</v>
      </c>
      <c r="E56" s="7"/>
      <c r="F56" s="10">
        <v>4.1666666666666664E-2</v>
      </c>
      <c r="G56" s="7" t="s">
        <v>25</v>
      </c>
      <c r="H56" s="7" t="s">
        <v>63</v>
      </c>
      <c r="I56" s="8">
        <v>24</v>
      </c>
      <c r="J56" s="7">
        <f t="shared" si="3"/>
        <v>731</v>
      </c>
      <c r="K56" s="9">
        <f t="shared" si="4"/>
        <v>702</v>
      </c>
      <c r="L56" s="27" t="str">
        <f ca="1">IF(TODAY()&gt;Tabela22410111213141516171819202122232425262829[[#This Row],[VENCIMENTO]],"Vencido‼","Válido✔")</f>
        <v>Vencido‼</v>
      </c>
    </row>
    <row r="57" spans="1:12" x14ac:dyDescent="0.25">
      <c r="A57" s="11" t="str">
        <f>Tabela224[[#This Row],[NOME]]</f>
        <v>FERNANDO AQUINO FERNANDES</v>
      </c>
      <c r="B57" s="11" t="str">
        <f>Tabela224[[#This Row],[CATEGORIA]]</f>
        <v>INTERMITENTE (FERNANDO)</v>
      </c>
      <c r="C57" s="15" t="str">
        <f>Tabela224[[#This Row],[SITUAÇÃO ]]</f>
        <v>ATIVO</v>
      </c>
      <c r="D57" s="8" t="s">
        <v>143</v>
      </c>
      <c r="E57" s="7"/>
      <c r="F57" s="10">
        <v>4.1666666666666664E-2</v>
      </c>
      <c r="G57" s="7" t="s">
        <v>25</v>
      </c>
      <c r="H57" s="7" t="s">
        <v>63</v>
      </c>
      <c r="I57" s="8">
        <v>24</v>
      </c>
      <c r="J57" s="7">
        <f t="shared" si="3"/>
        <v>731</v>
      </c>
      <c r="K57" s="9">
        <f t="shared" si="4"/>
        <v>702</v>
      </c>
      <c r="L57" s="27" t="str">
        <f ca="1">IF(TODAY()&gt;Tabela22410111213141516171819202122232425262829[[#This Row],[VENCIMENTO]],"Vencido‼","Válido✔")</f>
        <v>Vencido‼</v>
      </c>
    </row>
    <row r="58" spans="1:12" x14ac:dyDescent="0.25">
      <c r="A58" s="11" t="str">
        <f>Tabela224[[#This Row],[NOME]]</f>
        <v>WANDESON COSTA LIMA</v>
      </c>
      <c r="B58" s="11" t="str">
        <f>Tabela224[[#This Row],[CATEGORIA]]</f>
        <v>INTERMITENTE (FERNANDO)</v>
      </c>
      <c r="C58" s="15" t="str">
        <f>Tabela224[[#This Row],[SITUAÇÃO ]]</f>
        <v>ATIVO</v>
      </c>
      <c r="D58" s="8" t="s">
        <v>143</v>
      </c>
      <c r="E58" s="7"/>
      <c r="F58" s="10">
        <v>4.1666666666666664E-2</v>
      </c>
      <c r="G58" s="7" t="s">
        <v>25</v>
      </c>
      <c r="H58" s="7" t="s">
        <v>63</v>
      </c>
      <c r="I58" s="8">
        <v>24</v>
      </c>
      <c r="J58" s="7">
        <f t="shared" si="3"/>
        <v>731</v>
      </c>
      <c r="K58" s="9">
        <f t="shared" si="4"/>
        <v>702</v>
      </c>
      <c r="L58" s="27" t="str">
        <f ca="1">IF(TODAY()&gt;Tabela22410111213141516171819202122232425262829[[#This Row],[VENCIMENTO]],"Vencido‼","Válido✔")</f>
        <v>Vencido‼</v>
      </c>
    </row>
    <row r="59" spans="1:12" x14ac:dyDescent="0.25">
      <c r="A59" s="11" t="str">
        <f>Tabela224[[#This Row],[NOME]]</f>
        <v>WILLIAN JORGE CAETANO PINTO</v>
      </c>
      <c r="B59" s="11" t="str">
        <f>Tabela224[[#This Row],[CATEGORIA]]</f>
        <v>INTERMITENTE (FERNANDO)</v>
      </c>
      <c r="C59" s="15" t="str">
        <f>Tabela224[[#This Row],[SITUAÇÃO ]]</f>
        <v>ATIVO</v>
      </c>
      <c r="D59" s="8" t="s">
        <v>143</v>
      </c>
      <c r="E59" s="7"/>
      <c r="F59" s="10">
        <v>4.1666666666666664E-2</v>
      </c>
      <c r="G59" s="7" t="s">
        <v>25</v>
      </c>
      <c r="H59" s="7" t="s">
        <v>63</v>
      </c>
      <c r="I59" s="8">
        <v>24</v>
      </c>
      <c r="J59" s="7">
        <f t="shared" si="3"/>
        <v>731</v>
      </c>
      <c r="K59" s="9">
        <f t="shared" si="4"/>
        <v>702</v>
      </c>
      <c r="L59" s="27" t="str">
        <f ca="1">IF(TODAY()&gt;Tabela22410111213141516171819202122232425262829[[#This Row],[VENCIMENTO]],"Vencido‼","Válido✔")</f>
        <v>Vencido‼</v>
      </c>
    </row>
    <row r="60" spans="1:12" x14ac:dyDescent="0.25">
      <c r="A60" s="11" t="str">
        <f>Tabela224[[#This Row],[NOME]]</f>
        <v>GRASIANE DA COSTA SOBRINHO</v>
      </c>
      <c r="B60" s="11" t="str">
        <f>Tabela224[[#This Row],[CATEGORIA]]</f>
        <v>EMPREGADO</v>
      </c>
      <c r="C60" s="15" t="str">
        <f>Tabela224[[#This Row],[SITUAÇÃO ]]</f>
        <v>ATIVO</v>
      </c>
      <c r="D60" s="8" t="s">
        <v>143</v>
      </c>
      <c r="E60" s="7"/>
      <c r="F60" s="10">
        <v>4.1666666666666664E-2</v>
      </c>
      <c r="G60" s="7" t="s">
        <v>25</v>
      </c>
      <c r="H60" s="7" t="s">
        <v>63</v>
      </c>
      <c r="I60" s="8">
        <v>24</v>
      </c>
      <c r="J60" s="7">
        <f t="shared" si="3"/>
        <v>731</v>
      </c>
      <c r="K60" s="9">
        <f t="shared" si="4"/>
        <v>702</v>
      </c>
      <c r="L60" s="27" t="str">
        <f ca="1">IF(TODAY()&gt;Tabela22410111213141516171819202122232425262829[[#This Row],[VENCIMENTO]],"Vencido‼","Válido✔")</f>
        <v>Vencido‼</v>
      </c>
    </row>
    <row r="61" spans="1:12" x14ac:dyDescent="0.25">
      <c r="A61" s="11" t="str">
        <f>Tabela224[[#This Row],[NOME]]</f>
        <v>BRUNO GUIMARÃES MARTINS</v>
      </c>
      <c r="B61" s="11" t="str">
        <f>Tabela224[[#This Row],[CATEGORIA]]</f>
        <v>EMPREGADO</v>
      </c>
      <c r="C61" s="15" t="str">
        <f>Tabela224[[#This Row],[SITUAÇÃO ]]</f>
        <v>ATIVO</v>
      </c>
      <c r="D61" s="8"/>
      <c r="E61" s="7"/>
      <c r="F61" s="10">
        <v>4.1666666666666664E-2</v>
      </c>
      <c r="G61" s="7" t="s">
        <v>25</v>
      </c>
      <c r="H61" s="7" t="s">
        <v>63</v>
      </c>
      <c r="I61" s="8">
        <v>24</v>
      </c>
      <c r="J61" s="7">
        <f t="shared" si="3"/>
        <v>731</v>
      </c>
      <c r="K61" s="9">
        <f t="shared" si="4"/>
        <v>702</v>
      </c>
      <c r="L61" s="27" t="str">
        <f ca="1">IF(TODAY()&gt;Tabela22410111213141516171819202122232425262829[[#This Row],[VENCIMENTO]],"Vencido‼","Válido✔")</f>
        <v>Vencido‼</v>
      </c>
    </row>
    <row r="62" spans="1:12" x14ac:dyDescent="0.25">
      <c r="A62" s="11" t="str">
        <f>Tabela224[[#This Row],[NOME]]</f>
        <v>LEANDRO GUIMARÃES MARTINS</v>
      </c>
      <c r="B62" s="11" t="str">
        <f>Tabela224[[#This Row],[CATEGORIA]]</f>
        <v>EMPREGADO</v>
      </c>
      <c r="C62" s="15" t="str">
        <f>Tabela224[[#This Row],[SITUAÇÃO ]]</f>
        <v>ATIVO</v>
      </c>
      <c r="D62" s="8"/>
      <c r="E62" s="7"/>
      <c r="F62" s="10">
        <v>4.1666666666666664E-2</v>
      </c>
      <c r="G62" s="7" t="s">
        <v>25</v>
      </c>
      <c r="H62" s="7" t="s">
        <v>63</v>
      </c>
      <c r="I62" s="8">
        <v>24</v>
      </c>
      <c r="J62" s="7">
        <f t="shared" si="3"/>
        <v>731</v>
      </c>
      <c r="K62" s="9">
        <f t="shared" si="4"/>
        <v>702</v>
      </c>
      <c r="L62" s="27" t="str">
        <f ca="1">IF(TODAY()&gt;Tabela22410111213141516171819202122232425262829[[#This Row],[VENCIMENTO]],"Vencido‼","Válido✔")</f>
        <v>Vencido‼</v>
      </c>
    </row>
    <row r="63" spans="1:12" x14ac:dyDescent="0.25">
      <c r="A63" s="11" t="str">
        <f>Tabela224[[#This Row],[NOME]]</f>
        <v>ALESSANDRO IORANY DOS SANTOS</v>
      </c>
      <c r="B63" s="11" t="str">
        <f>Tabela224[[#This Row],[CATEGORIA]]</f>
        <v>EMPREGADO</v>
      </c>
      <c r="C63" s="15" t="str">
        <f>Tabela224[[#This Row],[SITUAÇÃO ]]</f>
        <v>INATIVO</v>
      </c>
      <c r="D63" s="8"/>
      <c r="E63" s="7"/>
      <c r="F63" s="10">
        <v>4.1666666666666664E-2</v>
      </c>
      <c r="G63" s="7" t="s">
        <v>25</v>
      </c>
      <c r="H63" s="7" t="s">
        <v>63</v>
      </c>
      <c r="I63" s="8">
        <v>24</v>
      </c>
      <c r="J63" s="7">
        <f t="shared" si="3"/>
        <v>731</v>
      </c>
      <c r="K63" s="9">
        <f t="shared" si="4"/>
        <v>702</v>
      </c>
      <c r="L63" s="27" t="str">
        <f ca="1">IF(TODAY()&gt;Tabela22410111213141516171819202122232425262829[[#This Row],[VENCIMENTO]],"Vencido‼","Válido✔")</f>
        <v>Vencido‼</v>
      </c>
    </row>
    <row r="64" spans="1:12" x14ac:dyDescent="0.25">
      <c r="A64" s="11" t="str">
        <f>Tabela224[[#This Row],[NOME]]</f>
        <v>MATHEUS BINI SEVERINO FERNANDES</v>
      </c>
      <c r="B64" s="11" t="str">
        <f>Tabela224[[#This Row],[CATEGORIA]]</f>
        <v>EMPREGADO</v>
      </c>
      <c r="C64" s="15" t="str">
        <f>Tabela224[[#This Row],[SITUAÇÃO ]]</f>
        <v>ATIVO</v>
      </c>
      <c r="D64" s="8"/>
      <c r="E64" s="7"/>
      <c r="F64" s="10">
        <v>4.1666666666666664E-2</v>
      </c>
      <c r="G64" s="7" t="s">
        <v>25</v>
      </c>
      <c r="H64" s="7" t="s">
        <v>63</v>
      </c>
      <c r="I64" s="8">
        <v>24</v>
      </c>
      <c r="J64" s="7">
        <f t="shared" si="3"/>
        <v>731</v>
      </c>
      <c r="K64" s="9">
        <f t="shared" si="4"/>
        <v>702</v>
      </c>
      <c r="L64" s="27" t="str">
        <f ca="1">IF(TODAY()&gt;Tabela22410111213141516171819202122232425262829[[#This Row],[VENCIMENTO]],"Vencido‼","Válido✔")</f>
        <v>Vencido‼</v>
      </c>
    </row>
    <row r="65" spans="1:12" x14ac:dyDescent="0.25">
      <c r="A65" s="11" t="str">
        <f>Tabela224[[#This Row],[NOME]]</f>
        <v>NILTON ALVES DA CUNHA FILHO</v>
      </c>
      <c r="B65" s="11" t="str">
        <f>Tabela224[[#This Row],[CATEGORIA]]</f>
        <v>EMPREGADO</v>
      </c>
      <c r="C65" s="15" t="str">
        <f>Tabela224[[#This Row],[SITUAÇÃO ]]</f>
        <v>ATIVO</v>
      </c>
      <c r="D65" s="8"/>
      <c r="E65" s="7"/>
      <c r="F65" s="10">
        <v>4.1666666666666664E-2</v>
      </c>
      <c r="G65" s="7" t="s">
        <v>25</v>
      </c>
      <c r="H65" s="7" t="s">
        <v>63</v>
      </c>
      <c r="I65" s="8">
        <v>24</v>
      </c>
      <c r="J65" s="7">
        <f t="shared" si="3"/>
        <v>731</v>
      </c>
      <c r="K65" s="9">
        <f t="shared" si="4"/>
        <v>702</v>
      </c>
      <c r="L65" s="27" t="str">
        <f ca="1">IF(TODAY()&gt;Tabela22410111213141516171819202122232425262829[[#This Row],[VENCIMENTO]],"Vencido‼","Válido✔")</f>
        <v>Vencido‼</v>
      </c>
    </row>
    <row r="66" spans="1:12" x14ac:dyDescent="0.25">
      <c r="A66" s="11" t="str">
        <f>Tabela224[[#This Row],[NOME]]</f>
        <v>FRANCISCO PEDRO DE SOUZA SANTOS</v>
      </c>
      <c r="B66" s="11" t="str">
        <f>Tabela224[[#This Row],[CATEGORIA]]</f>
        <v>EMPREGADO</v>
      </c>
      <c r="C66" s="15" t="str">
        <f>Tabela224[[#This Row],[SITUAÇÃO ]]</f>
        <v>ATIVO</v>
      </c>
      <c r="D66" s="8"/>
      <c r="E66" s="7"/>
      <c r="F66" s="10">
        <v>4.1666666666666664E-2</v>
      </c>
      <c r="G66" s="7" t="s">
        <v>25</v>
      </c>
      <c r="H66" s="7" t="s">
        <v>63</v>
      </c>
      <c r="I66" s="8">
        <v>24</v>
      </c>
      <c r="J66" s="7">
        <f t="shared" si="3"/>
        <v>731</v>
      </c>
      <c r="K66" s="9">
        <f t="shared" si="4"/>
        <v>702</v>
      </c>
      <c r="L66" s="27" t="str">
        <f ca="1">IF(TODAY()&gt;Tabela22410111213141516171819202122232425262829[[#This Row],[VENCIMENTO]],"Vencido‼","Válido✔")</f>
        <v>Vencido‼</v>
      </c>
    </row>
    <row r="67" spans="1:12" x14ac:dyDescent="0.25">
      <c r="A67" s="11" t="str">
        <f>Tabela224[[#This Row],[NOME]]</f>
        <v>CARLOS EDUARDO ALVES JULIÃO</v>
      </c>
      <c r="B67" s="11" t="str">
        <f>Tabela224[[#This Row],[CATEGORIA]]</f>
        <v>EMPREGADO</v>
      </c>
      <c r="C67" s="15" t="str">
        <f>Tabela224[[#This Row],[SITUAÇÃO ]]</f>
        <v>ATIVO</v>
      </c>
      <c r="D67" s="8"/>
      <c r="E67" s="7"/>
      <c r="F67" s="10">
        <v>4.1666666666666664E-2</v>
      </c>
      <c r="G67" s="7" t="s">
        <v>25</v>
      </c>
      <c r="H67" s="7" t="s">
        <v>63</v>
      </c>
      <c r="I67" s="8">
        <v>24</v>
      </c>
      <c r="J67" s="7">
        <f t="shared" si="3"/>
        <v>731</v>
      </c>
      <c r="K67" s="9">
        <f t="shared" si="4"/>
        <v>702</v>
      </c>
      <c r="L67" s="27" t="str">
        <f ca="1">IF(TODAY()&gt;Tabela22410111213141516171819202122232425262829[[#This Row],[VENCIMENTO]],"Vencido‼","Válido✔")</f>
        <v>Vencido‼</v>
      </c>
    </row>
    <row r="68" spans="1:12" x14ac:dyDescent="0.25">
      <c r="A68" s="11" t="str">
        <f>Tabela224[[#This Row],[NOME]]</f>
        <v>JHONATAS ALVES COSTA</v>
      </c>
      <c r="B68" s="11" t="str">
        <f>Tabela224[[#This Row],[CATEGORIA]]</f>
        <v>EMPREGADO</v>
      </c>
      <c r="C68" s="15" t="str">
        <f>Tabela224[[#This Row],[SITUAÇÃO ]]</f>
        <v>ATIVO</v>
      </c>
      <c r="D68" s="8"/>
      <c r="E68" s="7"/>
      <c r="F68" s="10">
        <v>4.1666666666666664E-2</v>
      </c>
      <c r="G68" s="7" t="s">
        <v>25</v>
      </c>
      <c r="H68" s="7" t="s">
        <v>63</v>
      </c>
      <c r="I68" s="8">
        <v>24</v>
      </c>
      <c r="J68" s="7">
        <f t="shared" si="3"/>
        <v>731</v>
      </c>
      <c r="K68" s="9">
        <f t="shared" si="4"/>
        <v>702</v>
      </c>
      <c r="L68" s="27" t="str">
        <f ca="1">IF(TODAY()&gt;Tabela22410111213141516171819202122232425262829[[#This Row],[VENCIMENTO]],"Vencido‼","Válido✔")</f>
        <v>Vencido‼</v>
      </c>
    </row>
    <row r="69" spans="1:12" x14ac:dyDescent="0.25">
      <c r="A69" s="11" t="str">
        <f>Tabela224[[#This Row],[NOME]]</f>
        <v>KELLEN CARLA PEREIRA SILVA</v>
      </c>
      <c r="B69" s="11" t="str">
        <f>Tabela224[[#This Row],[CATEGORIA]]</f>
        <v>EMPREGADO</v>
      </c>
      <c r="C69" s="15" t="str">
        <f>Tabela224[[#This Row],[SITUAÇÃO ]]</f>
        <v>ATIVO</v>
      </c>
      <c r="D69" s="8"/>
      <c r="E69" s="7"/>
      <c r="F69" s="10">
        <v>4.1666666666666664E-2</v>
      </c>
      <c r="G69" s="7" t="s">
        <v>25</v>
      </c>
      <c r="H69" s="7" t="s">
        <v>63</v>
      </c>
      <c r="I69" s="8">
        <v>24</v>
      </c>
      <c r="J69" s="7">
        <f t="shared" si="3"/>
        <v>731</v>
      </c>
      <c r="K69" s="9">
        <f t="shared" si="4"/>
        <v>702</v>
      </c>
      <c r="L69" s="27" t="str">
        <f ca="1">IF(TODAY()&gt;Tabela22410111213141516171819202122232425262829[[#This Row],[VENCIMENTO]],"Vencido‼","Válido✔")</f>
        <v>Vencido‼</v>
      </c>
    </row>
    <row r="70" spans="1:12" x14ac:dyDescent="0.25">
      <c r="A70" s="11" t="str">
        <f>Tabela224[[#This Row],[NOME]]</f>
        <v>LEONARDO JOSÉ DA SILVA</v>
      </c>
      <c r="B70" s="11" t="str">
        <f>Tabela224[[#This Row],[CATEGORIA]]</f>
        <v>EMPREGADO</v>
      </c>
      <c r="C70" s="15" t="str">
        <f>Tabela224[[#This Row],[SITUAÇÃO ]]</f>
        <v>ATIVO</v>
      </c>
      <c r="D70" s="8"/>
      <c r="E70" s="7"/>
      <c r="F70" s="10">
        <v>4.1666666666666664E-2</v>
      </c>
      <c r="G70" s="7" t="s">
        <v>25</v>
      </c>
      <c r="H70" s="7" t="s">
        <v>63</v>
      </c>
      <c r="I70" s="8">
        <v>24</v>
      </c>
      <c r="J70" s="7">
        <f t="shared" si="3"/>
        <v>731</v>
      </c>
      <c r="K70" s="9">
        <f t="shared" si="4"/>
        <v>702</v>
      </c>
      <c r="L70" s="27" t="str">
        <f ca="1">IF(TODAY()&gt;Tabela22410111213141516171819202122232425262829[[#This Row],[VENCIMENTO]],"Vencido‼","Válido✔")</f>
        <v>Vencido‼</v>
      </c>
    </row>
    <row r="71" spans="1:12" x14ac:dyDescent="0.25">
      <c r="A71" s="11" t="str">
        <f>Tabela224[[#This Row],[NOME]]</f>
        <v>LUSIMAR DE SOUZA SANTOS</v>
      </c>
      <c r="B71" s="11" t="str">
        <f>Tabela224[[#This Row],[CATEGORIA]]</f>
        <v>EMPREGADO</v>
      </c>
      <c r="C71" s="15" t="str">
        <f>Tabela224[[#This Row],[SITUAÇÃO ]]</f>
        <v>ATIVO</v>
      </c>
      <c r="D71" s="8"/>
      <c r="E71" s="7"/>
      <c r="F71" s="10">
        <v>4.1666666666666664E-2</v>
      </c>
      <c r="G71" s="7" t="s">
        <v>25</v>
      </c>
      <c r="H71" s="7" t="s">
        <v>63</v>
      </c>
      <c r="I71" s="8">
        <v>24</v>
      </c>
      <c r="J71" s="7">
        <f t="shared" si="3"/>
        <v>731</v>
      </c>
      <c r="K71" s="9">
        <f t="shared" si="4"/>
        <v>702</v>
      </c>
      <c r="L71" s="27" t="str">
        <f ca="1">IF(TODAY()&gt;Tabela22410111213141516171819202122232425262829[[#This Row],[VENCIMENTO]],"Vencido‼","Válido✔")</f>
        <v>Vencido‼</v>
      </c>
    </row>
    <row r="72" spans="1:12" x14ac:dyDescent="0.25">
      <c r="A72" s="11" t="str">
        <f>Tabela224[[#This Row],[NOME]]</f>
        <v>SANDY CRISTINA VENCESLAU FERREIRA</v>
      </c>
      <c r="B72" s="11" t="str">
        <f>Tabela224[[#This Row],[CATEGORIA]]</f>
        <v>EMPREGADO</v>
      </c>
      <c r="C72" s="15" t="str">
        <f>Tabela224[[#This Row],[SITUAÇÃO ]]</f>
        <v>ATIVO</v>
      </c>
      <c r="D72" s="8"/>
      <c r="E72" s="7"/>
      <c r="F72" s="10">
        <v>4.1666666666666664E-2</v>
      </c>
      <c r="G72" s="7" t="s">
        <v>25</v>
      </c>
      <c r="H72" s="7" t="s">
        <v>63</v>
      </c>
      <c r="I72" s="8">
        <v>24</v>
      </c>
      <c r="J72" s="7">
        <f t="shared" si="3"/>
        <v>731</v>
      </c>
      <c r="K72" s="9">
        <f t="shared" si="4"/>
        <v>702</v>
      </c>
      <c r="L72" s="27" t="str">
        <f ca="1">IF(TODAY()&gt;Tabela22410111213141516171819202122232425262829[[#This Row],[VENCIMENTO]],"Vencido‼","Válido✔")</f>
        <v>Vencido‼</v>
      </c>
    </row>
    <row r="73" spans="1:12" x14ac:dyDescent="0.25">
      <c r="A73" s="11" t="e">
        <f>Tabela224[[#This Row],[NOME]]</f>
        <v>#VALUE!</v>
      </c>
      <c r="B73" s="11" t="e">
        <f>Tabela224[[#This Row],[CATEGORIA]]</f>
        <v>#VALUE!</v>
      </c>
      <c r="C73" s="15" t="e">
        <f>Tabela224[[#This Row],[SITUAÇÃO ]]</f>
        <v>#VALUE!</v>
      </c>
      <c r="D73" s="8"/>
      <c r="E73" s="7"/>
      <c r="F73" s="10">
        <v>4.1666666666666664E-2</v>
      </c>
      <c r="G73" s="7" t="s">
        <v>25</v>
      </c>
      <c r="H73" s="7" t="s">
        <v>63</v>
      </c>
      <c r="I73" s="8">
        <v>24</v>
      </c>
      <c r="J73" s="7">
        <f t="shared" si="3"/>
        <v>731</v>
      </c>
      <c r="K73" s="9">
        <f t="shared" si="4"/>
        <v>702</v>
      </c>
      <c r="L73" s="27" t="str">
        <f ca="1">IF(TODAY()&gt;Tabela22410111213141516171819202122232425262829[[#This Row],[VENCIMENTO]],"Vencido‼","Válido✔")</f>
        <v>Vencido‼</v>
      </c>
    </row>
    <row r="74" spans="1:12" x14ac:dyDescent="0.25">
      <c r="A74" s="11" t="e">
        <f>Tabela224[[#This Row],[NOME]]</f>
        <v>#VALUE!</v>
      </c>
      <c r="B74" s="11" t="e">
        <f>Tabela224[[#This Row],[CATEGORIA]]</f>
        <v>#VALUE!</v>
      </c>
      <c r="C74" s="15" t="e">
        <f>Tabela224[[#This Row],[SITUAÇÃO ]]</f>
        <v>#VALUE!</v>
      </c>
      <c r="D74" s="8"/>
      <c r="E74" s="7"/>
      <c r="F74" s="10">
        <v>4.1666666666666664E-2</v>
      </c>
      <c r="G74" s="7" t="s">
        <v>25</v>
      </c>
      <c r="H74" s="7" t="s">
        <v>63</v>
      </c>
      <c r="I74" s="8">
        <v>24</v>
      </c>
      <c r="J74" s="7">
        <f t="shared" si="3"/>
        <v>731</v>
      </c>
      <c r="K74" s="9">
        <f t="shared" si="4"/>
        <v>702</v>
      </c>
      <c r="L74" s="27" t="str">
        <f ca="1">IF(TODAY()&gt;Tabela22410111213141516171819202122232425262829[[#This Row],[VENCIMENTO]],"Vencido‼","Válido✔")</f>
        <v>Vencido‼</v>
      </c>
    </row>
    <row r="75" spans="1:12" x14ac:dyDescent="0.25">
      <c r="A75" s="11" t="e">
        <f>Tabela224[[#This Row],[NOME]]</f>
        <v>#VALUE!</v>
      </c>
      <c r="B75" s="11" t="e">
        <f>Tabela224[[#This Row],[CATEGORIA]]</f>
        <v>#VALUE!</v>
      </c>
      <c r="C75" s="15" t="e">
        <f>Tabela224[[#This Row],[SITUAÇÃO ]]</f>
        <v>#VALUE!</v>
      </c>
      <c r="D75" s="8"/>
      <c r="E75" s="7"/>
      <c r="F75" s="10">
        <v>4.1666666666666664E-2</v>
      </c>
      <c r="G75" s="7" t="s">
        <v>25</v>
      </c>
      <c r="H75" s="7" t="s">
        <v>63</v>
      </c>
      <c r="I75" s="8">
        <v>24</v>
      </c>
      <c r="J75" s="7">
        <f t="shared" si="3"/>
        <v>731</v>
      </c>
      <c r="K75" s="9">
        <f t="shared" si="4"/>
        <v>702</v>
      </c>
      <c r="L75" s="27" t="str">
        <f ca="1">IF(TODAY()&gt;Tabela22410111213141516171819202122232425262829[[#This Row],[VENCIMENTO]],"Vencido‼","Válido✔")</f>
        <v>Vencido‼</v>
      </c>
    </row>
    <row r="76" spans="1:12" x14ac:dyDescent="0.25">
      <c r="A76" s="11" t="e">
        <f>Tabela224[[#This Row],[NOME]]</f>
        <v>#VALUE!</v>
      </c>
      <c r="B76" s="11" t="e">
        <f>Tabela224[[#This Row],[CATEGORIA]]</f>
        <v>#VALUE!</v>
      </c>
      <c r="C76" s="15" t="e">
        <f>Tabela224[[#This Row],[SITUAÇÃO ]]</f>
        <v>#VALUE!</v>
      </c>
      <c r="D76" s="8"/>
      <c r="E76" s="7"/>
      <c r="F76" s="10">
        <v>4.1666666666666664E-2</v>
      </c>
      <c r="G76" s="7" t="s">
        <v>25</v>
      </c>
      <c r="H76" s="7" t="s">
        <v>63</v>
      </c>
      <c r="I76" s="8">
        <v>24</v>
      </c>
      <c r="J76" s="7">
        <f t="shared" si="3"/>
        <v>731</v>
      </c>
      <c r="K76" s="9">
        <f t="shared" si="4"/>
        <v>702</v>
      </c>
      <c r="L76" s="27" t="str">
        <f ca="1">IF(TODAY()&gt;Tabela22410111213141516171819202122232425262829[[#This Row],[VENCIMENTO]],"Vencido‼","Válido✔")</f>
        <v>Vencido‼</v>
      </c>
    </row>
    <row r="77" spans="1:12" x14ac:dyDescent="0.25">
      <c r="A77" s="11" t="e">
        <f>Tabela224[[#This Row],[NOME]]</f>
        <v>#VALUE!</v>
      </c>
      <c r="B77" s="11" t="e">
        <f>Tabela224[[#This Row],[CATEGORIA]]</f>
        <v>#VALUE!</v>
      </c>
      <c r="C77" s="15" t="e">
        <f>Tabela224[[#This Row],[SITUAÇÃO ]]</f>
        <v>#VALUE!</v>
      </c>
      <c r="D77" s="8"/>
      <c r="E77" s="7"/>
      <c r="F77" s="10">
        <v>4.1666666666666664E-2</v>
      </c>
      <c r="G77" s="7" t="s">
        <v>25</v>
      </c>
      <c r="H77" s="7" t="s">
        <v>63</v>
      </c>
      <c r="I77" s="8">
        <v>24</v>
      </c>
      <c r="J77" s="7">
        <f t="shared" si="3"/>
        <v>731</v>
      </c>
      <c r="K77" s="9">
        <f t="shared" si="4"/>
        <v>702</v>
      </c>
      <c r="L77" s="27" t="str">
        <f ca="1">IF(TODAY()&gt;Tabela22410111213141516171819202122232425262829[[#This Row],[VENCIMENTO]],"Vencido‼","Válido✔")</f>
        <v>Vencido‼</v>
      </c>
    </row>
    <row r="78" spans="1:12" x14ac:dyDescent="0.25">
      <c r="A78" s="11" t="e">
        <f>Tabela224[[#This Row],[NOME]]</f>
        <v>#VALUE!</v>
      </c>
      <c r="B78" s="11" t="e">
        <f>Tabela224[[#This Row],[CATEGORIA]]</f>
        <v>#VALUE!</v>
      </c>
      <c r="C78" s="15" t="e">
        <f>Tabela224[[#This Row],[SITUAÇÃO ]]</f>
        <v>#VALUE!</v>
      </c>
      <c r="D78" s="8"/>
      <c r="E78" s="7"/>
      <c r="F78" s="10">
        <v>4.1666666666666664E-2</v>
      </c>
      <c r="G78" s="7" t="s">
        <v>25</v>
      </c>
      <c r="H78" s="7" t="s">
        <v>63</v>
      </c>
      <c r="I78" s="8">
        <v>24</v>
      </c>
      <c r="J78" s="7">
        <f t="shared" si="3"/>
        <v>731</v>
      </c>
      <c r="K78" s="9">
        <f t="shared" si="4"/>
        <v>702</v>
      </c>
      <c r="L78" s="27" t="str">
        <f ca="1">IF(TODAY()&gt;Tabela22410111213141516171819202122232425262829[[#This Row],[VENCIMENTO]],"Vencido‼","Válido✔")</f>
        <v>Vencido‼</v>
      </c>
    </row>
    <row r="79" spans="1:12" x14ac:dyDescent="0.25">
      <c r="A79" s="11" t="e">
        <f>Tabela224[[#This Row],[NOME]]</f>
        <v>#VALUE!</v>
      </c>
      <c r="B79" s="11" t="e">
        <f>Tabela224[[#This Row],[CATEGORIA]]</f>
        <v>#VALUE!</v>
      </c>
      <c r="C79" s="15" t="e">
        <f>Tabela224[[#This Row],[SITUAÇÃO ]]</f>
        <v>#VALUE!</v>
      </c>
      <c r="D79" s="8"/>
      <c r="E79" s="7"/>
      <c r="F79" s="10">
        <v>4.1666666666666664E-2</v>
      </c>
      <c r="G79" s="7" t="s">
        <v>25</v>
      </c>
      <c r="H79" s="7" t="s">
        <v>63</v>
      </c>
      <c r="I79" s="8">
        <v>24</v>
      </c>
      <c r="J79" s="7">
        <f t="shared" si="3"/>
        <v>731</v>
      </c>
      <c r="K79" s="9">
        <f t="shared" si="4"/>
        <v>702</v>
      </c>
      <c r="L79" s="27" t="str">
        <f ca="1">IF(TODAY()&gt;Tabela22410111213141516171819202122232425262829[[#This Row],[VENCIMENTO]],"Vencido‼","Válido✔")</f>
        <v>Vencido‼</v>
      </c>
    </row>
    <row r="80" spans="1:12" x14ac:dyDescent="0.25">
      <c r="A80" s="11" t="e">
        <f>Tabela224[[#This Row],[NOME]]</f>
        <v>#VALUE!</v>
      </c>
      <c r="B80" s="11" t="e">
        <f>Tabela224[[#This Row],[CATEGORIA]]</f>
        <v>#VALUE!</v>
      </c>
      <c r="C80" s="15" t="e">
        <f>Tabela224[[#This Row],[SITUAÇÃO ]]</f>
        <v>#VALUE!</v>
      </c>
      <c r="D80" s="8"/>
      <c r="E80" s="7"/>
      <c r="F80" s="10">
        <v>4.1666666666666664E-2</v>
      </c>
      <c r="G80" s="7" t="s">
        <v>25</v>
      </c>
      <c r="H80" s="7" t="s">
        <v>63</v>
      </c>
      <c r="I80" s="8">
        <v>24</v>
      </c>
      <c r="J80" s="7">
        <f t="shared" si="3"/>
        <v>731</v>
      </c>
      <c r="K80" s="9">
        <f t="shared" si="4"/>
        <v>702</v>
      </c>
      <c r="L80" s="27" t="str">
        <f ca="1">IF(TODAY()&gt;Tabela22410111213141516171819202122232425262829[[#This Row],[VENCIMENTO]],"Vencido‼","Válido✔")</f>
        <v>Vencido‼</v>
      </c>
    </row>
    <row r="81" spans="1:12" x14ac:dyDescent="0.25">
      <c r="A81" s="11" t="e">
        <f>Tabela224[[#This Row],[NOME]]</f>
        <v>#VALUE!</v>
      </c>
      <c r="B81" s="11" t="e">
        <f>Tabela224[[#This Row],[CATEGORIA]]</f>
        <v>#VALUE!</v>
      </c>
      <c r="C81" s="15" t="e">
        <f>Tabela224[[#This Row],[SITUAÇÃO ]]</f>
        <v>#VALUE!</v>
      </c>
      <c r="D81" s="8"/>
      <c r="E81" s="7"/>
      <c r="F81" s="10">
        <v>4.1666666666666664E-2</v>
      </c>
      <c r="G81" s="7" t="s">
        <v>25</v>
      </c>
      <c r="H81" s="7" t="s">
        <v>63</v>
      </c>
      <c r="I81" s="8">
        <v>24</v>
      </c>
      <c r="J81" s="7">
        <f t="shared" si="3"/>
        <v>731</v>
      </c>
      <c r="K81" s="9">
        <f t="shared" si="4"/>
        <v>702</v>
      </c>
      <c r="L81" s="27" t="str">
        <f ca="1">IF(TODAY()&gt;Tabela22410111213141516171819202122232425262829[[#This Row],[VENCIMENTO]],"Vencido‼","Válido✔")</f>
        <v>Vencido‼</v>
      </c>
    </row>
    <row r="82" spans="1:12" x14ac:dyDescent="0.25">
      <c r="A82" s="11" t="e">
        <f>Tabela224[[#This Row],[NOME]]</f>
        <v>#VALUE!</v>
      </c>
      <c r="B82" s="11" t="e">
        <f>Tabela224[[#This Row],[CATEGORIA]]</f>
        <v>#VALUE!</v>
      </c>
      <c r="C82" s="15" t="e">
        <f>Tabela224[[#This Row],[SITUAÇÃO ]]</f>
        <v>#VALUE!</v>
      </c>
      <c r="D82" s="8"/>
      <c r="E82" s="7"/>
      <c r="F82" s="10">
        <v>4.1666666666666664E-2</v>
      </c>
      <c r="G82" s="7" t="s">
        <v>25</v>
      </c>
      <c r="H82" s="7" t="s">
        <v>63</v>
      </c>
      <c r="I82" s="8">
        <v>24</v>
      </c>
      <c r="J82" s="7">
        <f t="shared" si="3"/>
        <v>731</v>
      </c>
      <c r="K82" s="9">
        <f t="shared" si="4"/>
        <v>702</v>
      </c>
      <c r="L82" s="27" t="str">
        <f ca="1">IF(TODAY()&gt;Tabela22410111213141516171819202122232425262829[[#This Row],[VENCIMENTO]],"Vencido‼","Válido✔")</f>
        <v>Vencido‼</v>
      </c>
    </row>
    <row r="83" spans="1:12" x14ac:dyDescent="0.25">
      <c r="A83" s="11" t="e">
        <f>Tabela224[[#This Row],[NOME]]</f>
        <v>#VALUE!</v>
      </c>
      <c r="B83" s="11" t="e">
        <f>Tabela224[[#This Row],[CATEGORIA]]</f>
        <v>#VALUE!</v>
      </c>
      <c r="C83" s="15" t="e">
        <f>Tabela224[[#This Row],[SITUAÇÃO ]]</f>
        <v>#VALUE!</v>
      </c>
      <c r="D83" s="8"/>
      <c r="E83" s="7"/>
      <c r="F83" s="10">
        <v>4.1666666666666664E-2</v>
      </c>
      <c r="G83" s="7" t="s">
        <v>25</v>
      </c>
      <c r="H83" s="7" t="s">
        <v>63</v>
      </c>
      <c r="I83" s="8">
        <v>24</v>
      </c>
      <c r="J83" s="7">
        <f t="shared" ref="J83:J100" si="5">EDATE(E83,I83)</f>
        <v>731</v>
      </c>
      <c r="K83" s="9">
        <f t="shared" ref="K83:K100" si="6">J83-29</f>
        <v>702</v>
      </c>
      <c r="L83" s="27" t="str">
        <f ca="1">IF(TODAY()&gt;Tabela22410111213141516171819202122232425262829[[#This Row],[VENCIMENTO]],"Vencido‼","Válido✔")</f>
        <v>Vencido‼</v>
      </c>
    </row>
    <row r="84" spans="1:12" x14ac:dyDescent="0.25">
      <c r="A84" s="11" t="e">
        <f>Tabela224[[#This Row],[NOME]]</f>
        <v>#VALUE!</v>
      </c>
      <c r="B84" s="11" t="e">
        <f>Tabela224[[#This Row],[CATEGORIA]]</f>
        <v>#VALUE!</v>
      </c>
      <c r="C84" s="15" t="e">
        <f>Tabela224[[#This Row],[SITUAÇÃO ]]</f>
        <v>#VALUE!</v>
      </c>
      <c r="D84" s="8"/>
      <c r="E84" s="7"/>
      <c r="F84" s="10">
        <v>4.1666666666666664E-2</v>
      </c>
      <c r="G84" s="7" t="s">
        <v>25</v>
      </c>
      <c r="H84" s="7" t="s">
        <v>63</v>
      </c>
      <c r="I84" s="8">
        <v>24</v>
      </c>
      <c r="J84" s="7">
        <f t="shared" si="5"/>
        <v>731</v>
      </c>
      <c r="K84" s="9">
        <f t="shared" si="6"/>
        <v>702</v>
      </c>
      <c r="L84" s="27" t="str">
        <f ca="1">IF(TODAY()&gt;Tabela22410111213141516171819202122232425262829[[#This Row],[VENCIMENTO]],"Vencido‼","Válido✔")</f>
        <v>Vencido‼</v>
      </c>
    </row>
    <row r="85" spans="1:12" x14ac:dyDescent="0.25">
      <c r="A85" s="11" t="e">
        <f>Tabela224[[#This Row],[NOME]]</f>
        <v>#VALUE!</v>
      </c>
      <c r="B85" s="11" t="e">
        <f>Tabela224[[#This Row],[CATEGORIA]]</f>
        <v>#VALUE!</v>
      </c>
      <c r="C85" s="15" t="e">
        <f>Tabela224[[#This Row],[SITUAÇÃO ]]</f>
        <v>#VALUE!</v>
      </c>
      <c r="D85" s="8"/>
      <c r="E85" s="7"/>
      <c r="F85" s="10">
        <v>4.1666666666666664E-2</v>
      </c>
      <c r="G85" s="7" t="s">
        <v>25</v>
      </c>
      <c r="H85" s="7" t="s">
        <v>63</v>
      </c>
      <c r="I85" s="8">
        <v>24</v>
      </c>
      <c r="J85" s="7">
        <f t="shared" si="5"/>
        <v>731</v>
      </c>
      <c r="K85" s="9">
        <f t="shared" si="6"/>
        <v>702</v>
      </c>
      <c r="L85" s="27" t="str">
        <f ca="1">IF(TODAY()&gt;Tabela22410111213141516171819202122232425262829[[#This Row],[VENCIMENTO]],"Vencido‼","Válido✔")</f>
        <v>Vencido‼</v>
      </c>
    </row>
    <row r="86" spans="1:12" x14ac:dyDescent="0.25">
      <c r="A86" s="11" t="e">
        <f>Tabela224[[#This Row],[NOME]]</f>
        <v>#VALUE!</v>
      </c>
      <c r="B86" s="11" t="e">
        <f>Tabela224[[#This Row],[CATEGORIA]]</f>
        <v>#VALUE!</v>
      </c>
      <c r="C86" s="15" t="e">
        <f>Tabela224[[#This Row],[SITUAÇÃO ]]</f>
        <v>#VALUE!</v>
      </c>
      <c r="D86" s="8"/>
      <c r="E86" s="7"/>
      <c r="F86" s="10">
        <v>4.1666666666666664E-2</v>
      </c>
      <c r="G86" s="7" t="s">
        <v>25</v>
      </c>
      <c r="H86" s="7" t="s">
        <v>63</v>
      </c>
      <c r="I86" s="8">
        <v>24</v>
      </c>
      <c r="J86" s="7">
        <f t="shared" si="5"/>
        <v>731</v>
      </c>
      <c r="K86" s="9">
        <f t="shared" si="6"/>
        <v>702</v>
      </c>
      <c r="L86" s="27" t="str">
        <f ca="1">IF(TODAY()&gt;Tabela22410111213141516171819202122232425262829[[#This Row],[VENCIMENTO]],"Vencido‼","Válido✔")</f>
        <v>Vencido‼</v>
      </c>
    </row>
    <row r="87" spans="1:12" x14ac:dyDescent="0.25">
      <c r="A87" s="11" t="e">
        <f>Tabela224[[#This Row],[NOME]]</f>
        <v>#VALUE!</v>
      </c>
      <c r="B87" s="11" t="e">
        <f>Tabela224[[#This Row],[CATEGORIA]]</f>
        <v>#VALUE!</v>
      </c>
      <c r="C87" s="15" t="e">
        <f>Tabela224[[#This Row],[SITUAÇÃO ]]</f>
        <v>#VALUE!</v>
      </c>
      <c r="D87" s="8"/>
      <c r="E87" s="7"/>
      <c r="F87" s="10">
        <v>4.1666666666666664E-2</v>
      </c>
      <c r="G87" s="7" t="s">
        <v>25</v>
      </c>
      <c r="H87" s="7" t="s">
        <v>63</v>
      </c>
      <c r="I87" s="8">
        <v>24</v>
      </c>
      <c r="J87" s="7">
        <f t="shared" si="5"/>
        <v>731</v>
      </c>
      <c r="K87" s="9">
        <f t="shared" si="6"/>
        <v>702</v>
      </c>
      <c r="L87" s="27" t="str">
        <f ca="1">IF(TODAY()&gt;Tabela22410111213141516171819202122232425262829[[#This Row],[VENCIMENTO]],"Vencido‼","Válido✔")</f>
        <v>Vencido‼</v>
      </c>
    </row>
    <row r="88" spans="1:12" x14ac:dyDescent="0.25">
      <c r="A88" s="11" t="e">
        <f>Tabela224[[#This Row],[NOME]]</f>
        <v>#VALUE!</v>
      </c>
      <c r="B88" s="11" t="e">
        <f>Tabela224[[#This Row],[CATEGORIA]]</f>
        <v>#VALUE!</v>
      </c>
      <c r="C88" s="15" t="e">
        <f>Tabela224[[#This Row],[SITUAÇÃO ]]</f>
        <v>#VALUE!</v>
      </c>
      <c r="D88" s="8"/>
      <c r="E88" s="7"/>
      <c r="F88" s="10">
        <v>4.1666666666666664E-2</v>
      </c>
      <c r="G88" s="7" t="s">
        <v>25</v>
      </c>
      <c r="H88" s="7" t="s">
        <v>63</v>
      </c>
      <c r="I88" s="8">
        <v>24</v>
      </c>
      <c r="J88" s="7">
        <f t="shared" si="5"/>
        <v>731</v>
      </c>
      <c r="K88" s="9">
        <f t="shared" si="6"/>
        <v>702</v>
      </c>
      <c r="L88" s="27" t="str">
        <f ca="1">IF(TODAY()&gt;Tabela22410111213141516171819202122232425262829[[#This Row],[VENCIMENTO]],"Vencido‼","Válido✔")</f>
        <v>Vencido‼</v>
      </c>
    </row>
    <row r="89" spans="1:12" x14ac:dyDescent="0.25">
      <c r="A89" s="11" t="e">
        <f>Tabela224[[#This Row],[NOME]]</f>
        <v>#VALUE!</v>
      </c>
      <c r="B89" s="11" t="e">
        <f>Tabela224[[#This Row],[CATEGORIA]]</f>
        <v>#VALUE!</v>
      </c>
      <c r="C89" s="15" t="e">
        <f>Tabela224[[#This Row],[SITUAÇÃO ]]</f>
        <v>#VALUE!</v>
      </c>
      <c r="D89" s="8"/>
      <c r="E89" s="7"/>
      <c r="F89" s="10">
        <v>4.1666666666666664E-2</v>
      </c>
      <c r="G89" s="7" t="s">
        <v>25</v>
      </c>
      <c r="H89" s="7" t="s">
        <v>63</v>
      </c>
      <c r="I89" s="8">
        <v>24</v>
      </c>
      <c r="J89" s="7">
        <f t="shared" si="5"/>
        <v>731</v>
      </c>
      <c r="K89" s="9">
        <f t="shared" si="6"/>
        <v>702</v>
      </c>
      <c r="L89" s="27" t="str">
        <f ca="1">IF(TODAY()&gt;Tabela22410111213141516171819202122232425262829[[#This Row],[VENCIMENTO]],"Vencido‼","Válido✔")</f>
        <v>Vencido‼</v>
      </c>
    </row>
    <row r="90" spans="1:12" x14ac:dyDescent="0.25">
      <c r="A90" s="11" t="e">
        <f>Tabela224[[#This Row],[NOME]]</f>
        <v>#VALUE!</v>
      </c>
      <c r="B90" s="11" t="e">
        <f>Tabela224[[#This Row],[CATEGORIA]]</f>
        <v>#VALUE!</v>
      </c>
      <c r="C90" s="15" t="e">
        <f>Tabela224[[#This Row],[SITUAÇÃO ]]</f>
        <v>#VALUE!</v>
      </c>
      <c r="D90" s="8"/>
      <c r="E90" s="7"/>
      <c r="F90" s="10">
        <v>4.1666666666666664E-2</v>
      </c>
      <c r="G90" s="7" t="s">
        <v>25</v>
      </c>
      <c r="H90" s="7" t="s">
        <v>63</v>
      </c>
      <c r="I90" s="8">
        <v>24</v>
      </c>
      <c r="J90" s="7">
        <f t="shared" si="5"/>
        <v>731</v>
      </c>
      <c r="K90" s="9">
        <f t="shared" si="6"/>
        <v>702</v>
      </c>
      <c r="L90" s="27" t="str">
        <f ca="1">IF(TODAY()&gt;Tabela22410111213141516171819202122232425262829[[#This Row],[VENCIMENTO]],"Vencido‼","Válido✔")</f>
        <v>Vencido‼</v>
      </c>
    </row>
    <row r="91" spans="1:12" x14ac:dyDescent="0.25">
      <c r="A91" s="11" t="e">
        <f>Tabela224[[#This Row],[NOME]]</f>
        <v>#VALUE!</v>
      </c>
      <c r="B91" s="11" t="e">
        <f>Tabela224[[#This Row],[CATEGORIA]]</f>
        <v>#VALUE!</v>
      </c>
      <c r="C91" s="15" t="e">
        <f>Tabela224[[#This Row],[SITUAÇÃO ]]</f>
        <v>#VALUE!</v>
      </c>
      <c r="D91" s="8"/>
      <c r="E91" s="7"/>
      <c r="F91" s="10">
        <v>4.1666666666666664E-2</v>
      </c>
      <c r="G91" s="7" t="s">
        <v>25</v>
      </c>
      <c r="H91" s="7" t="s">
        <v>63</v>
      </c>
      <c r="I91" s="8">
        <v>24</v>
      </c>
      <c r="J91" s="7">
        <f t="shared" si="5"/>
        <v>731</v>
      </c>
      <c r="K91" s="9">
        <f t="shared" si="6"/>
        <v>702</v>
      </c>
      <c r="L91" s="27" t="str">
        <f ca="1">IF(TODAY()&gt;Tabela22410111213141516171819202122232425262829[[#This Row],[VENCIMENTO]],"Vencido‼","Válido✔")</f>
        <v>Vencido‼</v>
      </c>
    </row>
    <row r="92" spans="1:12" x14ac:dyDescent="0.25">
      <c r="A92" s="11" t="e">
        <f>Tabela224[[#This Row],[NOME]]</f>
        <v>#VALUE!</v>
      </c>
      <c r="B92" s="11" t="e">
        <f>Tabela224[[#This Row],[CATEGORIA]]</f>
        <v>#VALUE!</v>
      </c>
      <c r="C92" s="15" t="e">
        <f>Tabela224[[#This Row],[SITUAÇÃO ]]</f>
        <v>#VALUE!</v>
      </c>
      <c r="D92" s="8"/>
      <c r="E92" s="7"/>
      <c r="F92" s="10">
        <v>4.1666666666666664E-2</v>
      </c>
      <c r="G92" s="7" t="s">
        <v>25</v>
      </c>
      <c r="H92" s="7" t="s">
        <v>63</v>
      </c>
      <c r="I92" s="8">
        <v>24</v>
      </c>
      <c r="J92" s="7">
        <f t="shared" si="5"/>
        <v>731</v>
      </c>
      <c r="K92" s="9">
        <f t="shared" si="6"/>
        <v>702</v>
      </c>
      <c r="L92" s="27" t="str">
        <f ca="1">IF(TODAY()&gt;Tabela22410111213141516171819202122232425262829[[#This Row],[VENCIMENTO]],"Vencido‼","Válido✔")</f>
        <v>Vencido‼</v>
      </c>
    </row>
    <row r="93" spans="1:12" x14ac:dyDescent="0.25">
      <c r="A93" s="11" t="e">
        <f>Tabela224[[#This Row],[NOME]]</f>
        <v>#VALUE!</v>
      </c>
      <c r="B93" s="11" t="e">
        <f>Tabela224[[#This Row],[CATEGORIA]]</f>
        <v>#VALUE!</v>
      </c>
      <c r="C93" s="15" t="e">
        <f>Tabela224[[#This Row],[SITUAÇÃO ]]</f>
        <v>#VALUE!</v>
      </c>
      <c r="D93" s="8"/>
      <c r="E93" s="7"/>
      <c r="F93" s="10">
        <v>4.1666666666666664E-2</v>
      </c>
      <c r="G93" s="7" t="s">
        <v>25</v>
      </c>
      <c r="H93" s="7" t="s">
        <v>63</v>
      </c>
      <c r="I93" s="8">
        <v>24</v>
      </c>
      <c r="J93" s="7">
        <f t="shared" si="5"/>
        <v>731</v>
      </c>
      <c r="K93" s="9">
        <f t="shared" si="6"/>
        <v>702</v>
      </c>
      <c r="L93" s="27" t="str">
        <f ca="1">IF(TODAY()&gt;Tabela22410111213141516171819202122232425262829[[#This Row],[VENCIMENTO]],"Vencido‼","Válido✔")</f>
        <v>Vencido‼</v>
      </c>
    </row>
    <row r="94" spans="1:12" x14ac:dyDescent="0.25">
      <c r="A94" s="11" t="e">
        <f>Tabela224[[#This Row],[NOME]]</f>
        <v>#VALUE!</v>
      </c>
      <c r="B94" s="11" t="e">
        <f>Tabela224[[#This Row],[CATEGORIA]]</f>
        <v>#VALUE!</v>
      </c>
      <c r="C94" s="15" t="e">
        <f>Tabela224[[#This Row],[SITUAÇÃO ]]</f>
        <v>#VALUE!</v>
      </c>
      <c r="D94" s="8"/>
      <c r="E94" s="7"/>
      <c r="F94" s="10">
        <v>4.1666666666666664E-2</v>
      </c>
      <c r="G94" s="7" t="s">
        <v>25</v>
      </c>
      <c r="H94" s="7" t="s">
        <v>63</v>
      </c>
      <c r="I94" s="8">
        <v>24</v>
      </c>
      <c r="J94" s="7">
        <f t="shared" si="5"/>
        <v>731</v>
      </c>
      <c r="K94" s="9">
        <f t="shared" si="6"/>
        <v>702</v>
      </c>
      <c r="L94" s="27" t="str">
        <f ca="1">IF(TODAY()&gt;Tabela22410111213141516171819202122232425262829[[#This Row],[VENCIMENTO]],"Vencido‼","Válido✔")</f>
        <v>Vencido‼</v>
      </c>
    </row>
    <row r="95" spans="1:12" x14ac:dyDescent="0.25">
      <c r="A95" s="11" t="e">
        <f>Tabela224[[#This Row],[NOME]]</f>
        <v>#VALUE!</v>
      </c>
      <c r="B95" s="11" t="e">
        <f>Tabela224[[#This Row],[CATEGORIA]]</f>
        <v>#VALUE!</v>
      </c>
      <c r="C95" s="15" t="e">
        <f>Tabela224[[#This Row],[SITUAÇÃO ]]</f>
        <v>#VALUE!</v>
      </c>
      <c r="D95" s="8"/>
      <c r="E95" s="7"/>
      <c r="F95" s="10">
        <v>4.1666666666666664E-2</v>
      </c>
      <c r="G95" s="7" t="s">
        <v>25</v>
      </c>
      <c r="H95" s="7" t="s">
        <v>63</v>
      </c>
      <c r="I95" s="8">
        <v>24</v>
      </c>
      <c r="J95" s="7">
        <f t="shared" si="5"/>
        <v>731</v>
      </c>
      <c r="K95" s="9">
        <f t="shared" si="6"/>
        <v>702</v>
      </c>
      <c r="L95" s="27" t="str">
        <f ca="1">IF(TODAY()&gt;Tabela22410111213141516171819202122232425262829[[#This Row],[VENCIMENTO]],"Vencido‼","Válido✔")</f>
        <v>Vencido‼</v>
      </c>
    </row>
    <row r="96" spans="1:12" x14ac:dyDescent="0.25">
      <c r="A96" s="11" t="e">
        <f>Tabela224[[#This Row],[NOME]]</f>
        <v>#VALUE!</v>
      </c>
      <c r="B96" s="11" t="e">
        <f>Tabela224[[#This Row],[CATEGORIA]]</f>
        <v>#VALUE!</v>
      </c>
      <c r="C96" s="15" t="e">
        <f>Tabela224[[#This Row],[SITUAÇÃO ]]</f>
        <v>#VALUE!</v>
      </c>
      <c r="D96" s="8"/>
      <c r="E96" s="7"/>
      <c r="F96" s="10">
        <v>4.1666666666666664E-2</v>
      </c>
      <c r="G96" s="7" t="s">
        <v>25</v>
      </c>
      <c r="H96" s="7" t="s">
        <v>63</v>
      </c>
      <c r="I96" s="8">
        <v>24</v>
      </c>
      <c r="J96" s="7">
        <f t="shared" si="5"/>
        <v>731</v>
      </c>
      <c r="K96" s="9">
        <f t="shared" si="6"/>
        <v>702</v>
      </c>
      <c r="L96" s="27" t="str">
        <f ca="1">IF(TODAY()&gt;Tabela22410111213141516171819202122232425262829[[#This Row],[VENCIMENTO]],"Vencido‼","Válido✔")</f>
        <v>Vencido‼</v>
      </c>
    </row>
    <row r="97" spans="1:12" x14ac:dyDescent="0.25">
      <c r="A97" s="11" t="e">
        <f>Tabela224[[#This Row],[NOME]]</f>
        <v>#VALUE!</v>
      </c>
      <c r="B97" s="11" t="e">
        <f>Tabela224[[#This Row],[CATEGORIA]]</f>
        <v>#VALUE!</v>
      </c>
      <c r="C97" s="15" t="e">
        <f>Tabela224[[#This Row],[SITUAÇÃO ]]</f>
        <v>#VALUE!</v>
      </c>
      <c r="D97" s="8"/>
      <c r="E97" s="7"/>
      <c r="F97" s="10">
        <v>4.1666666666666664E-2</v>
      </c>
      <c r="G97" s="7" t="s">
        <v>25</v>
      </c>
      <c r="H97" s="7" t="s">
        <v>63</v>
      </c>
      <c r="I97" s="8">
        <v>24</v>
      </c>
      <c r="J97" s="7">
        <f t="shared" si="5"/>
        <v>731</v>
      </c>
      <c r="K97" s="9">
        <f t="shared" si="6"/>
        <v>702</v>
      </c>
      <c r="L97" s="27" t="str">
        <f ca="1">IF(TODAY()&gt;Tabela22410111213141516171819202122232425262829[[#This Row],[VENCIMENTO]],"Vencido‼","Válido✔")</f>
        <v>Vencido‼</v>
      </c>
    </row>
    <row r="98" spans="1:12" x14ac:dyDescent="0.25">
      <c r="A98" s="11" t="e">
        <f>Tabela224[[#This Row],[NOME]]</f>
        <v>#VALUE!</v>
      </c>
      <c r="B98" s="11" t="e">
        <f>Tabela224[[#This Row],[CATEGORIA]]</f>
        <v>#VALUE!</v>
      </c>
      <c r="C98" s="15" t="e">
        <f>Tabela224[[#This Row],[SITUAÇÃO ]]</f>
        <v>#VALUE!</v>
      </c>
      <c r="D98" s="8"/>
      <c r="E98" s="7"/>
      <c r="F98" s="10">
        <v>4.1666666666666664E-2</v>
      </c>
      <c r="G98" s="7" t="s">
        <v>25</v>
      </c>
      <c r="H98" s="7" t="s">
        <v>63</v>
      </c>
      <c r="I98" s="8">
        <v>24</v>
      </c>
      <c r="J98" s="7">
        <f t="shared" si="5"/>
        <v>731</v>
      </c>
      <c r="K98" s="9">
        <f t="shared" si="6"/>
        <v>702</v>
      </c>
      <c r="L98" s="27" t="str">
        <f ca="1">IF(TODAY()&gt;Tabela22410111213141516171819202122232425262829[[#This Row],[VENCIMENTO]],"Vencido‼","Válido✔")</f>
        <v>Vencido‼</v>
      </c>
    </row>
    <row r="99" spans="1:12" x14ac:dyDescent="0.25">
      <c r="A99" s="11" t="e">
        <f>Tabela224[[#This Row],[NOME]]</f>
        <v>#VALUE!</v>
      </c>
      <c r="B99" s="11" t="e">
        <f>Tabela224[[#This Row],[CATEGORIA]]</f>
        <v>#VALUE!</v>
      </c>
      <c r="C99" s="15" t="e">
        <f>Tabela224[[#This Row],[SITUAÇÃO ]]</f>
        <v>#VALUE!</v>
      </c>
      <c r="D99" s="8"/>
      <c r="E99" s="7"/>
      <c r="F99" s="10">
        <v>4.1666666666666664E-2</v>
      </c>
      <c r="G99" s="7" t="s">
        <v>25</v>
      </c>
      <c r="H99" s="7" t="s">
        <v>63</v>
      </c>
      <c r="I99" s="8">
        <v>24</v>
      </c>
      <c r="J99" s="7">
        <f t="shared" si="5"/>
        <v>731</v>
      </c>
      <c r="K99" s="9">
        <f t="shared" si="6"/>
        <v>702</v>
      </c>
      <c r="L99" s="27" t="str">
        <f ca="1">IF(TODAY()&gt;Tabela22410111213141516171819202122232425262829[[#This Row],[VENCIMENTO]],"Vencido‼","Válido✔")</f>
        <v>Vencido‼</v>
      </c>
    </row>
    <row r="100" spans="1:12" x14ac:dyDescent="0.25">
      <c r="A100" s="11" t="e">
        <f>Tabela224[[#This Row],[NOME]]</f>
        <v>#VALUE!</v>
      </c>
      <c r="B100" s="11" t="e">
        <f>Tabela224[[#This Row],[CATEGORIA]]</f>
        <v>#VALUE!</v>
      </c>
      <c r="C100" s="15" t="e">
        <f>Tabela224[[#This Row],[SITUAÇÃO ]]</f>
        <v>#VALUE!</v>
      </c>
      <c r="D100" s="8"/>
      <c r="E100" s="7"/>
      <c r="F100" s="10">
        <v>4.1666666666666664E-2</v>
      </c>
      <c r="G100" s="7" t="s">
        <v>25</v>
      </c>
      <c r="H100" s="7" t="s">
        <v>63</v>
      </c>
      <c r="I100" s="8">
        <v>24</v>
      </c>
      <c r="J100" s="7">
        <f t="shared" si="5"/>
        <v>731</v>
      </c>
      <c r="K100" s="9">
        <f t="shared" si="6"/>
        <v>702</v>
      </c>
      <c r="L100" s="27" t="str">
        <f ca="1">IF(TODAY()&gt;Tabela22410111213141516171819202122232425262829[[#This Row],[VENCIMENTO]],"Vencido‼","Válido✔")</f>
        <v>Vencido‼</v>
      </c>
    </row>
  </sheetData>
  <mergeCells count="2">
    <mergeCell ref="A2:L2"/>
    <mergeCell ref="A3:J3"/>
  </mergeCells>
  <conditionalFormatting sqref="J1">
    <cfRule type="containsText" dxfId="319" priority="2" operator="containsText" text="VENCIMENTO PRÓXIMO">
      <formula>NOT(ISERROR(SEARCH("VENCIMENTO PRÓXIMO",J1)))</formula>
    </cfRule>
  </conditionalFormatting>
  <conditionalFormatting sqref="J4">
    <cfRule type="timePeriod" dxfId="318" priority="10" timePeriod="nextMonth">
      <formula>AND(MONTH(J4)=MONTH(EDATE(TODAY(),0+1)),YEAR(J4)=YEAR(EDATE(TODAY(),0+1)))</formula>
    </cfRule>
  </conditionalFormatting>
  <conditionalFormatting sqref="J5:J100">
    <cfRule type="cellIs" dxfId="317" priority="17" operator="equal">
      <formula>44848</formula>
    </cfRule>
    <cfRule type="cellIs" dxfId="316" priority="18" operator="lessThan">
      <formula>44848</formula>
    </cfRule>
  </conditionalFormatting>
  <conditionalFormatting sqref="J5:K1048576">
    <cfRule type="timePeriod" dxfId="315" priority="14" timePeriod="nextMonth">
      <formula>AND(MONTH(J5)=MONTH(EDATE(TODAY(),0+1)),YEAR(J5)=YEAR(EDATE(TODAY(),0+1)))</formula>
    </cfRule>
  </conditionalFormatting>
  <conditionalFormatting sqref="K1">
    <cfRule type="containsText" dxfId="314" priority="1" operator="containsText" text="VENCIMENTO PRÓXIMO">
      <formula>NOT(ISERROR(SEARCH("VENCIMENTO PRÓXIMO",K1)))</formula>
    </cfRule>
    <cfRule type="containsText" dxfId="313" priority="3" operator="containsText" text="PROGRAMAR RENOVAÇÃO">
      <formula>NOT(ISERROR(SEARCH("PROGRAMAR RENOVAÇÃO",K1)))</formula>
    </cfRule>
  </conditionalFormatting>
  <conditionalFormatting sqref="K3 K5:K1048576">
    <cfRule type="timePeriod" dxfId="312" priority="12" timePeriod="thisMonth">
      <formula>AND(MONTH(K3)=MONTH(TODAY()),YEAR(K3)=YEAR(TODAY()))</formula>
    </cfRule>
  </conditionalFormatting>
  <conditionalFormatting sqref="K3">
    <cfRule type="timePeriod" dxfId="311" priority="15" timePeriod="nextMonth">
      <formula>AND(MONTH(K3)=MONTH(EDATE(TODAY(),0+1)),YEAR(K3)=YEAR(EDATE(TODAY(),0+1)))</formula>
    </cfRule>
  </conditionalFormatting>
  <conditionalFormatting sqref="K4">
    <cfRule type="timePeriod" dxfId="310" priority="8" timePeriod="thisMonth">
      <formula>AND(MONTH(K4)=MONTH(TODAY()),YEAR(K4)=YEAR(TODAY()))</formula>
    </cfRule>
    <cfRule type="timePeriod" dxfId="309" priority="11" timePeriod="nextMonth">
      <formula>AND(MONTH(K4)=MONTH(EDATE(TODAY(),0+1)),YEAR(K4)=YEAR(EDATE(TODAY(),0+1)))</formula>
    </cfRule>
  </conditionalFormatting>
  <conditionalFormatting sqref="K5:K100">
    <cfRule type="cellIs" dxfId="308" priority="16" operator="equal">
      <formula>44809</formula>
    </cfRule>
  </conditionalFormatting>
  <conditionalFormatting sqref="L5:L44 L46:L100">
    <cfRule type="containsText" dxfId="307" priority="4" operator="containsText" text="Válido">
      <formula>NOT(ISERROR(SEARCH("Válido",L5)))</formula>
    </cfRule>
    <cfRule type="containsText" dxfId="306" priority="5" operator="containsText" text="Vencido">
      <formula>NOT(ISERROR(SEARCH("Vencido",L5)))</formula>
    </cfRule>
  </conditionalFormatting>
  <hyperlinks>
    <hyperlink ref="L3" r:id="rId1" xr:uid="{441BB232-863D-46A5-ACA8-A26E4C683A0A}"/>
  </hyperlinks>
  <pageMargins left="0.511811024" right="0.511811024" top="0.78740157499999996" bottom="0.78740157499999996" header="0.31496062000000002" footer="0.31496062000000002"/>
  <pageSetup paperSize="9" scale="48" orientation="landscape" r:id="rId2"/>
  <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D5F0356-153D-4DC0-89FC-27DFD6A2BCD3}">
          <x14:formula1>
            <xm:f>Planilha2!$A$15:$A$16</xm:f>
          </x14:formula1>
          <xm:sqref>G5:G100</xm:sqref>
        </x14:dataValidation>
        <x14:dataValidation type="list" allowBlank="1" showInputMessage="1" showErrorMessage="1" xr:uid="{B299F4EE-6A28-4A4D-BE06-034C36D39DE4}">
          <x14:formula1>
            <xm:f>Planilha2!$A$1:$A$2</xm:f>
          </x14:formula1>
          <xm:sqref>H5:H100</xm:sqref>
        </x14:dataValidation>
        <x14:dataValidation type="list" allowBlank="1" showInputMessage="1" showErrorMessage="1" xr:uid="{1F97ACBF-0B09-4CA8-A86F-BB9937F6BFCB}">
          <x14:formula1>
            <xm:f>Planilha2!$A$4:$A$13</xm:f>
          </x14:formula1>
          <xm:sqref>D5:D100</xm:sqref>
        </x14:dataValidation>
        <x14:dataValidation type="list" allowBlank="1" showInputMessage="1" showErrorMessage="1" xr:uid="{303ECCC0-9729-43F6-B603-9A418EA940C5}">
          <x14:formula1>
            <xm:f>Planilha2!$A$18:$A$19</xm:f>
          </x14:formula1>
          <xm:sqref>C5:C100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94025-EE07-4E9C-8A5E-8C904EF32636}">
  <sheetPr>
    <pageSetUpPr fitToPage="1"/>
  </sheetPr>
  <dimension ref="A1:L111"/>
  <sheetViews>
    <sheetView topLeftCell="A4" zoomScale="90" zoomScaleNormal="90" zoomScaleSheetLayoutView="100" workbookViewId="0">
      <pane xSplit="1" topLeftCell="B1" activePane="topRight" state="frozen"/>
      <selection activeCell="D63" sqref="D63:I65"/>
      <selection pane="topRight" activeCell="C4" sqref="C4"/>
    </sheetView>
  </sheetViews>
  <sheetFormatPr defaultRowHeight="15" x14ac:dyDescent="0.25"/>
  <cols>
    <col min="1" max="1" width="43.140625" bestFit="1" customWidth="1"/>
    <col min="2" max="2" width="26.140625" style="17" bestFit="1" customWidth="1"/>
    <col min="3" max="3" width="16.140625" style="12" customWidth="1"/>
    <col min="4" max="4" width="41.5703125" style="12" bestFit="1" customWidth="1"/>
    <col min="5" max="5" width="20.7109375" bestFit="1" customWidth="1"/>
    <col min="6" max="7" width="20.7109375" customWidth="1"/>
    <col min="8" max="8" width="24.140625" bestFit="1" customWidth="1"/>
    <col min="9" max="9" width="16.140625" customWidth="1"/>
    <col min="10" max="10" width="18.140625" customWidth="1"/>
    <col min="11" max="11" width="17.28515625" bestFit="1" customWidth="1"/>
    <col min="12" max="12" width="13" bestFit="1" customWidth="1"/>
  </cols>
  <sheetData>
    <row r="1" spans="1:12" ht="77.25" customHeight="1" x14ac:dyDescent="0.25">
      <c r="I1" s="22" t="s">
        <v>85</v>
      </c>
      <c r="J1" s="23" t="s">
        <v>86</v>
      </c>
      <c r="K1" s="24" t="s">
        <v>87</v>
      </c>
    </row>
    <row r="2" spans="1:12" ht="47.1" customHeight="1" x14ac:dyDescent="0.4">
      <c r="A2" s="51" t="s">
        <v>104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3"/>
    </row>
    <row r="3" spans="1:12" ht="45" customHeight="1" x14ac:dyDescent="0.25">
      <c r="A3" s="54" t="s">
        <v>105</v>
      </c>
      <c r="B3" s="55"/>
      <c r="C3" s="55"/>
      <c r="D3" s="55"/>
      <c r="E3" s="55"/>
      <c r="F3" s="55"/>
      <c r="G3" s="55"/>
      <c r="H3" s="55"/>
      <c r="I3" s="55"/>
      <c r="J3" s="55"/>
      <c r="K3" s="13" t="s">
        <v>0</v>
      </c>
      <c r="L3" s="28" t="s">
        <v>136</v>
      </c>
    </row>
    <row r="4" spans="1:12" ht="24" x14ac:dyDescent="0.25">
      <c r="A4" s="3" t="s">
        <v>1</v>
      </c>
      <c r="B4" s="16" t="s">
        <v>67</v>
      </c>
      <c r="C4" s="3" t="s">
        <v>77</v>
      </c>
      <c r="D4" s="3" t="s">
        <v>2</v>
      </c>
      <c r="E4" s="4" t="s">
        <v>3</v>
      </c>
      <c r="F4" s="4" t="s">
        <v>8</v>
      </c>
      <c r="G4" s="4" t="s">
        <v>7</v>
      </c>
      <c r="H4" s="5" t="s">
        <v>4</v>
      </c>
      <c r="I4" s="21" t="s">
        <v>83</v>
      </c>
      <c r="J4" s="6" t="s">
        <v>5</v>
      </c>
      <c r="K4" s="6" t="s">
        <v>6</v>
      </c>
      <c r="L4" s="6" t="s">
        <v>78</v>
      </c>
    </row>
    <row r="5" spans="1:12" x14ac:dyDescent="0.25">
      <c r="A5" s="11" t="str">
        <f>Tabela224[[#This Row],[NOME]]</f>
        <v>ADENILSON ÂNGELO MACIEIRA</v>
      </c>
      <c r="B5" s="11" t="str">
        <f>Tabela224[[#This Row],[CATEGORIA]]</f>
        <v>EMPREGADO</v>
      </c>
      <c r="C5" s="15" t="str">
        <f>Tabela224[[#This Row],[SITUAÇÃO ]]</f>
        <v>ATIVO</v>
      </c>
      <c r="D5" s="15" t="s">
        <v>117</v>
      </c>
      <c r="E5" s="7">
        <v>45106</v>
      </c>
      <c r="F5" s="10">
        <v>4.1666666666666664E-2</v>
      </c>
      <c r="G5" s="7" t="s">
        <v>25</v>
      </c>
      <c r="H5" s="7" t="s">
        <v>63</v>
      </c>
      <c r="I5" s="8">
        <v>24</v>
      </c>
      <c r="J5" s="7">
        <f t="shared" ref="J5:J50" si="0">EDATE(E5,I5)</f>
        <v>45837</v>
      </c>
      <c r="K5" s="9">
        <f t="shared" ref="K5:K13" si="1">J5-29</f>
        <v>45808</v>
      </c>
      <c r="L5" s="15" t="str">
        <f ca="1">IF(TODAY()&gt;Tabela2241011121314151617181920212223242526282930[[#This Row],[VENCIMENTO]],"Vencido‼","Válido✔")</f>
        <v>Válido✔</v>
      </c>
    </row>
    <row r="6" spans="1:12" x14ac:dyDescent="0.25">
      <c r="A6" s="11" t="str">
        <f>Tabela224[[#This Row],[NOME]]</f>
        <v>ADENILSON PEREIRA SOARES</v>
      </c>
      <c r="B6" s="11" t="str">
        <f>Tabela224[[#This Row],[CATEGORIA]]</f>
        <v>EMPREGADO</v>
      </c>
      <c r="C6" s="15" t="str">
        <f>Tabela224[[#This Row],[SITUAÇÃO ]]</f>
        <v>ATIVO</v>
      </c>
      <c r="D6" s="15" t="s">
        <v>117</v>
      </c>
      <c r="E6" s="7">
        <v>45168</v>
      </c>
      <c r="F6" s="10">
        <v>4.1666666666666664E-2</v>
      </c>
      <c r="G6" s="7" t="s">
        <v>25</v>
      </c>
      <c r="H6" s="7" t="s">
        <v>63</v>
      </c>
      <c r="I6" s="8">
        <v>24</v>
      </c>
      <c r="J6" s="7">
        <f t="shared" si="0"/>
        <v>45899</v>
      </c>
      <c r="K6" s="9">
        <f t="shared" si="1"/>
        <v>45870</v>
      </c>
      <c r="L6" s="15" t="str">
        <f ca="1">IF(TODAY()&gt;Tabela2241011121314151617181920212223242526282930[[#This Row],[VENCIMENTO]],"Vencido‼","Válido✔")</f>
        <v>Válido✔</v>
      </c>
    </row>
    <row r="7" spans="1:12" x14ac:dyDescent="0.25">
      <c r="A7" s="11" t="str">
        <f>Tabela224[[#This Row],[NOME]]</f>
        <v>AMANDA APARECIDA DOS SANTOS</v>
      </c>
      <c r="B7" s="11" t="str">
        <f>Tabela224[[#This Row],[CATEGORIA]]</f>
        <v>EMPREGADO</v>
      </c>
      <c r="C7" s="15" t="str">
        <f>Tabela224[[#This Row],[SITUAÇÃO ]]</f>
        <v>ATIVO</v>
      </c>
      <c r="D7" s="15" t="s">
        <v>143</v>
      </c>
      <c r="E7" s="7"/>
      <c r="F7" s="10">
        <v>4.1666666666666664E-2</v>
      </c>
      <c r="G7" s="7" t="s">
        <v>25</v>
      </c>
      <c r="H7" s="7" t="s">
        <v>63</v>
      </c>
      <c r="I7" s="8">
        <v>24</v>
      </c>
      <c r="J7" s="7">
        <f t="shared" si="0"/>
        <v>731</v>
      </c>
      <c r="K7" s="9">
        <f t="shared" si="1"/>
        <v>702</v>
      </c>
      <c r="L7" s="15" t="str">
        <f ca="1">IF(TODAY()&gt;Tabela2241011121314151617181920212223242526282930[[#This Row],[VENCIMENTO]],"Vencido‼","Válido✔")</f>
        <v>Vencido‼</v>
      </c>
    </row>
    <row r="8" spans="1:12" x14ac:dyDescent="0.25">
      <c r="A8" s="11" t="str">
        <f>Tabela224[[#This Row],[NOME]]</f>
        <v>ANDERSON JOSÉ NUNES REIS</v>
      </c>
      <c r="B8" s="11" t="str">
        <f>Tabela224[[#This Row],[CATEGORIA]]</f>
        <v>EMPREGADO</v>
      </c>
      <c r="C8" s="15" t="str">
        <f>Tabela224[[#This Row],[SITUAÇÃO ]]</f>
        <v>INATIVO</v>
      </c>
      <c r="D8" s="15" t="s">
        <v>117</v>
      </c>
      <c r="E8" s="7">
        <v>45049</v>
      </c>
      <c r="F8" s="10">
        <v>4.1666666666666664E-2</v>
      </c>
      <c r="G8" s="7" t="s">
        <v>25</v>
      </c>
      <c r="H8" s="7" t="s">
        <v>63</v>
      </c>
      <c r="I8" s="8">
        <v>24</v>
      </c>
      <c r="J8" s="7">
        <f t="shared" si="0"/>
        <v>45780</v>
      </c>
      <c r="K8" s="9">
        <f t="shared" si="1"/>
        <v>45751</v>
      </c>
      <c r="L8" s="15" t="str">
        <f ca="1">IF(TODAY()&gt;Tabela2241011121314151617181920212223242526282930[[#This Row],[VENCIMENTO]],"Vencido‼","Válido✔")</f>
        <v>Válido✔</v>
      </c>
    </row>
    <row r="9" spans="1:12" x14ac:dyDescent="0.25">
      <c r="A9" s="11" t="str">
        <f>Tabela224[[#This Row],[NOME]]</f>
        <v>ARNALDO RAIMUNDO FERREIRA</v>
      </c>
      <c r="B9" s="11" t="str">
        <f>Tabela224[[#This Row],[CATEGORIA]]</f>
        <v>EMPREGADO</v>
      </c>
      <c r="C9" s="15" t="str">
        <f>Tabela224[[#This Row],[SITUAÇÃO ]]</f>
        <v>ATIVO</v>
      </c>
      <c r="D9" s="15" t="s">
        <v>117</v>
      </c>
      <c r="E9" s="7">
        <v>45015</v>
      </c>
      <c r="F9" s="10">
        <v>4.1666666666666664E-2</v>
      </c>
      <c r="G9" s="7" t="s">
        <v>25</v>
      </c>
      <c r="H9" s="7" t="s">
        <v>63</v>
      </c>
      <c r="I9" s="8">
        <v>24</v>
      </c>
      <c r="J9" s="7">
        <f t="shared" si="0"/>
        <v>45746</v>
      </c>
      <c r="K9" s="9">
        <f t="shared" si="1"/>
        <v>45717</v>
      </c>
      <c r="L9" s="15" t="str">
        <f ca="1">IF(TODAY()&gt;Tabela2241011121314151617181920212223242526282930[[#This Row],[VENCIMENTO]],"Vencido‼","Válido✔")</f>
        <v>Válido✔</v>
      </c>
    </row>
    <row r="10" spans="1:12" x14ac:dyDescent="0.25">
      <c r="A10" s="11" t="str">
        <f>Tabela224[[#This Row],[NOME]]</f>
        <v>BRUNO DE SOUSA MARTINS</v>
      </c>
      <c r="B10" s="11" t="str">
        <f>Tabela224[[#This Row],[CATEGORIA]]</f>
        <v xml:space="preserve">EMPREGADO </v>
      </c>
      <c r="C10" s="15" t="str">
        <f>Tabela224[[#This Row],[SITUAÇÃO ]]</f>
        <v>INATIVO</v>
      </c>
      <c r="D10" s="15" t="s">
        <v>117</v>
      </c>
      <c r="E10" s="7">
        <v>44986</v>
      </c>
      <c r="F10" s="10">
        <v>4.1666666666666664E-2</v>
      </c>
      <c r="G10" s="7" t="s">
        <v>25</v>
      </c>
      <c r="H10" s="7" t="s">
        <v>63</v>
      </c>
      <c r="I10" s="8">
        <v>24</v>
      </c>
      <c r="J10" s="7">
        <f t="shared" si="0"/>
        <v>45717</v>
      </c>
      <c r="K10" s="9">
        <f t="shared" si="1"/>
        <v>45688</v>
      </c>
      <c r="L10" s="15" t="str">
        <f ca="1">IF(TODAY()&gt;Tabela2241011121314151617181920212223242526282930[[#This Row],[VENCIMENTO]],"Vencido‼","Válido✔")</f>
        <v>Válido✔</v>
      </c>
    </row>
    <row r="11" spans="1:12" x14ac:dyDescent="0.25">
      <c r="A11" s="11" t="str">
        <f>Tabela224[[#This Row],[NOME]]</f>
        <v>CARLOS ANANIAS SOARES DOS ANJOS</v>
      </c>
      <c r="B11" s="11" t="str">
        <f>Tabela224[[#This Row],[CATEGORIA]]</f>
        <v>EMPREGADO</v>
      </c>
      <c r="C11" s="15" t="str">
        <f>Tabela224[[#This Row],[SITUAÇÃO ]]</f>
        <v>ATIVO</v>
      </c>
      <c r="D11" s="8" t="s">
        <v>143</v>
      </c>
      <c r="E11" s="7"/>
      <c r="F11" s="10">
        <v>4.1666666666666664E-2</v>
      </c>
      <c r="G11" s="7" t="s">
        <v>25</v>
      </c>
      <c r="H11" s="7" t="s">
        <v>63</v>
      </c>
      <c r="I11" s="8">
        <v>24</v>
      </c>
      <c r="J11" s="7">
        <f t="shared" si="0"/>
        <v>731</v>
      </c>
      <c r="K11" s="9">
        <f t="shared" si="1"/>
        <v>702</v>
      </c>
      <c r="L11" s="15" t="str">
        <f ca="1">IF(TODAY()&gt;Tabela2241011121314151617181920212223242526282930[[#This Row],[VENCIMENTO]],"Vencido‼","Válido✔")</f>
        <v>Vencido‼</v>
      </c>
    </row>
    <row r="12" spans="1:12" x14ac:dyDescent="0.25">
      <c r="A12" s="11" t="str">
        <f>Tabela224[[#This Row],[NOME]]</f>
        <v>CARLOS ANTÔNIO DE LISBOA</v>
      </c>
      <c r="B12" s="11" t="str">
        <f>Tabela224[[#This Row],[CATEGORIA]]</f>
        <v>EMPREGADO</v>
      </c>
      <c r="C12" s="15" t="str">
        <f>Tabela224[[#This Row],[SITUAÇÃO ]]</f>
        <v>INATIVO</v>
      </c>
      <c r="D12" s="15" t="s">
        <v>117</v>
      </c>
      <c r="E12" s="7">
        <v>45014</v>
      </c>
      <c r="F12" s="10">
        <v>4.1666666666666664E-2</v>
      </c>
      <c r="G12" s="7" t="s">
        <v>25</v>
      </c>
      <c r="H12" s="7" t="s">
        <v>63</v>
      </c>
      <c r="I12" s="8">
        <v>24</v>
      </c>
      <c r="J12" s="7">
        <f t="shared" si="0"/>
        <v>45745</v>
      </c>
      <c r="K12" s="9">
        <f t="shared" si="1"/>
        <v>45716</v>
      </c>
      <c r="L12" s="15" t="str">
        <f ca="1">IF(TODAY()&gt;Tabela2241011121314151617181920212223242526282930[[#This Row],[VENCIMENTO]],"Vencido‼","Válido✔")</f>
        <v>Válido✔</v>
      </c>
    </row>
    <row r="13" spans="1:12" x14ac:dyDescent="0.25">
      <c r="A13" s="11" t="str">
        <f>Tabela224[[#This Row],[NOME]]</f>
        <v>CLESIANO ANTÔNIO DIAS PINHEIRO</v>
      </c>
      <c r="B13" s="11" t="str">
        <f>Tabela224[[#This Row],[CATEGORIA]]</f>
        <v xml:space="preserve">EMPREGADO </v>
      </c>
      <c r="C13" s="15" t="str">
        <f>Tabela224[[#This Row],[SITUAÇÃO ]]</f>
        <v>ATIVO</v>
      </c>
      <c r="D13" s="15" t="s">
        <v>117</v>
      </c>
      <c r="E13" s="7">
        <v>45223</v>
      </c>
      <c r="F13" s="10">
        <v>4.1666666666666664E-2</v>
      </c>
      <c r="G13" s="7" t="s">
        <v>25</v>
      </c>
      <c r="H13" s="7" t="s">
        <v>63</v>
      </c>
      <c r="I13" s="8">
        <v>24</v>
      </c>
      <c r="J13" s="7">
        <f t="shared" si="0"/>
        <v>45954</v>
      </c>
      <c r="K13" s="9">
        <f t="shared" si="1"/>
        <v>45925</v>
      </c>
      <c r="L13" s="15" t="str">
        <f ca="1">IF(TODAY()&gt;Tabela2241011121314151617181920212223242526282930[[#This Row],[VENCIMENTO]],"Vencido‼","Válido✔")</f>
        <v>Válido✔</v>
      </c>
    </row>
    <row r="14" spans="1:12" x14ac:dyDescent="0.25">
      <c r="A14" s="11" t="str">
        <f>Tabela224[[#This Row],[NOME]]</f>
        <v>DAMIÃO VICENTE SARAIVA</v>
      </c>
      <c r="B14" s="11" t="str">
        <f>Tabela224[[#This Row],[CATEGORIA]]</f>
        <v>EMPREGADO</v>
      </c>
      <c r="C14" s="15" t="str">
        <f>Tabela224[[#This Row],[SITUAÇÃO ]]</f>
        <v>ATIVO</v>
      </c>
      <c r="D14" s="15" t="s">
        <v>117</v>
      </c>
      <c r="E14" s="7">
        <v>44994</v>
      </c>
      <c r="F14" s="10">
        <v>4.1666666666666664E-2</v>
      </c>
      <c r="G14" s="7" t="s">
        <v>25</v>
      </c>
      <c r="H14" s="7" t="s">
        <v>63</v>
      </c>
      <c r="I14" s="8">
        <v>24</v>
      </c>
      <c r="J14" s="7">
        <f t="shared" si="0"/>
        <v>45725</v>
      </c>
      <c r="K14" s="9">
        <f>J14-29</f>
        <v>45696</v>
      </c>
      <c r="L14" s="15" t="str">
        <f ca="1">IF(TODAY()&gt;Tabela2241011121314151617181920212223242526282930[[#This Row],[VENCIMENTO]],"Vencido‼","Válido✔")</f>
        <v>Válido✔</v>
      </c>
    </row>
    <row r="15" spans="1:12" x14ac:dyDescent="0.25">
      <c r="A15" s="11" t="str">
        <f>Tabela224[[#This Row],[NOME]]</f>
        <v>DANIEL ALVES DA CUNHA</v>
      </c>
      <c r="B15" s="11" t="str">
        <f>Tabela224[[#This Row],[CATEGORIA]]</f>
        <v>EMPREGADO</v>
      </c>
      <c r="C15" s="15" t="str">
        <f>Tabela224[[#This Row],[SITUAÇÃO ]]</f>
        <v>ATIVO</v>
      </c>
      <c r="D15" s="15" t="s">
        <v>117</v>
      </c>
      <c r="E15" s="7">
        <v>45125</v>
      </c>
      <c r="F15" s="10">
        <v>4.1666666666666664E-2</v>
      </c>
      <c r="G15" s="7" t="s">
        <v>25</v>
      </c>
      <c r="H15" s="7" t="s">
        <v>63</v>
      </c>
      <c r="I15" s="8">
        <v>24</v>
      </c>
      <c r="J15" s="7">
        <f t="shared" si="0"/>
        <v>45856</v>
      </c>
      <c r="K15" s="9">
        <f t="shared" ref="K15:K50" si="2">J15-29</f>
        <v>45827</v>
      </c>
      <c r="L15" s="15" t="str">
        <f ca="1">IF(TODAY()&gt;Tabela2241011121314151617181920212223242526282930[[#This Row],[VENCIMENTO]],"Vencido‼","Válido✔")</f>
        <v>Válido✔</v>
      </c>
    </row>
    <row r="16" spans="1:12" x14ac:dyDescent="0.25">
      <c r="A16" s="11" t="str">
        <f>Tabela224[[#This Row],[NOME]]</f>
        <v>DIEGO GALDINO REZENDE</v>
      </c>
      <c r="B16" s="11" t="str">
        <f>Tabela224[[#This Row],[CATEGORIA]]</f>
        <v>INTERMITENTE (GEOSCAN)</v>
      </c>
      <c r="C16" s="15" t="str">
        <f>Tabela224[[#This Row],[SITUAÇÃO ]]</f>
        <v>ATIVO</v>
      </c>
      <c r="D16" s="8" t="s">
        <v>143</v>
      </c>
      <c r="E16" s="7"/>
      <c r="F16" s="10">
        <v>4.1666666666666664E-2</v>
      </c>
      <c r="G16" s="7" t="s">
        <v>25</v>
      </c>
      <c r="H16" s="7" t="s">
        <v>63</v>
      </c>
      <c r="I16" s="8">
        <v>24</v>
      </c>
      <c r="J16" s="7">
        <f t="shared" si="0"/>
        <v>731</v>
      </c>
      <c r="K16" s="9">
        <f t="shared" si="2"/>
        <v>702</v>
      </c>
      <c r="L16" s="15" t="str">
        <f ca="1">IF(TODAY()&gt;Tabela2241011121314151617181920212223242526282930[[#This Row],[VENCIMENTO]],"Vencido‼","Válido✔")</f>
        <v>Vencido‼</v>
      </c>
    </row>
    <row r="17" spans="1:12" x14ac:dyDescent="0.25">
      <c r="A17" s="11" t="str">
        <f>Tabela224[[#This Row],[NOME]]</f>
        <v>DOGIVAL GONÇALVES DOS SANTOS</v>
      </c>
      <c r="B17" s="11" t="str">
        <f>Tabela224[[#This Row],[CATEGORIA]]</f>
        <v>INTERMITENTE (ELISVÂNIO)</v>
      </c>
      <c r="C17" s="15" t="str">
        <f>Tabela224[[#This Row],[SITUAÇÃO ]]</f>
        <v>ATIVO</v>
      </c>
      <c r="D17" s="8" t="s">
        <v>143</v>
      </c>
      <c r="E17" s="7"/>
      <c r="F17" s="10">
        <v>4.1666666666666664E-2</v>
      </c>
      <c r="G17" s="7" t="s">
        <v>25</v>
      </c>
      <c r="H17" s="7" t="s">
        <v>63</v>
      </c>
      <c r="I17" s="8">
        <v>24</v>
      </c>
      <c r="J17" s="7">
        <f t="shared" si="0"/>
        <v>731</v>
      </c>
      <c r="K17" s="9">
        <f t="shared" si="2"/>
        <v>702</v>
      </c>
      <c r="L17" s="15" t="str">
        <f ca="1">IF(TODAY()&gt;Tabela2241011121314151617181920212223242526282930[[#This Row],[VENCIMENTO]],"Vencido‼","Válido✔")</f>
        <v>Vencido‼</v>
      </c>
    </row>
    <row r="18" spans="1:12" x14ac:dyDescent="0.25">
      <c r="A18" s="11" t="str">
        <f>Tabela224[[#This Row],[NOME]]</f>
        <v>ELISVÂNIO DE SOUZA OLIVEIRA</v>
      </c>
      <c r="B18" s="11" t="str">
        <f>Tabela224[[#This Row],[CATEGORIA]]</f>
        <v>INTERMITENTE (ELISVÂNIO)</v>
      </c>
      <c r="C18" s="15" t="str">
        <f>Tabela224[[#This Row],[SITUAÇÃO ]]</f>
        <v>ATIVO</v>
      </c>
      <c r="D18" s="8" t="s">
        <v>143</v>
      </c>
      <c r="E18" s="7"/>
      <c r="F18" s="10">
        <v>4.1666666666666664E-2</v>
      </c>
      <c r="G18" s="7" t="s">
        <v>25</v>
      </c>
      <c r="H18" s="7" t="s">
        <v>63</v>
      </c>
      <c r="I18" s="8">
        <v>24</v>
      </c>
      <c r="J18" s="7">
        <f t="shared" si="0"/>
        <v>731</v>
      </c>
      <c r="K18" s="9">
        <f t="shared" si="2"/>
        <v>702</v>
      </c>
      <c r="L18" s="15" t="str">
        <f ca="1">IF(TODAY()&gt;Tabela2241011121314151617181920212223242526282930[[#This Row],[VENCIMENTO]],"Vencido‼","Válido✔")</f>
        <v>Vencido‼</v>
      </c>
    </row>
    <row r="19" spans="1:12" x14ac:dyDescent="0.25">
      <c r="A19" s="11" t="str">
        <f>Tabela224[[#This Row],[NOME]]</f>
        <v>EVARISTO CHAVES DA SILVA</v>
      </c>
      <c r="B19" s="11" t="str">
        <f>Tabela224[[#This Row],[CATEGORIA]]</f>
        <v>EMPREGADO</v>
      </c>
      <c r="C19" s="15" t="str">
        <f>Tabela224[[#This Row],[SITUAÇÃO ]]</f>
        <v>ATIVO</v>
      </c>
      <c r="D19" s="8" t="s">
        <v>143</v>
      </c>
      <c r="E19" s="7"/>
      <c r="F19" s="10">
        <v>4.1666666666666664E-2</v>
      </c>
      <c r="G19" s="7" t="s">
        <v>25</v>
      </c>
      <c r="H19" s="7" t="s">
        <v>63</v>
      </c>
      <c r="I19" s="8">
        <v>24</v>
      </c>
      <c r="J19" s="7">
        <f t="shared" si="0"/>
        <v>731</v>
      </c>
      <c r="K19" s="9">
        <f t="shared" si="2"/>
        <v>702</v>
      </c>
      <c r="L19" s="15" t="str">
        <f ca="1">IF(TODAY()&gt;Tabela2241011121314151617181920212223242526282930[[#This Row],[VENCIMENTO]],"Vencido‼","Válido✔")</f>
        <v>Vencido‼</v>
      </c>
    </row>
    <row r="20" spans="1:12" x14ac:dyDescent="0.25">
      <c r="A20" s="11" t="str">
        <f>Tabela224[[#This Row],[NOME]]</f>
        <v>FELIPE OLIVEIRA BARBOSA</v>
      </c>
      <c r="B20" s="11" t="str">
        <f>Tabela224[[#This Row],[CATEGORIA]]</f>
        <v>EMPREGADO</v>
      </c>
      <c r="C20" s="15" t="str">
        <f>Tabela224[[#This Row],[SITUAÇÃO ]]</f>
        <v>ATIVO</v>
      </c>
      <c r="D20" s="15" t="s">
        <v>117</v>
      </c>
      <c r="E20" s="7">
        <v>45014</v>
      </c>
      <c r="F20" s="10">
        <v>4.1666666666666664E-2</v>
      </c>
      <c r="G20" s="7" t="s">
        <v>25</v>
      </c>
      <c r="H20" s="7" t="s">
        <v>63</v>
      </c>
      <c r="I20" s="8">
        <v>24</v>
      </c>
      <c r="J20" s="7">
        <f t="shared" si="0"/>
        <v>45745</v>
      </c>
      <c r="K20" s="9">
        <f t="shared" si="2"/>
        <v>45716</v>
      </c>
      <c r="L20" s="15" t="str">
        <f ca="1">IF(TODAY()&gt;Tabela2241011121314151617181920212223242526282930[[#This Row],[VENCIMENTO]],"Vencido‼","Válido✔")</f>
        <v>Válido✔</v>
      </c>
    </row>
    <row r="21" spans="1:12" x14ac:dyDescent="0.25">
      <c r="A21" s="11" t="str">
        <f>Tabela224[[#This Row],[NOME]]</f>
        <v>FERNANDO OLIVEIRA DOS SANTOS</v>
      </c>
      <c r="B21" s="11" t="str">
        <f>Tabela224[[#This Row],[CATEGORIA]]</f>
        <v>EMPREGADO</v>
      </c>
      <c r="C21" s="15" t="str">
        <f>Tabela224[[#This Row],[SITUAÇÃO ]]</f>
        <v>ATIVO</v>
      </c>
      <c r="D21" s="15" t="s">
        <v>117</v>
      </c>
      <c r="E21" s="7">
        <v>45014</v>
      </c>
      <c r="F21" s="10">
        <v>4.1666666666666664E-2</v>
      </c>
      <c r="G21" s="7" t="s">
        <v>25</v>
      </c>
      <c r="H21" s="7" t="s">
        <v>63</v>
      </c>
      <c r="I21" s="8">
        <v>24</v>
      </c>
      <c r="J21" s="7">
        <f t="shared" si="0"/>
        <v>45745</v>
      </c>
      <c r="K21" s="9">
        <f t="shared" si="2"/>
        <v>45716</v>
      </c>
      <c r="L21" s="15" t="str">
        <f ca="1">IF(TODAY()&gt;Tabela2241011121314151617181920212223242526282930[[#This Row],[VENCIMENTO]],"Vencido‼","Válido✔")</f>
        <v>Válido✔</v>
      </c>
    </row>
    <row r="22" spans="1:12" x14ac:dyDescent="0.25">
      <c r="A22" s="11" t="str">
        <f>Tabela224[[#This Row],[NOME]]</f>
        <v>FILIPI GODINHO VEIGA</v>
      </c>
      <c r="B22" s="11" t="str">
        <f>Tabela224[[#This Row],[CATEGORIA]]</f>
        <v>INTERMITENTE (GEOSCAN)</v>
      </c>
      <c r="C22" s="15" t="str">
        <f>Tabela224[[#This Row],[SITUAÇÃO ]]</f>
        <v>ATIVO</v>
      </c>
      <c r="D22" s="8" t="s">
        <v>143</v>
      </c>
      <c r="E22" s="7"/>
      <c r="F22" s="10">
        <v>4.1666666666666664E-2</v>
      </c>
      <c r="G22" s="7" t="s">
        <v>25</v>
      </c>
      <c r="H22" s="7" t="s">
        <v>63</v>
      </c>
      <c r="I22" s="8">
        <v>24</v>
      </c>
      <c r="J22" s="7">
        <f t="shared" si="0"/>
        <v>731</v>
      </c>
      <c r="K22" s="9">
        <f t="shared" si="2"/>
        <v>702</v>
      </c>
      <c r="L22" s="15" t="str">
        <f ca="1">IF(TODAY()&gt;Tabela2241011121314151617181920212223242526282930[[#This Row],[VENCIMENTO]],"Vencido‼","Válido✔")</f>
        <v>Vencido‼</v>
      </c>
    </row>
    <row r="23" spans="1:12" x14ac:dyDescent="0.25">
      <c r="A23" s="11" t="str">
        <f>Tabela224[[#This Row],[NOME]]</f>
        <v>GERSON DAMIÃO DA SILVA PRADO</v>
      </c>
      <c r="B23" s="11" t="str">
        <f>Tabela224[[#This Row],[CATEGORIA]]</f>
        <v>EMPREGADO</v>
      </c>
      <c r="C23" s="15" t="str">
        <f>Tabela224[[#This Row],[SITUAÇÃO ]]</f>
        <v>ATIVO</v>
      </c>
      <c r="D23" s="15" t="s">
        <v>117</v>
      </c>
      <c r="E23" s="7">
        <v>45111</v>
      </c>
      <c r="F23" s="10">
        <v>4.1666666666666664E-2</v>
      </c>
      <c r="G23" s="7" t="s">
        <v>25</v>
      </c>
      <c r="H23" s="7" t="s">
        <v>63</v>
      </c>
      <c r="I23" s="8">
        <v>24</v>
      </c>
      <c r="J23" s="7">
        <f t="shared" si="0"/>
        <v>45842</v>
      </c>
      <c r="K23" s="9">
        <f t="shared" si="2"/>
        <v>45813</v>
      </c>
      <c r="L23" s="15" t="str">
        <f ca="1">IF(TODAY()&gt;Tabela2241011121314151617181920212223242526282930[[#This Row],[VENCIMENTO]],"Vencido‼","Válido✔")</f>
        <v>Válido✔</v>
      </c>
    </row>
    <row r="24" spans="1:12" x14ac:dyDescent="0.25">
      <c r="A24" s="11" t="str">
        <f>Tabela224[[#This Row],[NOME]]</f>
        <v>GIVALDO JOSE DOS SANTOS</v>
      </c>
      <c r="B24" s="11" t="str">
        <f>Tabela224[[#This Row],[CATEGORIA]]</f>
        <v>INTERMITENTE (ELISVÂNIO)</v>
      </c>
      <c r="C24" s="15" t="str">
        <f>Tabela224[[#This Row],[SITUAÇÃO ]]</f>
        <v>ATIVO</v>
      </c>
      <c r="D24" s="8" t="s">
        <v>143</v>
      </c>
      <c r="E24" s="7"/>
      <c r="F24" s="10">
        <v>4.1666666666666664E-2</v>
      </c>
      <c r="G24" s="7" t="s">
        <v>25</v>
      </c>
      <c r="H24" s="7" t="s">
        <v>63</v>
      </c>
      <c r="I24" s="8">
        <v>24</v>
      </c>
      <c r="J24" s="7">
        <f t="shared" si="0"/>
        <v>731</v>
      </c>
      <c r="K24" s="9">
        <f t="shared" si="2"/>
        <v>702</v>
      </c>
      <c r="L24" s="15" t="str">
        <f ca="1">IF(TODAY()&gt;Tabela2241011121314151617181920212223242526282930[[#This Row],[VENCIMENTO]],"Vencido‼","Válido✔")</f>
        <v>Vencido‼</v>
      </c>
    </row>
    <row r="25" spans="1:12" x14ac:dyDescent="0.25">
      <c r="A25" s="11" t="str">
        <f>Tabela224[[#This Row],[NOME]]</f>
        <v>GUSTAVO HENRIQUE ABREU ROCHA</v>
      </c>
      <c r="B25" s="11" t="str">
        <f>Tabela224[[#This Row],[CATEGORIA]]</f>
        <v>EMPREGADO</v>
      </c>
      <c r="C25" s="15" t="str">
        <f>Tabela224[[#This Row],[SITUAÇÃO ]]</f>
        <v>ATIVO</v>
      </c>
      <c r="D25" s="8" t="s">
        <v>143</v>
      </c>
      <c r="E25" s="7"/>
      <c r="F25" s="10">
        <v>4.1666666666666664E-2</v>
      </c>
      <c r="G25" s="7" t="s">
        <v>25</v>
      </c>
      <c r="H25" s="7" t="s">
        <v>63</v>
      </c>
      <c r="I25" s="8">
        <v>24</v>
      </c>
      <c r="J25" s="7">
        <f t="shared" si="0"/>
        <v>731</v>
      </c>
      <c r="K25" s="9">
        <f t="shared" si="2"/>
        <v>702</v>
      </c>
      <c r="L25" s="15" t="str">
        <f ca="1">IF(TODAY()&gt;Tabela2241011121314151617181920212223242526282930[[#This Row],[VENCIMENTO]],"Vencido‼","Válido✔")</f>
        <v>Vencido‼</v>
      </c>
    </row>
    <row r="26" spans="1:12" x14ac:dyDescent="0.25">
      <c r="A26" s="11" t="str">
        <f>Tabela224[[#This Row],[NOME]]</f>
        <v>HIGOR PAULO DIAS OLIVEIRA</v>
      </c>
      <c r="B26" s="11" t="str">
        <f>Tabela224[[#This Row],[CATEGORIA]]</f>
        <v>EMPREGADO</v>
      </c>
      <c r="C26" s="15" t="str">
        <f>Tabela224[[#This Row],[SITUAÇÃO ]]</f>
        <v>ATIVO</v>
      </c>
      <c r="D26" s="15" t="s">
        <v>117</v>
      </c>
      <c r="E26" s="7">
        <v>44964</v>
      </c>
      <c r="F26" s="10">
        <v>4.1666666666666664E-2</v>
      </c>
      <c r="G26" s="7" t="s">
        <v>25</v>
      </c>
      <c r="H26" s="7" t="s">
        <v>63</v>
      </c>
      <c r="I26" s="8">
        <v>24</v>
      </c>
      <c r="J26" s="7">
        <f t="shared" si="0"/>
        <v>45695</v>
      </c>
      <c r="K26" s="9">
        <f t="shared" si="2"/>
        <v>45666</v>
      </c>
      <c r="L26" s="15" t="str">
        <f ca="1">IF(TODAY()&gt;Tabela2241011121314151617181920212223242526282930[[#This Row],[VENCIMENTO]],"Vencido‼","Válido✔")</f>
        <v>Válido✔</v>
      </c>
    </row>
    <row r="27" spans="1:12" x14ac:dyDescent="0.25">
      <c r="A27" s="11" t="str">
        <f>Tabela224[[#This Row],[NOME]]</f>
        <v>JANDILSON VIRGENS COSTA</v>
      </c>
      <c r="B27" s="11" t="str">
        <f>Tabela224[[#This Row],[CATEGORIA]]</f>
        <v>INTERMITENTE (ELISVÂNIO)</v>
      </c>
      <c r="C27" s="15" t="str">
        <f>Tabela224[[#This Row],[SITUAÇÃO ]]</f>
        <v>ATIVO</v>
      </c>
      <c r="D27" s="8" t="s">
        <v>143</v>
      </c>
      <c r="E27" s="7"/>
      <c r="F27" s="10">
        <v>4.1666666666666664E-2</v>
      </c>
      <c r="G27" s="7" t="s">
        <v>25</v>
      </c>
      <c r="H27" s="7" t="s">
        <v>63</v>
      </c>
      <c r="I27" s="8">
        <v>24</v>
      </c>
      <c r="J27" s="7">
        <f t="shared" si="0"/>
        <v>731</v>
      </c>
      <c r="K27" s="9">
        <f t="shared" si="2"/>
        <v>702</v>
      </c>
      <c r="L27" s="15" t="str">
        <f ca="1">IF(TODAY()&gt;Tabela2241011121314151617181920212223242526282930[[#This Row],[VENCIMENTO]],"Vencido‼","Válido✔")</f>
        <v>Vencido‼</v>
      </c>
    </row>
    <row r="28" spans="1:12" x14ac:dyDescent="0.25">
      <c r="A28" s="11" t="str">
        <f>Tabela224[[#This Row],[NOME]]</f>
        <v>JHONATA HENRIQUE AMORIM ALVES</v>
      </c>
      <c r="B28" s="11" t="str">
        <f>Tabela224[[#This Row],[CATEGORIA]]</f>
        <v>EMPREGADO</v>
      </c>
      <c r="C28" s="15" t="str">
        <f>Tabela224[[#This Row],[SITUAÇÃO ]]</f>
        <v>ATIVO</v>
      </c>
      <c r="D28" s="8" t="s">
        <v>143</v>
      </c>
      <c r="E28" s="7"/>
      <c r="F28" s="10">
        <v>4.1666666666666664E-2</v>
      </c>
      <c r="G28" s="7" t="s">
        <v>25</v>
      </c>
      <c r="H28" s="7" t="s">
        <v>63</v>
      </c>
      <c r="I28" s="8">
        <v>24</v>
      </c>
      <c r="J28" s="7">
        <f t="shared" si="0"/>
        <v>731</v>
      </c>
      <c r="K28" s="9">
        <f t="shared" si="2"/>
        <v>702</v>
      </c>
      <c r="L28" s="15" t="str">
        <f ca="1">IF(TODAY()&gt;Tabela2241011121314151617181920212223242526282930[[#This Row],[VENCIMENTO]],"Vencido‼","Válido✔")</f>
        <v>Vencido‼</v>
      </c>
    </row>
    <row r="29" spans="1:12" x14ac:dyDescent="0.25">
      <c r="A29" s="11" t="str">
        <f>Tabela224[[#This Row],[NOME]]</f>
        <v>JOÃO PAULO GUIMARÃES</v>
      </c>
      <c r="B29" s="11" t="str">
        <f>Tabela224[[#This Row],[CATEGORIA]]</f>
        <v>EMPREGADO</v>
      </c>
      <c r="C29" s="15" t="str">
        <f>Tabela224[[#This Row],[SITUAÇÃO ]]</f>
        <v>INATIVO</v>
      </c>
      <c r="D29" s="15" t="s">
        <v>117</v>
      </c>
      <c r="E29" s="7">
        <v>45050</v>
      </c>
      <c r="F29" s="10">
        <v>4.1666666666666664E-2</v>
      </c>
      <c r="G29" s="7" t="s">
        <v>25</v>
      </c>
      <c r="H29" s="7" t="s">
        <v>63</v>
      </c>
      <c r="I29" s="8">
        <v>24</v>
      </c>
      <c r="J29" s="7">
        <f t="shared" si="0"/>
        <v>45781</v>
      </c>
      <c r="K29" s="9">
        <f t="shared" si="2"/>
        <v>45752</v>
      </c>
      <c r="L29" s="15" t="str">
        <f ca="1">IF(TODAY()&gt;Tabela2241011121314151617181920212223242526282930[[#This Row],[VENCIMENTO]],"Vencido‼","Válido✔")</f>
        <v>Válido✔</v>
      </c>
    </row>
    <row r="30" spans="1:12" x14ac:dyDescent="0.25">
      <c r="A30" s="11" t="str">
        <f>Tabela224[[#This Row],[NOME]]</f>
        <v>JONATHAS KELLYSON MARTINS DE OLIVEIRA</v>
      </c>
      <c r="B30" s="11" t="str">
        <f>Tabela224[[#This Row],[CATEGORIA]]</f>
        <v>INTERMITENTE</v>
      </c>
      <c r="C30" s="15" t="str">
        <f>Tabela224[[#This Row],[SITUAÇÃO ]]</f>
        <v>INATIVO</v>
      </c>
      <c r="D30" s="8" t="s">
        <v>143</v>
      </c>
      <c r="E30" s="7"/>
      <c r="F30" s="10">
        <v>4.1666666666666664E-2</v>
      </c>
      <c r="G30" s="7" t="s">
        <v>25</v>
      </c>
      <c r="H30" s="7" t="s">
        <v>63</v>
      </c>
      <c r="I30" s="8">
        <v>24</v>
      </c>
      <c r="J30" s="7">
        <f t="shared" si="0"/>
        <v>731</v>
      </c>
      <c r="K30" s="9">
        <f t="shared" si="2"/>
        <v>702</v>
      </c>
      <c r="L30" s="15" t="str">
        <f ca="1">IF(TODAY()&gt;Tabela2241011121314151617181920212223242526282930[[#This Row],[VENCIMENTO]],"Vencido‼","Válido✔")</f>
        <v>Vencido‼</v>
      </c>
    </row>
    <row r="31" spans="1:12" x14ac:dyDescent="0.25">
      <c r="A31" s="11" t="str">
        <f>Tabela224[[#This Row],[NOME]]</f>
        <v>JOSÉ ANTÔNIO DIAS</v>
      </c>
      <c r="B31" s="11" t="str">
        <f>Tabela224[[#This Row],[CATEGORIA]]</f>
        <v xml:space="preserve">EMPREGADO </v>
      </c>
      <c r="C31" s="15" t="str">
        <f>Tabela224[[#This Row],[SITUAÇÃO ]]</f>
        <v>ATIVO</v>
      </c>
      <c r="D31" s="15" t="s">
        <v>117</v>
      </c>
      <c r="E31" s="7">
        <v>44986</v>
      </c>
      <c r="F31" s="10">
        <v>4.1666666666666664E-2</v>
      </c>
      <c r="G31" s="7" t="s">
        <v>25</v>
      </c>
      <c r="H31" s="7" t="s">
        <v>63</v>
      </c>
      <c r="I31" s="8">
        <v>24</v>
      </c>
      <c r="J31" s="7">
        <f t="shared" si="0"/>
        <v>45717</v>
      </c>
      <c r="K31" s="9">
        <f t="shared" si="2"/>
        <v>45688</v>
      </c>
      <c r="L31" s="15" t="str">
        <f ca="1">IF(TODAY()&gt;Tabela2241011121314151617181920212223242526282930[[#This Row],[VENCIMENTO]],"Vencido‼","Válido✔")</f>
        <v>Válido✔</v>
      </c>
    </row>
    <row r="32" spans="1:12" x14ac:dyDescent="0.25">
      <c r="A32" s="11" t="str">
        <f>Tabela224[[#This Row],[NOME]]</f>
        <v>KENNEDY ALMEIDA MOTA</v>
      </c>
      <c r="B32" s="11" t="str">
        <f>Tabela224[[#This Row],[CATEGORIA]]</f>
        <v>EMPREGADO</v>
      </c>
      <c r="C32" s="15" t="str">
        <f>Tabela224[[#This Row],[SITUAÇÃO ]]</f>
        <v>ATIVO</v>
      </c>
      <c r="D32" s="15" t="s">
        <v>117</v>
      </c>
      <c r="E32" s="7">
        <v>45110</v>
      </c>
      <c r="F32" s="10">
        <v>4.1666666666666664E-2</v>
      </c>
      <c r="G32" s="7" t="s">
        <v>25</v>
      </c>
      <c r="H32" s="7" t="s">
        <v>63</v>
      </c>
      <c r="I32" s="8">
        <v>24</v>
      </c>
      <c r="J32" s="7">
        <f t="shared" si="0"/>
        <v>45841</v>
      </c>
      <c r="K32" s="9">
        <f t="shared" si="2"/>
        <v>45812</v>
      </c>
      <c r="L32" s="15" t="str">
        <f ca="1">IF(TODAY()&gt;Tabela2241011121314151617181920212223242526282930[[#This Row],[VENCIMENTO]],"Vencido‼","Válido✔")</f>
        <v>Válido✔</v>
      </c>
    </row>
    <row r="33" spans="1:12" x14ac:dyDescent="0.25">
      <c r="A33" s="11" t="str">
        <f>Tabela224[[#This Row],[NOME]]</f>
        <v>KEVIN AQUINO ARNEZ</v>
      </c>
      <c r="B33" s="11" t="str">
        <f>Tabela224[[#This Row],[CATEGORIA]]</f>
        <v>EMPREGADO</v>
      </c>
      <c r="C33" s="15" t="str">
        <f>Tabela224[[#This Row],[SITUAÇÃO ]]</f>
        <v>ATIVO</v>
      </c>
      <c r="D33" s="15" t="s">
        <v>117</v>
      </c>
      <c r="E33" s="7">
        <v>44965</v>
      </c>
      <c r="F33" s="10">
        <v>4.1666666666666664E-2</v>
      </c>
      <c r="G33" s="7" t="s">
        <v>25</v>
      </c>
      <c r="H33" s="7" t="s">
        <v>63</v>
      </c>
      <c r="I33" s="8">
        <v>24</v>
      </c>
      <c r="J33" s="7">
        <f t="shared" si="0"/>
        <v>45696</v>
      </c>
      <c r="K33" s="9">
        <f t="shared" si="2"/>
        <v>45667</v>
      </c>
      <c r="L33" s="15" t="str">
        <f ca="1">IF(TODAY()&gt;Tabela2241011121314151617181920212223242526282930[[#This Row],[VENCIMENTO]],"Vencido‼","Válido✔")</f>
        <v>Válido✔</v>
      </c>
    </row>
    <row r="34" spans="1:12" x14ac:dyDescent="0.25">
      <c r="A34" s="11" t="str">
        <f>Tabela224[[#This Row],[NOME]]</f>
        <v>LEANDRO ARCANJO DOS SANTOS</v>
      </c>
      <c r="B34" s="11" t="str">
        <f>Tabela224[[#This Row],[CATEGORIA]]</f>
        <v>EMPREGADO</v>
      </c>
      <c r="C34" s="15" t="str">
        <f>Tabela224[[#This Row],[SITUAÇÃO ]]</f>
        <v>ATIVO</v>
      </c>
      <c r="D34" s="15" t="s">
        <v>117</v>
      </c>
      <c r="E34" s="7">
        <v>45010</v>
      </c>
      <c r="F34" s="10">
        <v>4.1666666666666664E-2</v>
      </c>
      <c r="G34" s="7" t="s">
        <v>25</v>
      </c>
      <c r="H34" s="7" t="s">
        <v>63</v>
      </c>
      <c r="I34" s="8">
        <v>24</v>
      </c>
      <c r="J34" s="7">
        <f t="shared" si="0"/>
        <v>45741</v>
      </c>
      <c r="K34" s="9">
        <f t="shared" si="2"/>
        <v>45712</v>
      </c>
      <c r="L34" s="15" t="str">
        <f ca="1">IF(TODAY()&gt;Tabela2241011121314151617181920212223242526282930[[#This Row],[VENCIMENTO]],"Vencido‼","Válido✔")</f>
        <v>Válido✔</v>
      </c>
    </row>
    <row r="35" spans="1:12" x14ac:dyDescent="0.25">
      <c r="A35" s="11" t="str">
        <f>Tabela224[[#This Row],[NOME]]</f>
        <v>LUCIANO ALVES DE PAIVA</v>
      </c>
      <c r="B35" s="11" t="str">
        <f>Tabela224[[#This Row],[CATEGORIA]]</f>
        <v>EMPREGADO</v>
      </c>
      <c r="C35" s="15" t="str">
        <f>Tabela224[[#This Row],[SITUAÇÃO ]]</f>
        <v>INATIVO</v>
      </c>
      <c r="D35" s="15" t="s">
        <v>82</v>
      </c>
      <c r="E35" s="7">
        <v>44882</v>
      </c>
      <c r="F35" s="10">
        <v>4.1666666666666664E-2</v>
      </c>
      <c r="G35" s="7" t="s">
        <v>22</v>
      </c>
      <c r="H35" s="7" t="s">
        <v>63</v>
      </c>
      <c r="I35" s="8">
        <v>24</v>
      </c>
      <c r="J35" s="7">
        <f t="shared" si="0"/>
        <v>45613</v>
      </c>
      <c r="K35" s="9">
        <f t="shared" si="2"/>
        <v>45584</v>
      </c>
      <c r="L35" s="15" t="str">
        <f ca="1">IF(TODAY()&gt;Tabela2241011121314151617181920212223242526282930[[#This Row],[VENCIMENTO]],"Vencido‼","Válido✔")</f>
        <v>Válido✔</v>
      </c>
    </row>
    <row r="36" spans="1:12" x14ac:dyDescent="0.25">
      <c r="A36" s="11" t="str">
        <f>Tabela224[[#This Row],[NOME]]</f>
        <v>LUIZ CARLOS CORRÊA</v>
      </c>
      <c r="B36" s="11" t="str">
        <f>Tabela224[[#This Row],[CATEGORIA]]</f>
        <v>EMPREGADO</v>
      </c>
      <c r="C36" s="15" t="str">
        <f>Tabela224[[#This Row],[SITUAÇÃO ]]</f>
        <v>ATIVO</v>
      </c>
      <c r="D36" s="15" t="s">
        <v>117</v>
      </c>
      <c r="E36" s="7">
        <v>45127</v>
      </c>
      <c r="F36" s="10">
        <v>4.1666666666666664E-2</v>
      </c>
      <c r="G36" s="7" t="s">
        <v>25</v>
      </c>
      <c r="H36" s="7" t="s">
        <v>63</v>
      </c>
      <c r="I36" s="8">
        <v>24</v>
      </c>
      <c r="J36" s="7">
        <f t="shared" si="0"/>
        <v>45858</v>
      </c>
      <c r="K36" s="9">
        <f t="shared" si="2"/>
        <v>45829</v>
      </c>
      <c r="L36" s="15" t="str">
        <f ca="1">IF(TODAY()&gt;Tabela2241011121314151617181920212223242526282930[[#This Row],[VENCIMENTO]],"Vencido‼","Válido✔")</f>
        <v>Válido✔</v>
      </c>
    </row>
    <row r="37" spans="1:12" x14ac:dyDescent="0.25">
      <c r="A37" s="11" t="str">
        <f>Tabela224[[#This Row],[NOME]]</f>
        <v>MÁRCIO PEREIRA DO NASCIMENTO</v>
      </c>
      <c r="B37" s="11" t="str">
        <f>Tabela224[[#This Row],[CATEGORIA]]</f>
        <v>EMPREGADO</v>
      </c>
      <c r="C37" s="15" t="str">
        <f>Tabela224[[#This Row],[SITUAÇÃO ]]</f>
        <v>ATIVO</v>
      </c>
      <c r="D37" s="15" t="s">
        <v>117</v>
      </c>
      <c r="E37" s="7">
        <v>44979</v>
      </c>
      <c r="F37" s="10">
        <v>4.1666666666666664E-2</v>
      </c>
      <c r="G37" s="7" t="s">
        <v>25</v>
      </c>
      <c r="H37" s="7" t="s">
        <v>63</v>
      </c>
      <c r="I37" s="8">
        <v>24</v>
      </c>
      <c r="J37" s="7">
        <f t="shared" si="0"/>
        <v>45710</v>
      </c>
      <c r="K37" s="9">
        <f t="shared" si="2"/>
        <v>45681</v>
      </c>
      <c r="L37" s="15" t="str">
        <f ca="1">IF(TODAY()&gt;Tabela2241011121314151617181920212223242526282930[[#This Row],[VENCIMENTO]],"Vencido‼","Válido✔")</f>
        <v>Válido✔</v>
      </c>
    </row>
    <row r="38" spans="1:12" x14ac:dyDescent="0.25">
      <c r="A38" s="11" t="str">
        <f>Tabela224[[#This Row],[NOME]]</f>
        <v>MATEUS DOS SANTOS DE BRITO</v>
      </c>
      <c r="B38" s="11" t="str">
        <f>Tabela224[[#This Row],[CATEGORIA]]</f>
        <v>INTERMITENTE (ELISVÂNIO)</v>
      </c>
      <c r="C38" s="15" t="str">
        <f>Tabela224[[#This Row],[SITUAÇÃO ]]</f>
        <v>ATIVO</v>
      </c>
      <c r="D38" s="8" t="s">
        <v>143</v>
      </c>
      <c r="E38" s="7"/>
      <c r="F38" s="10">
        <v>4.1666666666666664E-2</v>
      </c>
      <c r="G38" s="7" t="s">
        <v>25</v>
      </c>
      <c r="H38" s="7" t="s">
        <v>63</v>
      </c>
      <c r="I38" s="8">
        <v>24</v>
      </c>
      <c r="J38" s="7">
        <f t="shared" si="0"/>
        <v>731</v>
      </c>
      <c r="K38" s="9">
        <f t="shared" si="2"/>
        <v>702</v>
      </c>
      <c r="L38" s="15" t="str">
        <f ca="1">IF(TODAY()&gt;Tabela2241011121314151617181920212223242526282930[[#This Row],[VENCIMENTO]],"Vencido‼","Válido✔")</f>
        <v>Vencido‼</v>
      </c>
    </row>
    <row r="39" spans="1:12" x14ac:dyDescent="0.25">
      <c r="A39" s="11" t="str">
        <f>Tabela224[[#This Row],[NOME]]</f>
        <v>MOACIR ROMÁRIO SIQUEIRA DOS REIS</v>
      </c>
      <c r="B39" s="11" t="str">
        <f>Tabela224[[#This Row],[CATEGORIA]]</f>
        <v>EMPREGADO</v>
      </c>
      <c r="C39" s="15" t="str">
        <f>Tabela224[[#This Row],[SITUAÇÃO ]]</f>
        <v>ATIVO</v>
      </c>
      <c r="D39" s="15" t="s">
        <v>82</v>
      </c>
      <c r="E39" s="7">
        <v>44861</v>
      </c>
      <c r="F39" s="10">
        <v>4.1666666666666664E-2</v>
      </c>
      <c r="G39" s="7" t="s">
        <v>22</v>
      </c>
      <c r="H39" s="7" t="s">
        <v>63</v>
      </c>
      <c r="I39" s="8">
        <v>24</v>
      </c>
      <c r="J39" s="7">
        <f t="shared" si="0"/>
        <v>45592</v>
      </c>
      <c r="K39" s="9">
        <f t="shared" si="2"/>
        <v>45563</v>
      </c>
      <c r="L39" s="15" t="str">
        <f ca="1">IF(TODAY()&gt;Tabela2241011121314151617181920212223242526282930[[#This Row],[VENCIMENTO]],"Vencido‼","Válido✔")</f>
        <v>Válido✔</v>
      </c>
    </row>
    <row r="40" spans="1:12" x14ac:dyDescent="0.25">
      <c r="A40" s="11" t="str">
        <f>Tabela224[[#This Row],[NOME]]</f>
        <v>NATHÁLIA ROSY SOUZA OLIVEIRA</v>
      </c>
      <c r="B40" s="11" t="str">
        <f>Tabela224[[#This Row],[CATEGORIA]]</f>
        <v>EMPREGADO</v>
      </c>
      <c r="C40" s="15" t="str">
        <f>Tabela224[[#This Row],[SITUAÇÃO ]]</f>
        <v>ATIVO</v>
      </c>
      <c r="D40" s="8" t="s">
        <v>143</v>
      </c>
      <c r="E40" s="7"/>
      <c r="F40" s="10">
        <v>4.1666666666666664E-2</v>
      </c>
      <c r="G40" s="7" t="s">
        <v>25</v>
      </c>
      <c r="H40" s="7" t="s">
        <v>63</v>
      </c>
      <c r="I40" s="8">
        <v>24</v>
      </c>
      <c r="J40" s="7">
        <f t="shared" si="0"/>
        <v>731</v>
      </c>
      <c r="K40" s="9">
        <f t="shared" si="2"/>
        <v>702</v>
      </c>
      <c r="L40" s="15" t="str">
        <f ca="1">IF(TODAY()&gt;Tabela2241011121314151617181920212223242526282930[[#This Row],[VENCIMENTO]],"Vencido‼","Válido✔")</f>
        <v>Vencido‼</v>
      </c>
    </row>
    <row r="41" spans="1:12" x14ac:dyDescent="0.25">
      <c r="A41" s="11" t="str">
        <f>Tabela224[[#This Row],[NOME]]</f>
        <v>NAYARA THAÍS LOURENÇO OLIVEIRA</v>
      </c>
      <c r="B41" s="11" t="str">
        <f>Tabela224[[#This Row],[CATEGORIA]]</f>
        <v>EMPREGADO</v>
      </c>
      <c r="C41" s="15" t="str">
        <f>Tabela224[[#This Row],[SITUAÇÃO ]]</f>
        <v>ATIVO</v>
      </c>
      <c r="D41" s="8" t="s">
        <v>143</v>
      </c>
      <c r="E41" s="7"/>
      <c r="F41" s="10">
        <v>4.1666666666666664E-2</v>
      </c>
      <c r="G41" s="7" t="s">
        <v>25</v>
      </c>
      <c r="H41" s="7" t="s">
        <v>63</v>
      </c>
      <c r="I41" s="8">
        <v>24</v>
      </c>
      <c r="J41" s="7">
        <f t="shared" si="0"/>
        <v>731</v>
      </c>
      <c r="K41" s="9">
        <f t="shared" si="2"/>
        <v>702</v>
      </c>
      <c r="L41" s="15" t="str">
        <f ca="1">IF(TODAY()&gt;Tabela2241011121314151617181920212223242526282930[[#This Row],[VENCIMENTO]],"Vencido‼","Válido✔")</f>
        <v>Vencido‼</v>
      </c>
    </row>
    <row r="42" spans="1:12" x14ac:dyDescent="0.25">
      <c r="A42" s="11" t="str">
        <f>Tabela224[[#This Row],[NOME]]</f>
        <v>NIELTON OLIVEIRA DAMASCENO</v>
      </c>
      <c r="B42" s="11" t="str">
        <f>Tabela224[[#This Row],[CATEGORIA]]</f>
        <v>EMPREGADO</v>
      </c>
      <c r="C42" s="15" t="str">
        <f>Tabela224[[#This Row],[SITUAÇÃO ]]</f>
        <v>ATIVO</v>
      </c>
      <c r="D42" s="15" t="s">
        <v>82</v>
      </c>
      <c r="E42" s="7">
        <v>44882</v>
      </c>
      <c r="F42" s="10">
        <v>4.1666666666666664E-2</v>
      </c>
      <c r="G42" s="7" t="s">
        <v>22</v>
      </c>
      <c r="H42" s="7" t="s">
        <v>63</v>
      </c>
      <c r="I42" s="8">
        <v>24</v>
      </c>
      <c r="J42" s="7">
        <f t="shared" si="0"/>
        <v>45613</v>
      </c>
      <c r="K42" s="9">
        <f t="shared" si="2"/>
        <v>45584</v>
      </c>
      <c r="L42" s="15" t="str">
        <f ca="1">IF(TODAY()&gt;Tabela2241011121314151617181920212223242526282930[[#This Row],[VENCIMENTO]],"Vencido‼","Válido✔")</f>
        <v>Válido✔</v>
      </c>
    </row>
    <row r="43" spans="1:12" x14ac:dyDescent="0.25">
      <c r="A43" s="11" t="str">
        <f>Tabela224[[#This Row],[NOME]]</f>
        <v>PAULO CÉLIO DA SILVA</v>
      </c>
      <c r="B43" s="11" t="str">
        <f>Tabela224[[#This Row],[CATEGORIA]]</f>
        <v>EMPREGADO</v>
      </c>
      <c r="C43" s="15" t="str">
        <f>Tabela224[[#This Row],[SITUAÇÃO ]]</f>
        <v>ATIVO</v>
      </c>
      <c r="D43" s="15" t="s">
        <v>117</v>
      </c>
      <c r="E43" s="7">
        <v>45110</v>
      </c>
      <c r="F43" s="10">
        <v>4.1666666666666664E-2</v>
      </c>
      <c r="G43" s="7" t="s">
        <v>25</v>
      </c>
      <c r="H43" s="7" t="s">
        <v>63</v>
      </c>
      <c r="I43" s="8">
        <v>24</v>
      </c>
      <c r="J43" s="7">
        <f t="shared" si="0"/>
        <v>45841</v>
      </c>
      <c r="K43" s="9">
        <f t="shared" si="2"/>
        <v>45812</v>
      </c>
      <c r="L43" s="15" t="str">
        <f ca="1">IF(TODAY()&gt;Tabela2241011121314151617181920212223242526282930[[#This Row],[VENCIMENTO]],"Vencido‼","Válido✔")</f>
        <v>Válido✔</v>
      </c>
    </row>
    <row r="44" spans="1:12" x14ac:dyDescent="0.25">
      <c r="A44" s="11" t="str">
        <f>Tabela224[[#This Row],[NOME]]</f>
        <v>RAFAEL FAUSTINO MAPA COELHO</v>
      </c>
      <c r="B44" s="11" t="str">
        <f>Tabela224[[#This Row],[CATEGORIA]]</f>
        <v>EMPREGADO</v>
      </c>
      <c r="C44" s="15" t="str">
        <f>Tabela224[[#This Row],[SITUAÇÃO ]]</f>
        <v>INATIVO</v>
      </c>
      <c r="D44" s="8" t="s">
        <v>143</v>
      </c>
      <c r="E44" s="7"/>
      <c r="F44" s="10">
        <v>4.1666666666666664E-2</v>
      </c>
      <c r="G44" s="7" t="s">
        <v>25</v>
      </c>
      <c r="H44" s="7" t="s">
        <v>63</v>
      </c>
      <c r="I44" s="8">
        <v>24</v>
      </c>
      <c r="J44" s="7">
        <f t="shared" si="0"/>
        <v>731</v>
      </c>
      <c r="K44" s="9">
        <f t="shared" si="2"/>
        <v>702</v>
      </c>
      <c r="L44" s="15" t="str">
        <f ca="1">IF(TODAY()&gt;Tabela2241011121314151617181920212223242526282930[[#This Row],[VENCIMENTO]],"Vencido‼","Válido✔")</f>
        <v>Vencido‼</v>
      </c>
    </row>
    <row r="45" spans="1:12" x14ac:dyDescent="0.25">
      <c r="A45" s="11" t="str">
        <f>Tabela224[[#This Row],[NOME]]</f>
        <v>RAFAEL ROBERTO CAMPIDELLI</v>
      </c>
      <c r="B45" s="11" t="str">
        <f>Tabela224[[#This Row],[CATEGORIA]]</f>
        <v>EMPREGADO</v>
      </c>
      <c r="C45" s="15" t="str">
        <f>Tabela224[[#This Row],[SITUAÇÃO ]]</f>
        <v>INATIVOS</v>
      </c>
      <c r="D45" s="8" t="s">
        <v>143</v>
      </c>
      <c r="E45" s="7"/>
      <c r="F45" s="10">
        <v>4.1666666666666664E-2</v>
      </c>
      <c r="G45" s="7" t="s">
        <v>25</v>
      </c>
      <c r="H45" s="7" t="s">
        <v>63</v>
      </c>
      <c r="I45" s="8">
        <v>24</v>
      </c>
      <c r="J45" s="7">
        <f>EDATE(E45,I45)</f>
        <v>731</v>
      </c>
      <c r="K45" s="9">
        <f>J45-29</f>
        <v>702</v>
      </c>
      <c r="L45" s="15" t="str">
        <f ca="1">IF(TODAY()&gt;Tabela2241011121314151617181920212223242526282930[[#This Row],[VENCIMENTO]],"Vencido‼","Válido✔")</f>
        <v>Vencido‼</v>
      </c>
    </row>
    <row r="46" spans="1:12" x14ac:dyDescent="0.25">
      <c r="A46" s="11" t="str">
        <f>Tabela224[[#This Row],[NOME]]</f>
        <v>ROBERT AUGUSTO SANTOS SILVA</v>
      </c>
      <c r="B46" s="11" t="str">
        <f>Tabela224[[#This Row],[CATEGORIA]]</f>
        <v>EMPREGADO</v>
      </c>
      <c r="C46" s="15" t="str">
        <f>Tabela224[[#This Row],[SITUAÇÃO ]]</f>
        <v>ATIVO</v>
      </c>
      <c r="D46" s="15" t="s">
        <v>117</v>
      </c>
      <c r="E46" s="7">
        <v>45014</v>
      </c>
      <c r="F46" s="10">
        <v>4.1666666666666664E-2</v>
      </c>
      <c r="G46" s="7" t="s">
        <v>25</v>
      </c>
      <c r="H46" s="7" t="s">
        <v>63</v>
      </c>
      <c r="I46" s="8">
        <v>24</v>
      </c>
      <c r="J46" s="7">
        <f t="shared" si="0"/>
        <v>45745</v>
      </c>
      <c r="K46" s="9">
        <f t="shared" si="2"/>
        <v>45716</v>
      </c>
      <c r="L46" s="15" t="str">
        <f ca="1">IF(TODAY()&gt;Tabela2241011121314151617181920212223242526282930[[#This Row],[VENCIMENTO]],"Vencido‼","Válido✔")</f>
        <v>Válido✔</v>
      </c>
    </row>
    <row r="47" spans="1:12" x14ac:dyDescent="0.25">
      <c r="A47" s="11" t="str">
        <f>Tabela224[[#This Row],[NOME]]</f>
        <v>TALISON TIAGO DIAS OLIVEIRA</v>
      </c>
      <c r="B47" s="11" t="str">
        <f>Tabela224[[#This Row],[CATEGORIA]]</f>
        <v>EMPREGADO</v>
      </c>
      <c r="C47" s="15" t="str">
        <f>Tabela224[[#This Row],[SITUAÇÃO ]]</f>
        <v>ATIVO</v>
      </c>
      <c r="D47" s="15" t="s">
        <v>82</v>
      </c>
      <c r="E47" s="7">
        <v>44882</v>
      </c>
      <c r="F47" s="10">
        <v>4.1666666666666664E-2</v>
      </c>
      <c r="G47" s="7" t="s">
        <v>22</v>
      </c>
      <c r="H47" s="7" t="s">
        <v>63</v>
      </c>
      <c r="I47" s="8">
        <v>24</v>
      </c>
      <c r="J47" s="7">
        <f t="shared" si="0"/>
        <v>45613</v>
      </c>
      <c r="K47" s="9">
        <f t="shared" si="2"/>
        <v>45584</v>
      </c>
      <c r="L47" s="15" t="str">
        <f ca="1">IF(TODAY()&gt;Tabela2241011121314151617181920212223242526282930[[#This Row],[VENCIMENTO]],"Vencido‼","Válido✔")</f>
        <v>Válido✔</v>
      </c>
    </row>
    <row r="48" spans="1:12" x14ac:dyDescent="0.25">
      <c r="A48" s="11" t="str">
        <f>Tabela224[[#This Row],[NOME]]</f>
        <v>THAÍS LORRAINE DA SILVA SANTOS</v>
      </c>
      <c r="B48" s="11" t="str">
        <f>Tabela224[[#This Row],[CATEGORIA]]</f>
        <v>EMPREGADO</v>
      </c>
      <c r="C48" s="15" t="str">
        <f>Tabela224[[#This Row],[SITUAÇÃO ]]</f>
        <v>ATIVO</v>
      </c>
      <c r="D48" s="8" t="s">
        <v>143</v>
      </c>
      <c r="E48" s="7"/>
      <c r="F48" s="10">
        <v>4.1666666666666664E-2</v>
      </c>
      <c r="G48" s="7" t="s">
        <v>25</v>
      </c>
      <c r="H48" s="7" t="s">
        <v>63</v>
      </c>
      <c r="I48" s="8">
        <v>24</v>
      </c>
      <c r="J48" s="7">
        <f t="shared" si="0"/>
        <v>731</v>
      </c>
      <c r="K48" s="9">
        <f t="shared" si="2"/>
        <v>702</v>
      </c>
      <c r="L48" s="15" t="str">
        <f ca="1">IF(TODAY()&gt;Tabela2241011121314151617181920212223242526282930[[#This Row],[VENCIMENTO]],"Vencido‼","Válido✔")</f>
        <v>Vencido‼</v>
      </c>
    </row>
    <row r="49" spans="1:12" x14ac:dyDescent="0.25">
      <c r="A49" s="11" t="str">
        <f>Tabela224[[#This Row],[NOME]]</f>
        <v>WAGNER APARECIDO DE SOUSA JÚNIOR</v>
      </c>
      <c r="B49" s="11" t="str">
        <f>Tabela224[[#This Row],[CATEGORIA]]</f>
        <v>EMPREGADO</v>
      </c>
      <c r="C49" s="15" t="str">
        <f>Tabela224[[#This Row],[SITUAÇÃO ]]</f>
        <v>INATIVO</v>
      </c>
      <c r="D49" s="15" t="s">
        <v>117</v>
      </c>
      <c r="E49" s="7">
        <v>45168</v>
      </c>
      <c r="F49" s="10">
        <v>4.1666666666666664E-2</v>
      </c>
      <c r="G49" s="7" t="s">
        <v>25</v>
      </c>
      <c r="H49" s="7" t="s">
        <v>63</v>
      </c>
      <c r="I49" s="8">
        <v>24</v>
      </c>
      <c r="J49" s="7">
        <f t="shared" si="0"/>
        <v>45899</v>
      </c>
      <c r="K49" s="9">
        <f t="shared" si="2"/>
        <v>45870</v>
      </c>
      <c r="L49" s="15" t="str">
        <f ca="1">IF(TODAY()&gt;Tabela2241011121314151617181920212223242526282930[[#This Row],[VENCIMENTO]],"Vencido‼","Válido✔")</f>
        <v>Válido✔</v>
      </c>
    </row>
    <row r="50" spans="1:12" x14ac:dyDescent="0.25">
      <c r="A50" s="11" t="str">
        <f>Tabela224[[#This Row],[NOME]]</f>
        <v>WESLEY DE ALMEIDA E SOUZA</v>
      </c>
      <c r="B50" s="11" t="str">
        <f>Tabela224[[#This Row],[CATEGORIA]]</f>
        <v>EMPREGADO</v>
      </c>
      <c r="C50" s="15" t="str">
        <f>Tabela224[[#This Row],[SITUAÇÃO ]]</f>
        <v>ATIVO</v>
      </c>
      <c r="D50" s="15" t="s">
        <v>82</v>
      </c>
      <c r="E50" s="19">
        <v>44861</v>
      </c>
      <c r="F50" s="10">
        <v>4.1666666666666664E-2</v>
      </c>
      <c r="G50" s="7" t="s">
        <v>22</v>
      </c>
      <c r="H50" s="7" t="s">
        <v>63</v>
      </c>
      <c r="I50" s="8">
        <v>24</v>
      </c>
      <c r="J50" s="19">
        <f t="shared" si="0"/>
        <v>45592</v>
      </c>
      <c r="K50" s="20">
        <f t="shared" si="2"/>
        <v>45563</v>
      </c>
      <c r="L50" s="15" t="str">
        <f ca="1">IF(TODAY()&gt;Tabela2241011121314151617181920212223242526282930[[#This Row],[VENCIMENTO]],"Vencido‼","Válido✔")</f>
        <v>Válido✔</v>
      </c>
    </row>
    <row r="51" spans="1:12" ht="15" customHeight="1" x14ac:dyDescent="0.25">
      <c r="A51" s="11" t="str">
        <f>Tabela224[[#This Row],[NOME]]</f>
        <v>MARCELO CHRISTIAN LELIS DE OLIVEIRA</v>
      </c>
      <c r="B51" s="11" t="str">
        <f>Tabela224[[#This Row],[CATEGORIA]]</f>
        <v>EMPREGADO</v>
      </c>
      <c r="C51" s="15" t="str">
        <f>Tabela224[[#This Row],[SITUAÇÃO ]]</f>
        <v>ATIVO</v>
      </c>
      <c r="D51" s="8" t="s">
        <v>117</v>
      </c>
      <c r="E51" s="7">
        <v>45251</v>
      </c>
      <c r="F51" s="10">
        <v>4.1666666666666664E-2</v>
      </c>
      <c r="G51" s="7" t="s">
        <v>25</v>
      </c>
      <c r="H51" s="7" t="s">
        <v>63</v>
      </c>
      <c r="I51" s="8">
        <v>24</v>
      </c>
      <c r="J51" s="7">
        <f t="shared" ref="J51:J52" si="3">EDATE(E51,I51)</f>
        <v>45982</v>
      </c>
      <c r="K51" s="9">
        <f t="shared" ref="K51:K52" si="4">J51-29</f>
        <v>45953</v>
      </c>
      <c r="L51" s="15" t="str">
        <f ca="1">IF(TODAY()&gt;Tabela2241011121314151617181920212223242526282930[[#This Row],[VENCIMENTO]],"Vencido‼","Válido✔")</f>
        <v>Válido✔</v>
      </c>
    </row>
    <row r="52" spans="1:12" ht="15" customHeight="1" x14ac:dyDescent="0.25">
      <c r="A52" s="11" t="str">
        <f>Tabela224[[#This Row],[NOME]]</f>
        <v>PABLO VINICIUS SEVERINO FERNANDES</v>
      </c>
      <c r="B52" s="11" t="str">
        <f>Tabela224[[#This Row],[CATEGORIA]]</f>
        <v xml:space="preserve">EMPREGADO </v>
      </c>
      <c r="C52" s="15" t="str">
        <f>Tabela224[[#This Row],[SITUAÇÃO ]]</f>
        <v>ATIVO</v>
      </c>
      <c r="D52" s="31" t="s">
        <v>117</v>
      </c>
      <c r="E52" s="19">
        <v>45251</v>
      </c>
      <c r="F52" s="10">
        <v>4.1666666666666664E-2</v>
      </c>
      <c r="G52" s="7" t="s">
        <v>25</v>
      </c>
      <c r="H52" s="7" t="s">
        <v>63</v>
      </c>
      <c r="I52" s="8">
        <v>24</v>
      </c>
      <c r="J52" s="19">
        <f t="shared" si="3"/>
        <v>45982</v>
      </c>
      <c r="K52" s="20">
        <f t="shared" si="4"/>
        <v>45953</v>
      </c>
      <c r="L52" s="15" t="str">
        <f ca="1">IF(TODAY()&gt;Tabela2241011121314151617181920212223242526282930[[#This Row],[VENCIMENTO]],"Vencido‼","Válido✔")</f>
        <v>Válido✔</v>
      </c>
    </row>
    <row r="53" spans="1:12" ht="15" customHeight="1" x14ac:dyDescent="0.25">
      <c r="A53" s="11" t="str">
        <f>Tabela224[[#This Row],[NOME]]</f>
        <v>FRANCISCO PEDRO DE SOUZA SANTOS</v>
      </c>
      <c r="B53" s="11" t="str">
        <f>Tabela224[[#This Row],[CATEGORIA]]</f>
        <v>EMPREGADO</v>
      </c>
      <c r="C53" s="15" t="str">
        <f>Tabela224[[#This Row],[SITUAÇÃO ]]</f>
        <v>ATIVO</v>
      </c>
      <c r="D53" s="8" t="s">
        <v>117</v>
      </c>
      <c r="E53" s="7">
        <v>45299</v>
      </c>
      <c r="F53" s="10">
        <v>4.1666666666666664E-2</v>
      </c>
      <c r="G53" s="7" t="s">
        <v>25</v>
      </c>
      <c r="H53" s="7" t="s">
        <v>63</v>
      </c>
      <c r="I53" s="8">
        <v>24</v>
      </c>
      <c r="J53" s="7">
        <f t="shared" ref="J53:J84" si="5">EDATE(E53,I53)</f>
        <v>46030</v>
      </c>
      <c r="K53" s="9">
        <f t="shared" ref="K53:K84" si="6">J53-29</f>
        <v>46001</v>
      </c>
      <c r="L53" s="15" t="str">
        <f ca="1">IF(TODAY()&gt;Tabela2241011121314151617181920212223242526282930[[#This Row],[VENCIMENTO]],"Vencido‼","Válido✔")</f>
        <v>Válido✔</v>
      </c>
    </row>
    <row r="54" spans="1:12" x14ac:dyDescent="0.25">
      <c r="A54" s="11" t="str">
        <f>Tabela224[[#This Row],[NOME]]</f>
        <v>ÍTALO GABRIEL DA SILVA RODRIGUES SANTOS</v>
      </c>
      <c r="B54" s="11" t="str">
        <f>Tabela224[[#This Row],[CATEGORIA]]</f>
        <v>EMPREGADO</v>
      </c>
      <c r="C54" s="15" t="str">
        <f>Tabela224[[#This Row],[SITUAÇÃO ]]</f>
        <v>ATIVO</v>
      </c>
      <c r="D54" s="8" t="s">
        <v>117</v>
      </c>
      <c r="E54" s="7">
        <v>45329</v>
      </c>
      <c r="F54" s="10">
        <v>4.1666666666666664E-2</v>
      </c>
      <c r="G54" s="7" t="s">
        <v>25</v>
      </c>
      <c r="H54" s="7" t="s">
        <v>63</v>
      </c>
      <c r="I54" s="8">
        <v>24</v>
      </c>
      <c r="J54" s="7">
        <f t="shared" si="5"/>
        <v>46060</v>
      </c>
      <c r="K54" s="9">
        <f t="shared" si="6"/>
        <v>46031</v>
      </c>
      <c r="L54" s="15" t="str">
        <f ca="1">IF(TODAY()&gt;Tabela2241011121314151617181920212223242526282930[[#This Row],[VENCIMENTO]],"Vencido‼","Válido✔")</f>
        <v>Válido✔</v>
      </c>
    </row>
    <row r="55" spans="1:12" x14ac:dyDescent="0.25">
      <c r="A55" s="11" t="str">
        <f>Tabela224[[#This Row],[NOME]]</f>
        <v>IVANILDO AMARAL SANTOS</v>
      </c>
      <c r="B55" s="11" t="str">
        <f>Tabela224[[#This Row],[CATEGORIA]]</f>
        <v>EMPREGADO</v>
      </c>
      <c r="C55" s="15" t="str">
        <f>Tabela224[[#This Row],[SITUAÇÃO ]]</f>
        <v>ATIVO</v>
      </c>
      <c r="D55" s="8" t="s">
        <v>117</v>
      </c>
      <c r="E55" s="7">
        <v>45329</v>
      </c>
      <c r="F55" s="10">
        <v>4.1666666666666664E-2</v>
      </c>
      <c r="G55" s="7" t="s">
        <v>25</v>
      </c>
      <c r="H55" s="7" t="s">
        <v>63</v>
      </c>
      <c r="I55" s="8">
        <v>24</v>
      </c>
      <c r="J55" s="7">
        <f t="shared" si="5"/>
        <v>46060</v>
      </c>
      <c r="K55" s="9">
        <f t="shared" si="6"/>
        <v>46031</v>
      </c>
      <c r="L55" s="15" t="str">
        <f ca="1">IF(TODAY()&gt;Tabela2241011121314151617181920212223242526282930[[#This Row],[VENCIMENTO]],"Vencido‼","Válido✔")</f>
        <v>Válido✔</v>
      </c>
    </row>
    <row r="56" spans="1:12" x14ac:dyDescent="0.25">
      <c r="A56" s="11" t="str">
        <f>Tabela224[[#This Row],[NOME]]</f>
        <v>JONATHAN FERNANDES PEREIRA</v>
      </c>
      <c r="B56" s="11" t="str">
        <f>Tabela224[[#This Row],[CATEGORIA]]</f>
        <v>EMPREGADO</v>
      </c>
      <c r="C56" s="15" t="str">
        <f>Tabela224[[#This Row],[SITUAÇÃO ]]</f>
        <v>ATIVO</v>
      </c>
      <c r="D56" s="8" t="s">
        <v>143</v>
      </c>
      <c r="E56" s="7"/>
      <c r="F56" s="10">
        <v>4.1666666666666664E-2</v>
      </c>
      <c r="G56" s="7" t="s">
        <v>25</v>
      </c>
      <c r="H56" s="7" t="s">
        <v>63</v>
      </c>
      <c r="I56" s="8">
        <v>24</v>
      </c>
      <c r="J56" s="7">
        <f t="shared" si="5"/>
        <v>731</v>
      </c>
      <c r="K56" s="9">
        <f t="shared" si="6"/>
        <v>702</v>
      </c>
      <c r="L56" s="15" t="str">
        <f ca="1">IF(TODAY()&gt;Tabela2241011121314151617181920212223242526282930[[#This Row],[VENCIMENTO]],"Vencido‼","Válido✔")</f>
        <v>Vencido‼</v>
      </c>
    </row>
    <row r="57" spans="1:12" x14ac:dyDescent="0.25">
      <c r="A57" s="11" t="str">
        <f>Tabela224[[#This Row],[NOME]]</f>
        <v>FERNANDO AQUINO FERNANDES</v>
      </c>
      <c r="B57" s="11" t="str">
        <f>Tabela224[[#This Row],[CATEGORIA]]</f>
        <v>INTERMITENTE (FERNANDO)</v>
      </c>
      <c r="C57" s="15" t="str">
        <f>Tabela224[[#This Row],[SITUAÇÃO ]]</f>
        <v>ATIVO</v>
      </c>
      <c r="D57" s="8" t="s">
        <v>117</v>
      </c>
      <c r="E57" s="7">
        <v>45314</v>
      </c>
      <c r="F57" s="10">
        <v>4.1666666666666664E-2</v>
      </c>
      <c r="G57" s="7" t="s">
        <v>25</v>
      </c>
      <c r="H57" s="7" t="s">
        <v>63</v>
      </c>
      <c r="I57" s="8">
        <v>24</v>
      </c>
      <c r="J57" s="7">
        <f t="shared" si="5"/>
        <v>46045</v>
      </c>
      <c r="K57" s="9">
        <f t="shared" si="6"/>
        <v>46016</v>
      </c>
      <c r="L57" s="15" t="str">
        <f ca="1">IF(TODAY()&gt;Tabela2241011121314151617181920212223242526282930[[#This Row],[VENCIMENTO]],"Vencido‼","Válido✔")</f>
        <v>Válido✔</v>
      </c>
    </row>
    <row r="58" spans="1:12" x14ac:dyDescent="0.25">
      <c r="A58" s="11" t="str">
        <f>Tabela224[[#This Row],[NOME]]</f>
        <v>WANDESON COSTA LIMA</v>
      </c>
      <c r="B58" s="11" t="str">
        <f>Tabela224[[#This Row],[CATEGORIA]]</f>
        <v>INTERMITENTE (FERNANDO)</v>
      </c>
      <c r="C58" s="15" t="str">
        <f>Tabela224[[#This Row],[SITUAÇÃO ]]</f>
        <v>ATIVO</v>
      </c>
      <c r="D58" s="8" t="s">
        <v>143</v>
      </c>
      <c r="E58" s="7">
        <v>45314</v>
      </c>
      <c r="F58" s="10">
        <v>4.1666666666666664E-2</v>
      </c>
      <c r="G58" s="7" t="s">
        <v>25</v>
      </c>
      <c r="H58" s="7" t="s">
        <v>63</v>
      </c>
      <c r="I58" s="8">
        <v>24</v>
      </c>
      <c r="J58" s="7">
        <f t="shared" si="5"/>
        <v>46045</v>
      </c>
      <c r="K58" s="9">
        <f t="shared" si="6"/>
        <v>46016</v>
      </c>
      <c r="L58" s="15" t="str">
        <f ca="1">IF(TODAY()&gt;Tabela2241011121314151617181920212223242526282930[[#This Row],[VENCIMENTO]],"Vencido‼","Válido✔")</f>
        <v>Válido✔</v>
      </c>
    </row>
    <row r="59" spans="1:12" x14ac:dyDescent="0.25">
      <c r="A59" s="11" t="str">
        <f>Tabela224[[#This Row],[NOME]]</f>
        <v>WILLIAN JORGE CAETANO PINTO</v>
      </c>
      <c r="B59" s="11" t="str">
        <f>Tabela224[[#This Row],[CATEGORIA]]</f>
        <v>INTERMITENTE (FERNANDO)</v>
      </c>
      <c r="C59" s="15" t="str">
        <f>Tabela224[[#This Row],[SITUAÇÃO ]]</f>
        <v>ATIVO</v>
      </c>
      <c r="D59" s="8" t="s">
        <v>117</v>
      </c>
      <c r="E59" s="7">
        <v>45314</v>
      </c>
      <c r="F59" s="10">
        <v>4.1666666666666664E-2</v>
      </c>
      <c r="G59" s="7" t="s">
        <v>25</v>
      </c>
      <c r="H59" s="7" t="s">
        <v>63</v>
      </c>
      <c r="I59" s="8">
        <v>24</v>
      </c>
      <c r="J59" s="7">
        <f t="shared" si="5"/>
        <v>46045</v>
      </c>
      <c r="K59" s="9">
        <f t="shared" si="6"/>
        <v>46016</v>
      </c>
      <c r="L59" s="15" t="str">
        <f ca="1">IF(TODAY()&gt;Tabela2241011121314151617181920212223242526282930[[#This Row],[VENCIMENTO]],"Vencido‼","Válido✔")</f>
        <v>Válido✔</v>
      </c>
    </row>
    <row r="60" spans="1:12" x14ac:dyDescent="0.25">
      <c r="A60" s="11" t="str">
        <f>Tabela224[[#This Row],[NOME]]</f>
        <v>GRASIANE DA COSTA SOBRINHO</v>
      </c>
      <c r="B60" s="11" t="str">
        <f>Tabela224[[#This Row],[CATEGORIA]]</f>
        <v>EMPREGADO</v>
      </c>
      <c r="C60" s="15" t="str">
        <f>Tabela224[[#This Row],[SITUAÇÃO ]]</f>
        <v>ATIVO</v>
      </c>
      <c r="D60" s="8" t="s">
        <v>117</v>
      </c>
      <c r="E60" s="7">
        <v>45356</v>
      </c>
      <c r="F60" s="10">
        <v>4.1666666666666664E-2</v>
      </c>
      <c r="G60" s="7" t="s">
        <v>25</v>
      </c>
      <c r="H60" s="7" t="s">
        <v>63</v>
      </c>
      <c r="I60" s="8">
        <v>24</v>
      </c>
      <c r="J60" s="7">
        <f t="shared" si="5"/>
        <v>46086</v>
      </c>
      <c r="K60" s="9">
        <f t="shared" si="6"/>
        <v>46057</v>
      </c>
      <c r="L60" s="15" t="str">
        <f ca="1">IF(TODAY()&gt;Tabela2241011121314151617181920212223242526282930[[#This Row],[VENCIMENTO]],"Vencido‼","Válido✔")</f>
        <v>Válido✔</v>
      </c>
    </row>
    <row r="61" spans="1:12" x14ac:dyDescent="0.25">
      <c r="A61" s="11" t="str">
        <f>Tabela224[[#This Row],[NOME]]</f>
        <v>BRUNO GUIMARÃES MARTINS</v>
      </c>
      <c r="B61" s="11" t="str">
        <f>Tabela224[[#This Row],[CATEGORIA]]</f>
        <v>EMPREGADO</v>
      </c>
      <c r="C61" s="15" t="str">
        <f>Tabela224[[#This Row],[SITUAÇÃO ]]</f>
        <v>ATIVO</v>
      </c>
      <c r="D61" s="8"/>
      <c r="E61" s="7"/>
      <c r="F61" s="10">
        <v>4.1666666666666664E-2</v>
      </c>
      <c r="G61" s="7" t="s">
        <v>25</v>
      </c>
      <c r="H61" s="7" t="s">
        <v>63</v>
      </c>
      <c r="I61" s="8">
        <v>24</v>
      </c>
      <c r="J61" s="7">
        <f t="shared" si="5"/>
        <v>731</v>
      </c>
      <c r="K61" s="9">
        <f t="shared" si="6"/>
        <v>702</v>
      </c>
      <c r="L61" s="15" t="str">
        <f ca="1">IF(TODAY()&gt;Tabela2241011121314151617181920212223242526282930[[#This Row],[VENCIMENTO]],"Vencido‼","Válido✔")</f>
        <v>Vencido‼</v>
      </c>
    </row>
    <row r="62" spans="1:12" x14ac:dyDescent="0.25">
      <c r="A62" s="11" t="str">
        <f>Tabela224[[#This Row],[NOME]]</f>
        <v>LEANDRO GUIMARÃES MARTINS</v>
      </c>
      <c r="B62" s="11" t="str">
        <f>Tabela224[[#This Row],[CATEGORIA]]</f>
        <v>EMPREGADO</v>
      </c>
      <c r="C62" s="15" t="str">
        <f>Tabela224[[#This Row],[SITUAÇÃO ]]</f>
        <v>ATIVO</v>
      </c>
      <c r="D62" s="8"/>
      <c r="E62" s="7"/>
      <c r="F62" s="10">
        <v>4.1666666666666664E-2</v>
      </c>
      <c r="G62" s="7" t="s">
        <v>25</v>
      </c>
      <c r="H62" s="7" t="s">
        <v>63</v>
      </c>
      <c r="I62" s="8">
        <v>24</v>
      </c>
      <c r="J62" s="7">
        <f t="shared" si="5"/>
        <v>731</v>
      </c>
      <c r="K62" s="9">
        <f t="shared" si="6"/>
        <v>702</v>
      </c>
      <c r="L62" s="15" t="str">
        <f ca="1">IF(TODAY()&gt;Tabela2241011121314151617181920212223242526282930[[#This Row],[VENCIMENTO]],"Vencido‼","Válido✔")</f>
        <v>Vencido‼</v>
      </c>
    </row>
    <row r="63" spans="1:12" x14ac:dyDescent="0.25">
      <c r="A63" s="11" t="str">
        <f>Tabela224[[#This Row],[NOME]]</f>
        <v>ALESSANDRO IORANY DOS SANTOS</v>
      </c>
      <c r="B63" s="11" t="str">
        <f>Tabela224[[#This Row],[CATEGORIA]]</f>
        <v>EMPREGADO</v>
      </c>
      <c r="C63" s="15" t="str">
        <f>Tabela224[[#This Row],[SITUAÇÃO ]]</f>
        <v>INATIVO</v>
      </c>
      <c r="D63" s="8" t="s">
        <v>117</v>
      </c>
      <c r="E63" s="7">
        <v>45384</v>
      </c>
      <c r="F63" s="10">
        <v>4.1666666666666664E-2</v>
      </c>
      <c r="G63" s="7" t="s">
        <v>25</v>
      </c>
      <c r="H63" s="7" t="s">
        <v>63</v>
      </c>
      <c r="I63" s="8">
        <v>24</v>
      </c>
      <c r="J63" s="7">
        <f t="shared" si="5"/>
        <v>46114</v>
      </c>
      <c r="K63" s="9">
        <f t="shared" si="6"/>
        <v>46085</v>
      </c>
      <c r="L63" s="15" t="str">
        <f ca="1">IF(TODAY()&gt;Tabela2241011121314151617181920212223242526282930[[#This Row],[VENCIMENTO]],"Vencido‼","Válido✔")</f>
        <v>Válido✔</v>
      </c>
    </row>
    <row r="64" spans="1:12" x14ac:dyDescent="0.25">
      <c r="A64" s="11" t="str">
        <f>Tabela224[[#This Row],[NOME]]</f>
        <v>MATHEUS BINI SEVERINO FERNANDES</v>
      </c>
      <c r="B64" s="11" t="str">
        <f>Tabela224[[#This Row],[CATEGORIA]]</f>
        <v>EMPREGADO</v>
      </c>
      <c r="C64" s="15" t="str">
        <f>Tabela224[[#This Row],[SITUAÇÃO ]]</f>
        <v>ATIVO</v>
      </c>
      <c r="D64" s="8" t="s">
        <v>117</v>
      </c>
      <c r="E64" s="7">
        <v>45384</v>
      </c>
      <c r="F64" s="10">
        <v>4.1666666666666664E-2</v>
      </c>
      <c r="G64" s="7" t="s">
        <v>25</v>
      </c>
      <c r="H64" s="7" t="s">
        <v>63</v>
      </c>
      <c r="I64" s="8">
        <v>24</v>
      </c>
      <c r="J64" s="7">
        <f t="shared" si="5"/>
        <v>46114</v>
      </c>
      <c r="K64" s="9">
        <f t="shared" si="6"/>
        <v>46085</v>
      </c>
      <c r="L64" s="15" t="str">
        <f ca="1">IF(TODAY()&gt;Tabela2241011121314151617181920212223242526282930[[#This Row],[VENCIMENTO]],"Vencido‼","Válido✔")</f>
        <v>Válido✔</v>
      </c>
    </row>
    <row r="65" spans="1:12" x14ac:dyDescent="0.25">
      <c r="A65" s="11" t="str">
        <f>Tabela224[[#This Row],[NOME]]</f>
        <v>NILTON ALVES DA CUNHA FILHO</v>
      </c>
      <c r="B65" s="11" t="str">
        <f>Tabela224[[#This Row],[CATEGORIA]]</f>
        <v>EMPREGADO</v>
      </c>
      <c r="C65" s="15" t="str">
        <f>Tabela224[[#This Row],[SITUAÇÃO ]]</f>
        <v>ATIVO</v>
      </c>
      <c r="D65" s="8" t="s">
        <v>117</v>
      </c>
      <c r="E65" s="7">
        <v>45384</v>
      </c>
      <c r="F65" s="10">
        <v>4.1666666666666664E-2</v>
      </c>
      <c r="G65" s="7" t="s">
        <v>25</v>
      </c>
      <c r="H65" s="7" t="s">
        <v>63</v>
      </c>
      <c r="I65" s="8">
        <v>24</v>
      </c>
      <c r="J65" s="7">
        <f t="shared" si="5"/>
        <v>46114</v>
      </c>
      <c r="K65" s="9">
        <f t="shared" si="6"/>
        <v>46085</v>
      </c>
      <c r="L65" s="15" t="str">
        <f ca="1">IF(TODAY()&gt;Tabela2241011121314151617181920212223242526282930[[#This Row],[VENCIMENTO]],"Vencido‼","Válido✔")</f>
        <v>Válido✔</v>
      </c>
    </row>
    <row r="66" spans="1:12" x14ac:dyDescent="0.25">
      <c r="A66" s="11" t="str">
        <f>Tabela224[[#This Row],[NOME]]</f>
        <v>FRANCISCO PEDRO DE SOUZA SANTOS</v>
      </c>
      <c r="B66" s="11" t="str">
        <f>Tabela224[[#This Row],[CATEGORIA]]</f>
        <v>EMPREGADO</v>
      </c>
      <c r="C66" s="15" t="str">
        <f>Tabela224[[#This Row],[SITUAÇÃO ]]</f>
        <v>ATIVO</v>
      </c>
      <c r="D66" s="8"/>
      <c r="E66" s="7"/>
      <c r="F66" s="10">
        <v>4.1666666666666664E-2</v>
      </c>
      <c r="G66" s="7" t="s">
        <v>25</v>
      </c>
      <c r="H66" s="7" t="s">
        <v>63</v>
      </c>
      <c r="I66" s="8">
        <v>24</v>
      </c>
      <c r="J66" s="7">
        <f t="shared" si="5"/>
        <v>731</v>
      </c>
      <c r="K66" s="9">
        <f t="shared" si="6"/>
        <v>702</v>
      </c>
      <c r="L66" s="15" t="str">
        <f ca="1">IF(TODAY()&gt;Tabela2241011121314151617181920212223242526282930[[#This Row],[VENCIMENTO]],"Vencido‼","Válido✔")</f>
        <v>Vencido‼</v>
      </c>
    </row>
    <row r="67" spans="1:12" x14ac:dyDescent="0.25">
      <c r="A67" s="11" t="str">
        <f>Tabela224[[#This Row],[NOME]]</f>
        <v>CARLOS EDUARDO ALVES JULIÃO</v>
      </c>
      <c r="B67" s="11" t="str">
        <f>Tabela224[[#This Row],[CATEGORIA]]</f>
        <v>EMPREGADO</v>
      </c>
      <c r="C67" s="15" t="str">
        <f>Tabela224[[#This Row],[SITUAÇÃO ]]</f>
        <v>ATIVO</v>
      </c>
      <c r="D67" s="8"/>
      <c r="E67" s="7"/>
      <c r="F67" s="10">
        <v>4.1666666666666664E-2</v>
      </c>
      <c r="G67" s="7" t="s">
        <v>25</v>
      </c>
      <c r="H67" s="7" t="s">
        <v>63</v>
      </c>
      <c r="I67" s="8">
        <v>24</v>
      </c>
      <c r="J67" s="7">
        <f t="shared" si="5"/>
        <v>731</v>
      </c>
      <c r="K67" s="9">
        <f t="shared" si="6"/>
        <v>702</v>
      </c>
      <c r="L67" s="15" t="str">
        <f ca="1">IF(TODAY()&gt;Tabela2241011121314151617181920212223242526282930[[#This Row],[VENCIMENTO]],"Vencido‼","Válido✔")</f>
        <v>Vencido‼</v>
      </c>
    </row>
    <row r="68" spans="1:12" x14ac:dyDescent="0.25">
      <c r="A68" s="11" t="str">
        <f>Tabela224[[#This Row],[NOME]]</f>
        <v>JHONATAS ALVES COSTA</v>
      </c>
      <c r="B68" s="11" t="str">
        <f>Tabela224[[#This Row],[CATEGORIA]]</f>
        <v>EMPREGADO</v>
      </c>
      <c r="C68" s="15" t="str">
        <f>Tabela224[[#This Row],[SITUAÇÃO ]]</f>
        <v>ATIVO</v>
      </c>
      <c r="D68" s="8"/>
      <c r="E68" s="7"/>
      <c r="F68" s="10">
        <v>4.1666666666666664E-2</v>
      </c>
      <c r="G68" s="7" t="s">
        <v>25</v>
      </c>
      <c r="H68" s="7" t="s">
        <v>63</v>
      </c>
      <c r="I68" s="8">
        <v>24</v>
      </c>
      <c r="J68" s="7">
        <f t="shared" si="5"/>
        <v>731</v>
      </c>
      <c r="K68" s="9">
        <f t="shared" si="6"/>
        <v>702</v>
      </c>
      <c r="L68" s="15" t="str">
        <f ca="1">IF(TODAY()&gt;Tabela2241011121314151617181920212223242526282930[[#This Row],[VENCIMENTO]],"Vencido‼","Válido✔")</f>
        <v>Vencido‼</v>
      </c>
    </row>
    <row r="69" spans="1:12" x14ac:dyDescent="0.25">
      <c r="A69" s="11" t="str">
        <f>Tabela224[[#This Row],[NOME]]</f>
        <v>KELLEN CARLA PEREIRA SILVA</v>
      </c>
      <c r="B69" s="11" t="str">
        <f>Tabela224[[#This Row],[CATEGORIA]]</f>
        <v>EMPREGADO</v>
      </c>
      <c r="C69" s="15" t="str">
        <f>Tabela224[[#This Row],[SITUAÇÃO ]]</f>
        <v>ATIVO</v>
      </c>
      <c r="D69" s="8"/>
      <c r="E69" s="7"/>
      <c r="F69" s="10">
        <v>4.1666666666666664E-2</v>
      </c>
      <c r="G69" s="7" t="s">
        <v>25</v>
      </c>
      <c r="H69" s="7" t="s">
        <v>63</v>
      </c>
      <c r="I69" s="8">
        <v>24</v>
      </c>
      <c r="J69" s="7">
        <f t="shared" si="5"/>
        <v>731</v>
      </c>
      <c r="K69" s="9">
        <f t="shared" si="6"/>
        <v>702</v>
      </c>
      <c r="L69" s="15" t="str">
        <f ca="1">IF(TODAY()&gt;Tabela2241011121314151617181920212223242526282930[[#This Row],[VENCIMENTO]],"Vencido‼","Válido✔")</f>
        <v>Vencido‼</v>
      </c>
    </row>
    <row r="70" spans="1:12" x14ac:dyDescent="0.25">
      <c r="A70" s="11" t="str">
        <f>Tabela224[[#This Row],[NOME]]</f>
        <v>LEONARDO JOSÉ DA SILVA</v>
      </c>
      <c r="B70" s="11" t="str">
        <f>Tabela224[[#This Row],[CATEGORIA]]</f>
        <v>EMPREGADO</v>
      </c>
      <c r="C70" s="15" t="str">
        <f>Tabela224[[#This Row],[SITUAÇÃO ]]</f>
        <v>ATIVO</v>
      </c>
      <c r="D70" s="8"/>
      <c r="E70" s="7"/>
      <c r="F70" s="10">
        <v>4.1666666666666664E-2</v>
      </c>
      <c r="G70" s="7" t="s">
        <v>25</v>
      </c>
      <c r="H70" s="7" t="s">
        <v>63</v>
      </c>
      <c r="I70" s="8">
        <v>24</v>
      </c>
      <c r="J70" s="7">
        <f t="shared" si="5"/>
        <v>731</v>
      </c>
      <c r="K70" s="9">
        <f t="shared" si="6"/>
        <v>702</v>
      </c>
      <c r="L70" s="15" t="str">
        <f ca="1">IF(TODAY()&gt;Tabela2241011121314151617181920212223242526282930[[#This Row],[VENCIMENTO]],"Vencido‼","Válido✔")</f>
        <v>Vencido‼</v>
      </c>
    </row>
    <row r="71" spans="1:12" x14ac:dyDescent="0.25">
      <c r="A71" s="11" t="str">
        <f>Tabela224[[#This Row],[NOME]]</f>
        <v>LUSIMAR DE SOUZA SANTOS</v>
      </c>
      <c r="B71" s="11" t="str">
        <f>Tabela224[[#This Row],[CATEGORIA]]</f>
        <v>EMPREGADO</v>
      </c>
      <c r="C71" s="15" t="str">
        <f>Tabela224[[#This Row],[SITUAÇÃO ]]</f>
        <v>ATIVO</v>
      </c>
      <c r="D71" s="8"/>
      <c r="E71" s="7"/>
      <c r="F71" s="10">
        <v>4.1666666666666664E-2</v>
      </c>
      <c r="G71" s="7" t="s">
        <v>25</v>
      </c>
      <c r="H71" s="7" t="s">
        <v>63</v>
      </c>
      <c r="I71" s="8">
        <v>24</v>
      </c>
      <c r="J71" s="7">
        <f t="shared" si="5"/>
        <v>731</v>
      </c>
      <c r="K71" s="9">
        <f t="shared" si="6"/>
        <v>702</v>
      </c>
      <c r="L71" s="15" t="str">
        <f ca="1">IF(TODAY()&gt;Tabela2241011121314151617181920212223242526282930[[#This Row],[VENCIMENTO]],"Vencido‼","Válido✔")</f>
        <v>Vencido‼</v>
      </c>
    </row>
    <row r="72" spans="1:12" x14ac:dyDescent="0.25">
      <c r="A72" s="11" t="str">
        <f>Tabela224[[#This Row],[NOME]]</f>
        <v>SANDY CRISTINA VENCESLAU FERREIRA</v>
      </c>
      <c r="B72" s="11" t="str">
        <f>Tabela224[[#This Row],[CATEGORIA]]</f>
        <v>EMPREGADO</v>
      </c>
      <c r="C72" s="15" t="str">
        <f>Tabela224[[#This Row],[SITUAÇÃO ]]</f>
        <v>ATIVO</v>
      </c>
      <c r="D72" s="8"/>
      <c r="E72" s="7"/>
      <c r="F72" s="10">
        <v>4.1666666666666664E-2</v>
      </c>
      <c r="G72" s="7" t="s">
        <v>25</v>
      </c>
      <c r="H72" s="7" t="s">
        <v>63</v>
      </c>
      <c r="I72" s="8">
        <v>24</v>
      </c>
      <c r="J72" s="7">
        <f t="shared" si="5"/>
        <v>731</v>
      </c>
      <c r="K72" s="9">
        <f t="shared" si="6"/>
        <v>702</v>
      </c>
      <c r="L72" s="15" t="str">
        <f ca="1">IF(TODAY()&gt;Tabela2241011121314151617181920212223242526282930[[#This Row],[VENCIMENTO]],"Vencido‼","Válido✔")</f>
        <v>Vencido‼</v>
      </c>
    </row>
    <row r="73" spans="1:12" x14ac:dyDescent="0.25">
      <c r="A73" s="11" t="e">
        <f>Tabela224[[#This Row],[NOME]]</f>
        <v>#VALUE!</v>
      </c>
      <c r="B73" s="11" t="e">
        <f>Tabela224[[#This Row],[CATEGORIA]]</f>
        <v>#VALUE!</v>
      </c>
      <c r="C73" s="15" t="e">
        <f>Tabela224[[#This Row],[SITUAÇÃO ]]</f>
        <v>#VALUE!</v>
      </c>
      <c r="D73" s="8"/>
      <c r="E73" s="7"/>
      <c r="F73" s="10">
        <v>4.1666666666666664E-2</v>
      </c>
      <c r="G73" s="7" t="s">
        <v>25</v>
      </c>
      <c r="H73" s="7" t="s">
        <v>63</v>
      </c>
      <c r="I73" s="8">
        <v>24</v>
      </c>
      <c r="J73" s="7">
        <f t="shared" si="5"/>
        <v>731</v>
      </c>
      <c r="K73" s="9">
        <f t="shared" si="6"/>
        <v>702</v>
      </c>
      <c r="L73" s="15" t="str">
        <f ca="1">IF(TODAY()&gt;Tabela2241011121314151617181920212223242526282930[[#This Row],[VENCIMENTO]],"Vencido‼","Válido✔")</f>
        <v>Vencido‼</v>
      </c>
    </row>
    <row r="74" spans="1:12" x14ac:dyDescent="0.25">
      <c r="A74" s="11" t="e">
        <f>Tabela224[[#This Row],[NOME]]</f>
        <v>#VALUE!</v>
      </c>
      <c r="B74" s="11" t="e">
        <f>Tabela224[[#This Row],[CATEGORIA]]</f>
        <v>#VALUE!</v>
      </c>
      <c r="C74" s="15" t="e">
        <f>Tabela224[[#This Row],[SITUAÇÃO ]]</f>
        <v>#VALUE!</v>
      </c>
      <c r="D74" s="8"/>
      <c r="E74" s="7"/>
      <c r="F74" s="10">
        <v>4.1666666666666664E-2</v>
      </c>
      <c r="G74" s="7" t="s">
        <v>25</v>
      </c>
      <c r="H74" s="7" t="s">
        <v>63</v>
      </c>
      <c r="I74" s="8">
        <v>24</v>
      </c>
      <c r="J74" s="7">
        <f t="shared" si="5"/>
        <v>731</v>
      </c>
      <c r="K74" s="9">
        <f t="shared" si="6"/>
        <v>702</v>
      </c>
      <c r="L74" s="15" t="str">
        <f ca="1">IF(TODAY()&gt;Tabela2241011121314151617181920212223242526282930[[#This Row],[VENCIMENTO]],"Vencido‼","Válido✔")</f>
        <v>Vencido‼</v>
      </c>
    </row>
    <row r="75" spans="1:12" x14ac:dyDescent="0.25">
      <c r="A75" s="11" t="e">
        <f>Tabela224[[#This Row],[NOME]]</f>
        <v>#VALUE!</v>
      </c>
      <c r="B75" s="11" t="e">
        <f>Tabela224[[#This Row],[CATEGORIA]]</f>
        <v>#VALUE!</v>
      </c>
      <c r="C75" s="15" t="e">
        <f>Tabela224[[#This Row],[SITUAÇÃO ]]</f>
        <v>#VALUE!</v>
      </c>
      <c r="D75" s="8"/>
      <c r="E75" s="7"/>
      <c r="F75" s="10">
        <v>4.1666666666666664E-2</v>
      </c>
      <c r="G75" s="7" t="s">
        <v>25</v>
      </c>
      <c r="H75" s="7" t="s">
        <v>63</v>
      </c>
      <c r="I75" s="8">
        <v>24</v>
      </c>
      <c r="J75" s="7">
        <f t="shared" si="5"/>
        <v>731</v>
      </c>
      <c r="K75" s="9">
        <f t="shared" si="6"/>
        <v>702</v>
      </c>
      <c r="L75" s="15" t="str">
        <f ca="1">IF(TODAY()&gt;Tabela2241011121314151617181920212223242526282930[[#This Row],[VENCIMENTO]],"Vencido‼","Válido✔")</f>
        <v>Vencido‼</v>
      </c>
    </row>
    <row r="76" spans="1:12" x14ac:dyDescent="0.25">
      <c r="A76" s="11" t="e">
        <f>Tabela224[[#This Row],[NOME]]</f>
        <v>#VALUE!</v>
      </c>
      <c r="B76" s="11" t="e">
        <f>Tabela224[[#This Row],[CATEGORIA]]</f>
        <v>#VALUE!</v>
      </c>
      <c r="C76" s="15" t="e">
        <f>Tabela224[[#This Row],[SITUAÇÃO ]]</f>
        <v>#VALUE!</v>
      </c>
      <c r="D76" s="8"/>
      <c r="E76" s="7"/>
      <c r="F76" s="10">
        <v>4.1666666666666664E-2</v>
      </c>
      <c r="G76" s="7" t="s">
        <v>25</v>
      </c>
      <c r="H76" s="7" t="s">
        <v>63</v>
      </c>
      <c r="I76" s="8">
        <v>24</v>
      </c>
      <c r="J76" s="7">
        <f t="shared" si="5"/>
        <v>731</v>
      </c>
      <c r="K76" s="9">
        <f t="shared" si="6"/>
        <v>702</v>
      </c>
      <c r="L76" s="15" t="str">
        <f ca="1">IF(TODAY()&gt;Tabela2241011121314151617181920212223242526282930[[#This Row],[VENCIMENTO]],"Vencido‼","Válido✔")</f>
        <v>Vencido‼</v>
      </c>
    </row>
    <row r="77" spans="1:12" x14ac:dyDescent="0.25">
      <c r="A77" s="11" t="e">
        <f>Tabela224[[#This Row],[NOME]]</f>
        <v>#VALUE!</v>
      </c>
      <c r="B77" s="11" t="e">
        <f>Tabela224[[#This Row],[CATEGORIA]]</f>
        <v>#VALUE!</v>
      </c>
      <c r="C77" s="15" t="e">
        <f>Tabela224[[#This Row],[SITUAÇÃO ]]</f>
        <v>#VALUE!</v>
      </c>
      <c r="D77" s="8"/>
      <c r="E77" s="7"/>
      <c r="F77" s="10">
        <v>4.1666666666666664E-2</v>
      </c>
      <c r="G77" s="7" t="s">
        <v>25</v>
      </c>
      <c r="H77" s="7" t="s">
        <v>63</v>
      </c>
      <c r="I77" s="8">
        <v>24</v>
      </c>
      <c r="J77" s="7">
        <f t="shared" si="5"/>
        <v>731</v>
      </c>
      <c r="K77" s="9">
        <f t="shared" si="6"/>
        <v>702</v>
      </c>
      <c r="L77" s="15" t="str">
        <f ca="1">IF(TODAY()&gt;Tabela2241011121314151617181920212223242526282930[[#This Row],[VENCIMENTO]],"Vencido‼","Válido✔")</f>
        <v>Vencido‼</v>
      </c>
    </row>
    <row r="78" spans="1:12" x14ac:dyDescent="0.25">
      <c r="A78" s="11" t="e">
        <f>Tabela224[[#This Row],[NOME]]</f>
        <v>#VALUE!</v>
      </c>
      <c r="B78" s="11" t="e">
        <f>Tabela224[[#This Row],[CATEGORIA]]</f>
        <v>#VALUE!</v>
      </c>
      <c r="C78" s="15" t="e">
        <f>Tabela224[[#This Row],[SITUAÇÃO ]]</f>
        <v>#VALUE!</v>
      </c>
      <c r="D78" s="8"/>
      <c r="E78" s="7"/>
      <c r="F78" s="10">
        <v>4.1666666666666664E-2</v>
      </c>
      <c r="G78" s="7" t="s">
        <v>25</v>
      </c>
      <c r="H78" s="7" t="s">
        <v>63</v>
      </c>
      <c r="I78" s="8">
        <v>24</v>
      </c>
      <c r="J78" s="7">
        <f t="shared" si="5"/>
        <v>731</v>
      </c>
      <c r="K78" s="9">
        <f t="shared" si="6"/>
        <v>702</v>
      </c>
      <c r="L78" s="15" t="str">
        <f ca="1">IF(TODAY()&gt;Tabela2241011121314151617181920212223242526282930[[#This Row],[VENCIMENTO]],"Vencido‼","Válido✔")</f>
        <v>Vencido‼</v>
      </c>
    </row>
    <row r="79" spans="1:12" x14ac:dyDescent="0.25">
      <c r="A79" s="11" t="e">
        <f>Tabela224[[#This Row],[NOME]]</f>
        <v>#VALUE!</v>
      </c>
      <c r="B79" s="11" t="e">
        <f>Tabela224[[#This Row],[CATEGORIA]]</f>
        <v>#VALUE!</v>
      </c>
      <c r="C79" s="15" t="e">
        <f>Tabela224[[#This Row],[SITUAÇÃO ]]</f>
        <v>#VALUE!</v>
      </c>
      <c r="D79" s="8"/>
      <c r="E79" s="7"/>
      <c r="F79" s="10">
        <v>4.1666666666666664E-2</v>
      </c>
      <c r="G79" s="7" t="s">
        <v>25</v>
      </c>
      <c r="H79" s="7" t="s">
        <v>63</v>
      </c>
      <c r="I79" s="8">
        <v>24</v>
      </c>
      <c r="J79" s="7">
        <f t="shared" si="5"/>
        <v>731</v>
      </c>
      <c r="K79" s="9">
        <f t="shared" si="6"/>
        <v>702</v>
      </c>
      <c r="L79" s="15" t="str">
        <f ca="1">IF(TODAY()&gt;Tabela2241011121314151617181920212223242526282930[[#This Row],[VENCIMENTO]],"Vencido‼","Válido✔")</f>
        <v>Vencido‼</v>
      </c>
    </row>
    <row r="80" spans="1:12" x14ac:dyDescent="0.25">
      <c r="A80" s="11" t="e">
        <f>Tabela224[[#This Row],[NOME]]</f>
        <v>#VALUE!</v>
      </c>
      <c r="B80" s="11" t="e">
        <f>Tabela224[[#This Row],[CATEGORIA]]</f>
        <v>#VALUE!</v>
      </c>
      <c r="C80" s="15" t="e">
        <f>Tabela224[[#This Row],[SITUAÇÃO ]]</f>
        <v>#VALUE!</v>
      </c>
      <c r="D80" s="8"/>
      <c r="E80" s="7"/>
      <c r="F80" s="10">
        <v>4.1666666666666664E-2</v>
      </c>
      <c r="G80" s="7" t="s">
        <v>25</v>
      </c>
      <c r="H80" s="7" t="s">
        <v>63</v>
      </c>
      <c r="I80" s="8">
        <v>24</v>
      </c>
      <c r="J80" s="7">
        <f t="shared" si="5"/>
        <v>731</v>
      </c>
      <c r="K80" s="9">
        <f t="shared" si="6"/>
        <v>702</v>
      </c>
      <c r="L80" s="15" t="str">
        <f ca="1">IF(TODAY()&gt;Tabela2241011121314151617181920212223242526282930[[#This Row],[VENCIMENTO]],"Vencido‼","Válido✔")</f>
        <v>Vencido‼</v>
      </c>
    </row>
    <row r="81" spans="1:12" x14ac:dyDescent="0.25">
      <c r="A81" s="11" t="e">
        <f>Tabela224[[#This Row],[NOME]]</f>
        <v>#VALUE!</v>
      </c>
      <c r="B81" s="11" t="e">
        <f>Tabela224[[#This Row],[CATEGORIA]]</f>
        <v>#VALUE!</v>
      </c>
      <c r="C81" s="15" t="e">
        <f>Tabela224[[#This Row],[SITUAÇÃO ]]</f>
        <v>#VALUE!</v>
      </c>
      <c r="D81" s="8"/>
      <c r="E81" s="7"/>
      <c r="F81" s="10">
        <v>4.1666666666666664E-2</v>
      </c>
      <c r="G81" s="7" t="s">
        <v>25</v>
      </c>
      <c r="H81" s="7" t="s">
        <v>63</v>
      </c>
      <c r="I81" s="8">
        <v>24</v>
      </c>
      <c r="J81" s="7">
        <f t="shared" si="5"/>
        <v>731</v>
      </c>
      <c r="K81" s="9">
        <f t="shared" si="6"/>
        <v>702</v>
      </c>
      <c r="L81" s="15" t="str">
        <f ca="1">IF(TODAY()&gt;Tabela2241011121314151617181920212223242526282930[[#This Row],[VENCIMENTO]],"Vencido‼","Válido✔")</f>
        <v>Vencido‼</v>
      </c>
    </row>
    <row r="82" spans="1:12" x14ac:dyDescent="0.25">
      <c r="A82" s="11" t="e">
        <f>Tabela224[[#This Row],[NOME]]</f>
        <v>#VALUE!</v>
      </c>
      <c r="B82" s="11" t="e">
        <f>Tabela224[[#This Row],[CATEGORIA]]</f>
        <v>#VALUE!</v>
      </c>
      <c r="C82" s="15" t="e">
        <f>Tabela224[[#This Row],[SITUAÇÃO ]]</f>
        <v>#VALUE!</v>
      </c>
      <c r="D82" s="8"/>
      <c r="E82" s="7"/>
      <c r="F82" s="10">
        <v>4.1666666666666664E-2</v>
      </c>
      <c r="G82" s="7" t="s">
        <v>25</v>
      </c>
      <c r="H82" s="7" t="s">
        <v>63</v>
      </c>
      <c r="I82" s="8">
        <v>24</v>
      </c>
      <c r="J82" s="7">
        <f t="shared" si="5"/>
        <v>731</v>
      </c>
      <c r="K82" s="9">
        <f t="shared" si="6"/>
        <v>702</v>
      </c>
      <c r="L82" s="15" t="str">
        <f ca="1">IF(TODAY()&gt;Tabela2241011121314151617181920212223242526282930[[#This Row],[VENCIMENTO]],"Vencido‼","Válido✔")</f>
        <v>Vencido‼</v>
      </c>
    </row>
    <row r="83" spans="1:12" x14ac:dyDescent="0.25">
      <c r="A83" s="11" t="e">
        <f>Tabela224[[#This Row],[NOME]]</f>
        <v>#VALUE!</v>
      </c>
      <c r="B83" s="11" t="e">
        <f>Tabela224[[#This Row],[CATEGORIA]]</f>
        <v>#VALUE!</v>
      </c>
      <c r="C83" s="15" t="e">
        <f>Tabela224[[#This Row],[SITUAÇÃO ]]</f>
        <v>#VALUE!</v>
      </c>
      <c r="D83" s="8"/>
      <c r="E83" s="7"/>
      <c r="F83" s="10">
        <v>4.1666666666666664E-2</v>
      </c>
      <c r="G83" s="7" t="s">
        <v>25</v>
      </c>
      <c r="H83" s="7" t="s">
        <v>63</v>
      </c>
      <c r="I83" s="8">
        <v>24</v>
      </c>
      <c r="J83" s="7">
        <f t="shared" si="5"/>
        <v>731</v>
      </c>
      <c r="K83" s="9">
        <f t="shared" si="6"/>
        <v>702</v>
      </c>
      <c r="L83" s="15" t="str">
        <f ca="1">IF(TODAY()&gt;Tabela2241011121314151617181920212223242526282930[[#This Row],[VENCIMENTO]],"Vencido‼","Válido✔")</f>
        <v>Vencido‼</v>
      </c>
    </row>
    <row r="84" spans="1:12" x14ac:dyDescent="0.25">
      <c r="A84" s="11" t="e">
        <f>Tabela224[[#This Row],[NOME]]</f>
        <v>#VALUE!</v>
      </c>
      <c r="B84" s="11" t="e">
        <f>Tabela224[[#This Row],[CATEGORIA]]</f>
        <v>#VALUE!</v>
      </c>
      <c r="C84" s="15" t="e">
        <f>Tabela224[[#This Row],[SITUAÇÃO ]]</f>
        <v>#VALUE!</v>
      </c>
      <c r="D84" s="8"/>
      <c r="E84" s="7"/>
      <c r="F84" s="10">
        <v>4.1666666666666664E-2</v>
      </c>
      <c r="G84" s="7" t="s">
        <v>25</v>
      </c>
      <c r="H84" s="7" t="s">
        <v>63</v>
      </c>
      <c r="I84" s="8">
        <v>24</v>
      </c>
      <c r="J84" s="7">
        <f t="shared" si="5"/>
        <v>731</v>
      </c>
      <c r="K84" s="9">
        <f t="shared" si="6"/>
        <v>702</v>
      </c>
      <c r="L84" s="15" t="str">
        <f ca="1">IF(TODAY()&gt;Tabela2241011121314151617181920212223242526282930[[#This Row],[VENCIMENTO]],"Vencido‼","Válido✔")</f>
        <v>Vencido‼</v>
      </c>
    </row>
    <row r="85" spans="1:12" x14ac:dyDescent="0.25">
      <c r="A85" s="11" t="e">
        <f>Tabela224[[#This Row],[NOME]]</f>
        <v>#VALUE!</v>
      </c>
      <c r="B85" s="11" t="e">
        <f>Tabela224[[#This Row],[CATEGORIA]]</f>
        <v>#VALUE!</v>
      </c>
      <c r="C85" s="15" t="e">
        <f>Tabela224[[#This Row],[SITUAÇÃO ]]</f>
        <v>#VALUE!</v>
      </c>
      <c r="D85" s="8"/>
      <c r="E85" s="7"/>
      <c r="F85" s="10">
        <v>4.1666666666666664E-2</v>
      </c>
      <c r="G85" s="7" t="s">
        <v>25</v>
      </c>
      <c r="H85" s="7" t="s">
        <v>63</v>
      </c>
      <c r="I85" s="8">
        <v>24</v>
      </c>
      <c r="J85" s="7">
        <f t="shared" ref="J85:J111" si="7">EDATE(E85,I85)</f>
        <v>731</v>
      </c>
      <c r="K85" s="9">
        <f t="shared" ref="K85:K111" si="8">J85-29</f>
        <v>702</v>
      </c>
      <c r="L85" s="15" t="str">
        <f ca="1">IF(TODAY()&gt;Tabela2241011121314151617181920212223242526282930[[#This Row],[VENCIMENTO]],"Vencido‼","Válido✔")</f>
        <v>Vencido‼</v>
      </c>
    </row>
    <row r="86" spans="1:12" x14ac:dyDescent="0.25">
      <c r="A86" s="11" t="e">
        <f>Tabela224[[#This Row],[NOME]]</f>
        <v>#VALUE!</v>
      </c>
      <c r="B86" s="11" t="e">
        <f>Tabela224[[#This Row],[CATEGORIA]]</f>
        <v>#VALUE!</v>
      </c>
      <c r="C86" s="15" t="e">
        <f>Tabela224[[#This Row],[SITUAÇÃO ]]</f>
        <v>#VALUE!</v>
      </c>
      <c r="D86" s="8"/>
      <c r="E86" s="7"/>
      <c r="F86" s="10">
        <v>4.1666666666666664E-2</v>
      </c>
      <c r="G86" s="7" t="s">
        <v>25</v>
      </c>
      <c r="H86" s="7" t="s">
        <v>63</v>
      </c>
      <c r="I86" s="8">
        <v>24</v>
      </c>
      <c r="J86" s="7">
        <f t="shared" si="7"/>
        <v>731</v>
      </c>
      <c r="K86" s="9">
        <f t="shared" si="8"/>
        <v>702</v>
      </c>
      <c r="L86" s="15" t="str">
        <f ca="1">IF(TODAY()&gt;Tabela2241011121314151617181920212223242526282930[[#This Row],[VENCIMENTO]],"Vencido‼","Válido✔")</f>
        <v>Vencido‼</v>
      </c>
    </row>
    <row r="87" spans="1:12" x14ac:dyDescent="0.25">
      <c r="A87" s="11" t="e">
        <f>Tabela224[[#This Row],[NOME]]</f>
        <v>#VALUE!</v>
      </c>
      <c r="B87" s="11" t="e">
        <f>Tabela224[[#This Row],[CATEGORIA]]</f>
        <v>#VALUE!</v>
      </c>
      <c r="C87" s="15" t="e">
        <f>Tabela224[[#This Row],[SITUAÇÃO ]]</f>
        <v>#VALUE!</v>
      </c>
      <c r="D87" s="8"/>
      <c r="E87" s="7"/>
      <c r="F87" s="10">
        <v>4.1666666666666664E-2</v>
      </c>
      <c r="G87" s="7" t="s">
        <v>25</v>
      </c>
      <c r="H87" s="7" t="s">
        <v>63</v>
      </c>
      <c r="I87" s="8">
        <v>24</v>
      </c>
      <c r="J87" s="7">
        <f t="shared" si="7"/>
        <v>731</v>
      </c>
      <c r="K87" s="9">
        <f t="shared" si="8"/>
        <v>702</v>
      </c>
      <c r="L87" s="15" t="str">
        <f ca="1">IF(TODAY()&gt;Tabela2241011121314151617181920212223242526282930[[#This Row],[VENCIMENTO]],"Vencido‼","Válido✔")</f>
        <v>Vencido‼</v>
      </c>
    </row>
    <row r="88" spans="1:12" x14ac:dyDescent="0.25">
      <c r="A88" s="11" t="e">
        <f>Tabela224[[#This Row],[NOME]]</f>
        <v>#VALUE!</v>
      </c>
      <c r="B88" s="11" t="e">
        <f>Tabela224[[#This Row],[CATEGORIA]]</f>
        <v>#VALUE!</v>
      </c>
      <c r="C88" s="15" t="e">
        <f>Tabela224[[#This Row],[SITUAÇÃO ]]</f>
        <v>#VALUE!</v>
      </c>
      <c r="D88" s="8"/>
      <c r="E88" s="7"/>
      <c r="F88" s="10">
        <v>4.1666666666666664E-2</v>
      </c>
      <c r="G88" s="7" t="s">
        <v>25</v>
      </c>
      <c r="H88" s="7" t="s">
        <v>63</v>
      </c>
      <c r="I88" s="8">
        <v>24</v>
      </c>
      <c r="J88" s="7">
        <f t="shared" si="7"/>
        <v>731</v>
      </c>
      <c r="K88" s="9">
        <f t="shared" si="8"/>
        <v>702</v>
      </c>
      <c r="L88" s="15" t="str">
        <f ca="1">IF(TODAY()&gt;Tabela2241011121314151617181920212223242526282930[[#This Row],[VENCIMENTO]],"Vencido‼","Válido✔")</f>
        <v>Vencido‼</v>
      </c>
    </row>
    <row r="89" spans="1:12" x14ac:dyDescent="0.25">
      <c r="A89" s="11" t="e">
        <f>Tabela224[[#This Row],[NOME]]</f>
        <v>#VALUE!</v>
      </c>
      <c r="B89" s="11" t="e">
        <f>Tabela224[[#This Row],[CATEGORIA]]</f>
        <v>#VALUE!</v>
      </c>
      <c r="C89" s="15" t="e">
        <f>Tabela224[[#This Row],[SITUAÇÃO ]]</f>
        <v>#VALUE!</v>
      </c>
      <c r="D89" s="8"/>
      <c r="E89" s="7"/>
      <c r="F89" s="10">
        <v>4.1666666666666664E-2</v>
      </c>
      <c r="G89" s="7" t="s">
        <v>25</v>
      </c>
      <c r="H89" s="7" t="s">
        <v>63</v>
      </c>
      <c r="I89" s="8">
        <v>24</v>
      </c>
      <c r="J89" s="7">
        <f t="shared" si="7"/>
        <v>731</v>
      </c>
      <c r="K89" s="9">
        <f t="shared" si="8"/>
        <v>702</v>
      </c>
      <c r="L89" s="15" t="str">
        <f ca="1">IF(TODAY()&gt;Tabela2241011121314151617181920212223242526282930[[#This Row],[VENCIMENTO]],"Vencido‼","Válido✔")</f>
        <v>Vencido‼</v>
      </c>
    </row>
    <row r="90" spans="1:12" x14ac:dyDescent="0.25">
      <c r="A90" s="11" t="e">
        <f>Tabela224[[#This Row],[NOME]]</f>
        <v>#VALUE!</v>
      </c>
      <c r="B90" s="11" t="e">
        <f>Tabela224[[#This Row],[CATEGORIA]]</f>
        <v>#VALUE!</v>
      </c>
      <c r="C90" s="15" t="e">
        <f>Tabela224[[#This Row],[SITUAÇÃO ]]</f>
        <v>#VALUE!</v>
      </c>
      <c r="D90" s="8"/>
      <c r="E90" s="7"/>
      <c r="F90" s="10">
        <v>4.1666666666666664E-2</v>
      </c>
      <c r="G90" s="7" t="s">
        <v>25</v>
      </c>
      <c r="H90" s="7" t="s">
        <v>63</v>
      </c>
      <c r="I90" s="8">
        <v>24</v>
      </c>
      <c r="J90" s="7">
        <f t="shared" si="7"/>
        <v>731</v>
      </c>
      <c r="K90" s="9">
        <f t="shared" si="8"/>
        <v>702</v>
      </c>
      <c r="L90" s="15" t="str">
        <f ca="1">IF(TODAY()&gt;Tabela2241011121314151617181920212223242526282930[[#This Row],[VENCIMENTO]],"Vencido‼","Válido✔")</f>
        <v>Vencido‼</v>
      </c>
    </row>
    <row r="91" spans="1:12" x14ac:dyDescent="0.25">
      <c r="A91" s="11" t="e">
        <f>Tabela224[[#This Row],[NOME]]</f>
        <v>#VALUE!</v>
      </c>
      <c r="B91" s="11" t="e">
        <f>Tabela224[[#This Row],[CATEGORIA]]</f>
        <v>#VALUE!</v>
      </c>
      <c r="C91" s="15" t="e">
        <f>Tabela224[[#This Row],[SITUAÇÃO ]]</f>
        <v>#VALUE!</v>
      </c>
      <c r="D91" s="8"/>
      <c r="E91" s="7"/>
      <c r="F91" s="10">
        <v>4.1666666666666664E-2</v>
      </c>
      <c r="G91" s="7" t="s">
        <v>25</v>
      </c>
      <c r="H91" s="7" t="s">
        <v>63</v>
      </c>
      <c r="I91" s="8">
        <v>24</v>
      </c>
      <c r="J91" s="7">
        <f t="shared" si="7"/>
        <v>731</v>
      </c>
      <c r="K91" s="9">
        <f t="shared" si="8"/>
        <v>702</v>
      </c>
      <c r="L91" s="15" t="str">
        <f ca="1">IF(TODAY()&gt;Tabela2241011121314151617181920212223242526282930[[#This Row],[VENCIMENTO]],"Vencido‼","Válido✔")</f>
        <v>Vencido‼</v>
      </c>
    </row>
    <row r="92" spans="1:12" x14ac:dyDescent="0.25">
      <c r="A92" s="11" t="e">
        <f>Tabela224[[#This Row],[NOME]]</f>
        <v>#VALUE!</v>
      </c>
      <c r="B92" s="11" t="e">
        <f>Tabela224[[#This Row],[CATEGORIA]]</f>
        <v>#VALUE!</v>
      </c>
      <c r="C92" s="15" t="e">
        <f>Tabela224[[#This Row],[SITUAÇÃO ]]</f>
        <v>#VALUE!</v>
      </c>
      <c r="D92" s="8"/>
      <c r="E92" s="7"/>
      <c r="F92" s="10">
        <v>4.1666666666666664E-2</v>
      </c>
      <c r="G92" s="7" t="s">
        <v>25</v>
      </c>
      <c r="H92" s="7" t="s">
        <v>63</v>
      </c>
      <c r="I92" s="8">
        <v>24</v>
      </c>
      <c r="J92" s="7">
        <f t="shared" si="7"/>
        <v>731</v>
      </c>
      <c r="K92" s="9">
        <f t="shared" si="8"/>
        <v>702</v>
      </c>
      <c r="L92" s="15" t="str">
        <f ca="1">IF(TODAY()&gt;Tabela2241011121314151617181920212223242526282930[[#This Row],[VENCIMENTO]],"Vencido‼","Válido✔")</f>
        <v>Vencido‼</v>
      </c>
    </row>
    <row r="93" spans="1:12" x14ac:dyDescent="0.25">
      <c r="A93" s="11" t="e">
        <f>Tabela224[[#This Row],[NOME]]</f>
        <v>#VALUE!</v>
      </c>
      <c r="B93" s="11" t="e">
        <f>Tabela224[[#This Row],[CATEGORIA]]</f>
        <v>#VALUE!</v>
      </c>
      <c r="C93" s="15" t="e">
        <f>Tabela224[[#This Row],[SITUAÇÃO ]]</f>
        <v>#VALUE!</v>
      </c>
      <c r="D93" s="8"/>
      <c r="E93" s="7"/>
      <c r="F93" s="10">
        <v>4.1666666666666664E-2</v>
      </c>
      <c r="G93" s="7" t="s">
        <v>25</v>
      </c>
      <c r="H93" s="7" t="s">
        <v>63</v>
      </c>
      <c r="I93" s="8">
        <v>24</v>
      </c>
      <c r="J93" s="7">
        <f t="shared" si="7"/>
        <v>731</v>
      </c>
      <c r="K93" s="9">
        <f t="shared" si="8"/>
        <v>702</v>
      </c>
      <c r="L93" s="15" t="str">
        <f ca="1">IF(TODAY()&gt;Tabela2241011121314151617181920212223242526282930[[#This Row],[VENCIMENTO]],"Vencido‼","Válido✔")</f>
        <v>Vencido‼</v>
      </c>
    </row>
    <row r="94" spans="1:12" x14ac:dyDescent="0.25">
      <c r="A94" s="11" t="e">
        <f>Tabela224[[#This Row],[NOME]]</f>
        <v>#VALUE!</v>
      </c>
      <c r="B94" s="11" t="e">
        <f>Tabela224[[#This Row],[CATEGORIA]]</f>
        <v>#VALUE!</v>
      </c>
      <c r="C94" s="15" t="e">
        <f>Tabela224[[#This Row],[SITUAÇÃO ]]</f>
        <v>#VALUE!</v>
      </c>
      <c r="D94" s="8"/>
      <c r="E94" s="7"/>
      <c r="F94" s="10">
        <v>4.1666666666666664E-2</v>
      </c>
      <c r="G94" s="7" t="s">
        <v>25</v>
      </c>
      <c r="H94" s="7" t="s">
        <v>63</v>
      </c>
      <c r="I94" s="8">
        <v>24</v>
      </c>
      <c r="J94" s="7">
        <f t="shared" si="7"/>
        <v>731</v>
      </c>
      <c r="K94" s="9">
        <f t="shared" si="8"/>
        <v>702</v>
      </c>
      <c r="L94" s="15" t="str">
        <f ca="1">IF(TODAY()&gt;Tabela2241011121314151617181920212223242526282930[[#This Row],[VENCIMENTO]],"Vencido‼","Válido✔")</f>
        <v>Vencido‼</v>
      </c>
    </row>
    <row r="95" spans="1:12" x14ac:dyDescent="0.25">
      <c r="A95" s="11" t="e">
        <f>Tabela224[[#This Row],[NOME]]</f>
        <v>#VALUE!</v>
      </c>
      <c r="B95" s="11" t="e">
        <f>Tabela224[[#This Row],[CATEGORIA]]</f>
        <v>#VALUE!</v>
      </c>
      <c r="C95" s="15" t="e">
        <f>Tabela224[[#This Row],[SITUAÇÃO ]]</f>
        <v>#VALUE!</v>
      </c>
      <c r="D95" s="8"/>
      <c r="E95" s="7"/>
      <c r="F95" s="10">
        <v>4.1666666666666664E-2</v>
      </c>
      <c r="G95" s="7" t="s">
        <v>25</v>
      </c>
      <c r="H95" s="7" t="s">
        <v>63</v>
      </c>
      <c r="I95" s="8">
        <v>24</v>
      </c>
      <c r="J95" s="7">
        <f t="shared" si="7"/>
        <v>731</v>
      </c>
      <c r="K95" s="9">
        <f t="shared" si="8"/>
        <v>702</v>
      </c>
      <c r="L95" s="15" t="str">
        <f ca="1">IF(TODAY()&gt;Tabela2241011121314151617181920212223242526282930[[#This Row],[VENCIMENTO]],"Vencido‼","Válido✔")</f>
        <v>Vencido‼</v>
      </c>
    </row>
    <row r="96" spans="1:12" x14ac:dyDescent="0.25">
      <c r="A96" s="11" t="e">
        <f>Tabela224[[#This Row],[NOME]]</f>
        <v>#VALUE!</v>
      </c>
      <c r="B96" s="11" t="e">
        <f>Tabela224[[#This Row],[CATEGORIA]]</f>
        <v>#VALUE!</v>
      </c>
      <c r="C96" s="15" t="e">
        <f>Tabela224[[#This Row],[SITUAÇÃO ]]</f>
        <v>#VALUE!</v>
      </c>
      <c r="D96" s="8"/>
      <c r="E96" s="7"/>
      <c r="F96" s="10">
        <v>4.1666666666666664E-2</v>
      </c>
      <c r="G96" s="7" t="s">
        <v>25</v>
      </c>
      <c r="H96" s="7" t="s">
        <v>63</v>
      </c>
      <c r="I96" s="8">
        <v>24</v>
      </c>
      <c r="J96" s="7">
        <f t="shared" si="7"/>
        <v>731</v>
      </c>
      <c r="K96" s="9">
        <f t="shared" si="8"/>
        <v>702</v>
      </c>
      <c r="L96" s="15" t="str">
        <f ca="1">IF(TODAY()&gt;Tabela2241011121314151617181920212223242526282930[[#This Row],[VENCIMENTO]],"Vencido‼","Válido✔")</f>
        <v>Vencido‼</v>
      </c>
    </row>
    <row r="97" spans="1:12" x14ac:dyDescent="0.25">
      <c r="A97" s="11" t="e">
        <f>Tabela224[[#This Row],[NOME]]</f>
        <v>#VALUE!</v>
      </c>
      <c r="B97" s="11" t="e">
        <f>Tabela224[[#This Row],[CATEGORIA]]</f>
        <v>#VALUE!</v>
      </c>
      <c r="C97" s="15" t="e">
        <f>Tabela224[[#This Row],[SITUAÇÃO ]]</f>
        <v>#VALUE!</v>
      </c>
      <c r="D97" s="8"/>
      <c r="E97" s="7"/>
      <c r="F97" s="10">
        <v>4.1666666666666664E-2</v>
      </c>
      <c r="G97" s="7" t="s">
        <v>25</v>
      </c>
      <c r="H97" s="7" t="s">
        <v>63</v>
      </c>
      <c r="I97" s="8">
        <v>24</v>
      </c>
      <c r="J97" s="7">
        <f t="shared" si="7"/>
        <v>731</v>
      </c>
      <c r="K97" s="9">
        <f t="shared" si="8"/>
        <v>702</v>
      </c>
      <c r="L97" s="15" t="str">
        <f ca="1">IF(TODAY()&gt;Tabela2241011121314151617181920212223242526282930[[#This Row],[VENCIMENTO]],"Vencido‼","Válido✔")</f>
        <v>Vencido‼</v>
      </c>
    </row>
    <row r="98" spans="1:12" x14ac:dyDescent="0.25">
      <c r="A98" s="11" t="e">
        <f>Tabela224[[#This Row],[NOME]]</f>
        <v>#VALUE!</v>
      </c>
      <c r="B98" s="11" t="e">
        <f>Tabela224[[#This Row],[CATEGORIA]]</f>
        <v>#VALUE!</v>
      </c>
      <c r="C98" s="15" t="e">
        <f>Tabela224[[#This Row],[SITUAÇÃO ]]</f>
        <v>#VALUE!</v>
      </c>
      <c r="D98" s="8"/>
      <c r="E98" s="7"/>
      <c r="F98" s="10">
        <v>4.1666666666666664E-2</v>
      </c>
      <c r="G98" s="7" t="s">
        <v>25</v>
      </c>
      <c r="H98" s="7" t="s">
        <v>63</v>
      </c>
      <c r="I98" s="8">
        <v>24</v>
      </c>
      <c r="J98" s="7">
        <f t="shared" si="7"/>
        <v>731</v>
      </c>
      <c r="K98" s="9">
        <f t="shared" si="8"/>
        <v>702</v>
      </c>
      <c r="L98" s="15" t="str">
        <f ca="1">IF(TODAY()&gt;Tabela2241011121314151617181920212223242526282930[[#This Row],[VENCIMENTO]],"Vencido‼","Válido✔")</f>
        <v>Vencido‼</v>
      </c>
    </row>
    <row r="99" spans="1:12" x14ac:dyDescent="0.25">
      <c r="A99" s="11" t="e">
        <f>Tabela224[[#This Row],[NOME]]</f>
        <v>#VALUE!</v>
      </c>
      <c r="B99" s="11" t="e">
        <f>Tabela224[[#This Row],[CATEGORIA]]</f>
        <v>#VALUE!</v>
      </c>
      <c r="C99" s="15" t="e">
        <f>Tabela224[[#This Row],[SITUAÇÃO ]]</f>
        <v>#VALUE!</v>
      </c>
      <c r="D99" s="8"/>
      <c r="E99" s="7"/>
      <c r="F99" s="10">
        <v>4.1666666666666664E-2</v>
      </c>
      <c r="G99" s="7" t="s">
        <v>25</v>
      </c>
      <c r="H99" s="7" t="s">
        <v>63</v>
      </c>
      <c r="I99" s="8">
        <v>24</v>
      </c>
      <c r="J99" s="7">
        <f t="shared" si="7"/>
        <v>731</v>
      </c>
      <c r="K99" s="9">
        <f t="shared" si="8"/>
        <v>702</v>
      </c>
      <c r="L99" s="15" t="str">
        <f ca="1">IF(TODAY()&gt;Tabela2241011121314151617181920212223242526282930[[#This Row],[VENCIMENTO]],"Vencido‼","Válido✔")</f>
        <v>Vencido‼</v>
      </c>
    </row>
    <row r="100" spans="1:12" x14ac:dyDescent="0.25">
      <c r="A100" s="11" t="e">
        <f>Tabela224[[#This Row],[NOME]]</f>
        <v>#VALUE!</v>
      </c>
      <c r="B100" s="11" t="e">
        <f>Tabela224[[#This Row],[CATEGORIA]]</f>
        <v>#VALUE!</v>
      </c>
      <c r="C100" s="15" t="e">
        <f>Tabela224[[#This Row],[SITUAÇÃO ]]</f>
        <v>#VALUE!</v>
      </c>
      <c r="D100" s="8"/>
      <c r="E100" s="7"/>
      <c r="F100" s="10">
        <v>4.1666666666666664E-2</v>
      </c>
      <c r="G100" s="7" t="s">
        <v>25</v>
      </c>
      <c r="H100" s="7" t="s">
        <v>63</v>
      </c>
      <c r="I100" s="8">
        <v>24</v>
      </c>
      <c r="J100" s="7">
        <f t="shared" si="7"/>
        <v>731</v>
      </c>
      <c r="K100" s="9">
        <f t="shared" si="8"/>
        <v>702</v>
      </c>
      <c r="L100" s="15" t="str">
        <f ca="1">IF(TODAY()&gt;Tabela2241011121314151617181920212223242526282930[[#This Row],[VENCIMENTO]],"Vencido‼","Válido✔")</f>
        <v>Vencido‼</v>
      </c>
    </row>
    <row r="101" spans="1:12" x14ac:dyDescent="0.25">
      <c r="A101" s="11" t="e">
        <f>Tabela224[[#This Row],[NOME]]</f>
        <v>#VALUE!</v>
      </c>
      <c r="B101" s="11" t="e">
        <f>Tabela224[[#This Row],[CATEGORIA]]</f>
        <v>#VALUE!</v>
      </c>
      <c r="C101" s="15" t="e">
        <f>Tabela224[[#This Row],[SITUAÇÃO ]]</f>
        <v>#VALUE!</v>
      </c>
      <c r="D101" s="8"/>
      <c r="E101" s="7"/>
      <c r="F101" s="10">
        <v>4.1666666666666664E-2</v>
      </c>
      <c r="G101" s="7" t="s">
        <v>25</v>
      </c>
      <c r="H101" s="7" t="s">
        <v>63</v>
      </c>
      <c r="I101" s="8">
        <v>24</v>
      </c>
      <c r="J101" s="7">
        <f t="shared" si="7"/>
        <v>731</v>
      </c>
      <c r="K101" s="9">
        <f t="shared" si="8"/>
        <v>702</v>
      </c>
      <c r="L101" s="15" t="str">
        <f ca="1">IF(TODAY()&gt;Tabela2241011121314151617181920212223242526282930[[#This Row],[VENCIMENTO]],"Vencido‼","Válido✔")</f>
        <v>Vencido‼</v>
      </c>
    </row>
    <row r="102" spans="1:12" x14ac:dyDescent="0.25">
      <c r="A102" s="11" t="e">
        <f>Tabela224[[#This Row],[NOME]]</f>
        <v>#VALUE!</v>
      </c>
      <c r="B102" s="11" t="e">
        <f>Tabela224[[#This Row],[CATEGORIA]]</f>
        <v>#VALUE!</v>
      </c>
      <c r="C102" s="15" t="e">
        <f>Tabela224[[#This Row],[SITUAÇÃO ]]</f>
        <v>#VALUE!</v>
      </c>
      <c r="D102" s="8"/>
      <c r="E102" s="7"/>
      <c r="F102" s="10">
        <v>4.1666666666666664E-2</v>
      </c>
      <c r="G102" s="7" t="s">
        <v>25</v>
      </c>
      <c r="H102" s="7" t="s">
        <v>63</v>
      </c>
      <c r="I102" s="8">
        <v>24</v>
      </c>
      <c r="J102" s="7">
        <f t="shared" si="7"/>
        <v>731</v>
      </c>
      <c r="K102" s="9">
        <f t="shared" si="8"/>
        <v>702</v>
      </c>
      <c r="L102" s="15" t="str">
        <f ca="1">IF(TODAY()&gt;Tabela2241011121314151617181920212223242526282930[[#This Row],[VENCIMENTO]],"Vencido‼","Válido✔")</f>
        <v>Vencido‼</v>
      </c>
    </row>
    <row r="103" spans="1:12" x14ac:dyDescent="0.25">
      <c r="A103" s="11" t="e">
        <f>Tabela224[[#This Row],[NOME]]</f>
        <v>#VALUE!</v>
      </c>
      <c r="B103" s="11" t="e">
        <f>Tabela224[[#This Row],[CATEGORIA]]</f>
        <v>#VALUE!</v>
      </c>
      <c r="C103" s="15" t="e">
        <f>Tabela224[[#This Row],[SITUAÇÃO ]]</f>
        <v>#VALUE!</v>
      </c>
      <c r="D103" s="8"/>
      <c r="E103" s="7"/>
      <c r="F103" s="10">
        <v>4.1666666666666664E-2</v>
      </c>
      <c r="G103" s="7" t="s">
        <v>25</v>
      </c>
      <c r="H103" s="7" t="s">
        <v>63</v>
      </c>
      <c r="I103" s="8">
        <v>24</v>
      </c>
      <c r="J103" s="7">
        <f t="shared" si="7"/>
        <v>731</v>
      </c>
      <c r="K103" s="9">
        <f t="shared" si="8"/>
        <v>702</v>
      </c>
      <c r="L103" s="15" t="str">
        <f ca="1">IF(TODAY()&gt;Tabela2241011121314151617181920212223242526282930[[#This Row],[VENCIMENTO]],"Vencido‼","Válido✔")</f>
        <v>Vencido‼</v>
      </c>
    </row>
    <row r="104" spans="1:12" x14ac:dyDescent="0.25">
      <c r="A104" s="11" t="e">
        <f>Tabela224[[#This Row],[NOME]]</f>
        <v>#VALUE!</v>
      </c>
      <c r="B104" s="11" t="e">
        <f>Tabela224[[#This Row],[CATEGORIA]]</f>
        <v>#VALUE!</v>
      </c>
      <c r="C104" s="15" t="e">
        <f>Tabela224[[#This Row],[SITUAÇÃO ]]</f>
        <v>#VALUE!</v>
      </c>
      <c r="D104" s="8"/>
      <c r="E104" s="7"/>
      <c r="F104" s="10">
        <v>4.1666666666666664E-2</v>
      </c>
      <c r="G104" s="7" t="s">
        <v>25</v>
      </c>
      <c r="H104" s="7" t="s">
        <v>63</v>
      </c>
      <c r="I104" s="8">
        <v>24</v>
      </c>
      <c r="J104" s="7">
        <f t="shared" si="7"/>
        <v>731</v>
      </c>
      <c r="K104" s="9">
        <f t="shared" si="8"/>
        <v>702</v>
      </c>
      <c r="L104" s="15" t="str">
        <f ca="1">IF(TODAY()&gt;Tabela2241011121314151617181920212223242526282930[[#This Row],[VENCIMENTO]],"Vencido‼","Válido✔")</f>
        <v>Vencido‼</v>
      </c>
    </row>
    <row r="105" spans="1:12" x14ac:dyDescent="0.25">
      <c r="A105" s="11" t="e">
        <f>Tabela224[[#This Row],[NOME]]</f>
        <v>#VALUE!</v>
      </c>
      <c r="B105" s="11" t="e">
        <f>Tabela224[[#This Row],[CATEGORIA]]</f>
        <v>#VALUE!</v>
      </c>
      <c r="C105" s="15" t="e">
        <f>Tabela224[[#This Row],[SITUAÇÃO ]]</f>
        <v>#VALUE!</v>
      </c>
      <c r="D105" s="8"/>
      <c r="E105" s="7"/>
      <c r="F105" s="10">
        <v>4.1666666666666664E-2</v>
      </c>
      <c r="G105" s="7" t="s">
        <v>25</v>
      </c>
      <c r="H105" s="7" t="s">
        <v>63</v>
      </c>
      <c r="I105" s="8">
        <v>24</v>
      </c>
      <c r="J105" s="7">
        <f t="shared" si="7"/>
        <v>731</v>
      </c>
      <c r="K105" s="9">
        <f t="shared" si="8"/>
        <v>702</v>
      </c>
      <c r="L105" s="15" t="str">
        <f ca="1">IF(TODAY()&gt;Tabela2241011121314151617181920212223242526282930[[#This Row],[VENCIMENTO]],"Vencido‼","Válido✔")</f>
        <v>Vencido‼</v>
      </c>
    </row>
    <row r="106" spans="1:12" x14ac:dyDescent="0.25">
      <c r="A106" s="11" t="e">
        <f>Tabela224[[#This Row],[NOME]]</f>
        <v>#VALUE!</v>
      </c>
      <c r="B106" s="11" t="e">
        <f>Tabela224[[#This Row],[CATEGORIA]]</f>
        <v>#VALUE!</v>
      </c>
      <c r="C106" s="15" t="e">
        <f>Tabela224[[#This Row],[SITUAÇÃO ]]</f>
        <v>#VALUE!</v>
      </c>
      <c r="D106" s="8"/>
      <c r="E106" s="7"/>
      <c r="F106" s="10">
        <v>4.1666666666666664E-2</v>
      </c>
      <c r="G106" s="7" t="s">
        <v>25</v>
      </c>
      <c r="H106" s="7" t="s">
        <v>63</v>
      </c>
      <c r="I106" s="8">
        <v>24</v>
      </c>
      <c r="J106" s="7">
        <f t="shared" si="7"/>
        <v>731</v>
      </c>
      <c r="K106" s="9">
        <f t="shared" si="8"/>
        <v>702</v>
      </c>
      <c r="L106" s="15" t="str">
        <f ca="1">IF(TODAY()&gt;Tabela2241011121314151617181920212223242526282930[[#This Row],[VENCIMENTO]],"Vencido‼","Válido✔")</f>
        <v>Vencido‼</v>
      </c>
    </row>
    <row r="107" spans="1:12" x14ac:dyDescent="0.25">
      <c r="A107" s="11" t="e">
        <f>Tabela224[[#This Row],[NOME]]</f>
        <v>#VALUE!</v>
      </c>
      <c r="B107" s="11" t="e">
        <f>Tabela224[[#This Row],[CATEGORIA]]</f>
        <v>#VALUE!</v>
      </c>
      <c r="C107" s="15" t="e">
        <f>Tabela224[[#This Row],[SITUAÇÃO ]]</f>
        <v>#VALUE!</v>
      </c>
      <c r="D107" s="8"/>
      <c r="E107" s="7"/>
      <c r="F107" s="10">
        <v>4.1666666666666664E-2</v>
      </c>
      <c r="G107" s="7" t="s">
        <v>25</v>
      </c>
      <c r="H107" s="7" t="s">
        <v>63</v>
      </c>
      <c r="I107" s="8">
        <v>24</v>
      </c>
      <c r="J107" s="7">
        <f t="shared" si="7"/>
        <v>731</v>
      </c>
      <c r="K107" s="9">
        <f t="shared" si="8"/>
        <v>702</v>
      </c>
      <c r="L107" s="15" t="str">
        <f ca="1">IF(TODAY()&gt;Tabela2241011121314151617181920212223242526282930[[#This Row],[VENCIMENTO]],"Vencido‼","Válido✔")</f>
        <v>Vencido‼</v>
      </c>
    </row>
    <row r="108" spans="1:12" x14ac:dyDescent="0.25">
      <c r="A108" s="11" t="e">
        <f>Tabela224[[#This Row],[NOME]]</f>
        <v>#VALUE!</v>
      </c>
      <c r="B108" s="11" t="e">
        <f>Tabela224[[#This Row],[CATEGORIA]]</f>
        <v>#VALUE!</v>
      </c>
      <c r="C108" s="15" t="e">
        <f>Tabela224[[#This Row],[SITUAÇÃO ]]</f>
        <v>#VALUE!</v>
      </c>
      <c r="D108" s="8"/>
      <c r="E108" s="7"/>
      <c r="F108" s="10">
        <v>4.1666666666666664E-2</v>
      </c>
      <c r="G108" s="7" t="s">
        <v>25</v>
      </c>
      <c r="H108" s="7" t="s">
        <v>63</v>
      </c>
      <c r="I108" s="8">
        <v>24</v>
      </c>
      <c r="J108" s="7">
        <f t="shared" si="7"/>
        <v>731</v>
      </c>
      <c r="K108" s="9">
        <f t="shared" si="8"/>
        <v>702</v>
      </c>
      <c r="L108" s="15" t="str">
        <f ca="1">IF(TODAY()&gt;Tabela2241011121314151617181920212223242526282930[[#This Row],[VENCIMENTO]],"Vencido‼","Válido✔")</f>
        <v>Vencido‼</v>
      </c>
    </row>
    <row r="109" spans="1:12" x14ac:dyDescent="0.25">
      <c r="A109" s="11" t="e">
        <f>Tabela224[[#This Row],[NOME]]</f>
        <v>#VALUE!</v>
      </c>
      <c r="B109" s="11" t="e">
        <f>Tabela224[[#This Row],[CATEGORIA]]</f>
        <v>#VALUE!</v>
      </c>
      <c r="C109" s="15" t="e">
        <f>Tabela224[[#This Row],[SITUAÇÃO ]]</f>
        <v>#VALUE!</v>
      </c>
      <c r="D109" s="8"/>
      <c r="E109" s="7"/>
      <c r="F109" s="10">
        <v>4.1666666666666664E-2</v>
      </c>
      <c r="G109" s="7" t="s">
        <v>25</v>
      </c>
      <c r="H109" s="7" t="s">
        <v>63</v>
      </c>
      <c r="I109" s="8">
        <v>24</v>
      </c>
      <c r="J109" s="7">
        <f t="shared" si="7"/>
        <v>731</v>
      </c>
      <c r="K109" s="9">
        <f t="shared" si="8"/>
        <v>702</v>
      </c>
      <c r="L109" s="15" t="str">
        <f ca="1">IF(TODAY()&gt;Tabela2241011121314151617181920212223242526282930[[#This Row],[VENCIMENTO]],"Vencido‼","Válido✔")</f>
        <v>Vencido‼</v>
      </c>
    </row>
    <row r="110" spans="1:12" x14ac:dyDescent="0.25">
      <c r="A110" s="11" t="e">
        <f>Tabela224[[#This Row],[NOME]]</f>
        <v>#VALUE!</v>
      </c>
      <c r="B110" s="11" t="e">
        <f>Tabela224[[#This Row],[CATEGORIA]]</f>
        <v>#VALUE!</v>
      </c>
      <c r="C110" s="15" t="e">
        <f>Tabela224[[#This Row],[SITUAÇÃO ]]</f>
        <v>#VALUE!</v>
      </c>
      <c r="D110" s="8"/>
      <c r="E110" s="7"/>
      <c r="F110" s="10">
        <v>4.1666666666666664E-2</v>
      </c>
      <c r="G110" s="7" t="s">
        <v>25</v>
      </c>
      <c r="H110" s="7" t="s">
        <v>63</v>
      </c>
      <c r="I110" s="8">
        <v>24</v>
      </c>
      <c r="J110" s="7">
        <f t="shared" si="7"/>
        <v>731</v>
      </c>
      <c r="K110" s="9">
        <f t="shared" si="8"/>
        <v>702</v>
      </c>
      <c r="L110" s="15" t="str">
        <f ca="1">IF(TODAY()&gt;Tabela2241011121314151617181920212223242526282930[[#This Row],[VENCIMENTO]],"Vencido‼","Válido✔")</f>
        <v>Vencido‼</v>
      </c>
    </row>
    <row r="111" spans="1:12" x14ac:dyDescent="0.25">
      <c r="A111" s="11" t="e">
        <f>Tabela224[[#This Row],[NOME]]</f>
        <v>#VALUE!</v>
      </c>
      <c r="B111" s="11" t="e">
        <f>Tabela224[[#This Row],[CATEGORIA]]</f>
        <v>#VALUE!</v>
      </c>
      <c r="C111" s="15" t="e">
        <f>Tabela224[[#This Row],[SITUAÇÃO ]]</f>
        <v>#VALUE!</v>
      </c>
      <c r="D111" s="8"/>
      <c r="E111" s="7"/>
      <c r="F111" s="10">
        <v>4.1666666666666664E-2</v>
      </c>
      <c r="G111" s="7" t="s">
        <v>25</v>
      </c>
      <c r="H111" s="7" t="s">
        <v>63</v>
      </c>
      <c r="I111" s="8">
        <v>24</v>
      </c>
      <c r="J111" s="7">
        <f t="shared" si="7"/>
        <v>731</v>
      </c>
      <c r="K111" s="9">
        <f t="shared" si="8"/>
        <v>702</v>
      </c>
      <c r="L111" s="15" t="str">
        <f ca="1">IF(TODAY()&gt;Tabela2241011121314151617181920212223242526282930[[#This Row],[VENCIMENTO]],"Vencido‼","Válido✔")</f>
        <v>Vencido‼</v>
      </c>
    </row>
  </sheetData>
  <mergeCells count="2">
    <mergeCell ref="A2:L2"/>
    <mergeCell ref="A3:J3"/>
  </mergeCells>
  <conditionalFormatting sqref="J1">
    <cfRule type="containsText" dxfId="305" priority="2" operator="containsText" text="VENCIMENTO PRÓXIMO">
      <formula>NOT(ISERROR(SEARCH("VENCIMENTO PRÓXIMO",J1)))</formula>
    </cfRule>
  </conditionalFormatting>
  <conditionalFormatting sqref="J4">
    <cfRule type="timePeriod" dxfId="304" priority="10" timePeriod="nextMonth">
      <formula>AND(MONTH(J4)=MONTH(EDATE(TODAY(),0+1)),YEAR(J4)=YEAR(EDATE(TODAY(),0+1)))</formula>
    </cfRule>
  </conditionalFormatting>
  <conditionalFormatting sqref="J5:J111">
    <cfRule type="cellIs" dxfId="303" priority="17" operator="equal">
      <formula>44848</formula>
    </cfRule>
    <cfRule type="cellIs" dxfId="302" priority="18" operator="lessThan">
      <formula>44848</formula>
    </cfRule>
  </conditionalFormatting>
  <conditionalFormatting sqref="J5:K1048576">
    <cfRule type="timePeriod" dxfId="301" priority="14" timePeriod="nextMonth">
      <formula>AND(MONTH(J5)=MONTH(EDATE(TODAY(),0+1)),YEAR(J5)=YEAR(EDATE(TODAY(),0+1)))</formula>
    </cfRule>
  </conditionalFormatting>
  <conditionalFormatting sqref="K1">
    <cfRule type="containsText" dxfId="300" priority="1" operator="containsText" text="VENCIMENTO PRÓXIMO">
      <formula>NOT(ISERROR(SEARCH("VENCIMENTO PRÓXIMO",K1)))</formula>
    </cfRule>
    <cfRule type="containsText" dxfId="299" priority="3" operator="containsText" text="PROGRAMAR RENOVAÇÃO">
      <formula>NOT(ISERROR(SEARCH("PROGRAMAR RENOVAÇÃO",K1)))</formula>
    </cfRule>
  </conditionalFormatting>
  <conditionalFormatting sqref="K3 K5:K1048576">
    <cfRule type="timePeriod" dxfId="298" priority="12" timePeriod="thisMonth">
      <formula>AND(MONTH(K3)=MONTH(TODAY()),YEAR(K3)=YEAR(TODAY()))</formula>
    </cfRule>
  </conditionalFormatting>
  <conditionalFormatting sqref="K3">
    <cfRule type="timePeriod" dxfId="297" priority="15" timePeriod="nextMonth">
      <formula>AND(MONTH(K3)=MONTH(EDATE(TODAY(),0+1)),YEAR(K3)=YEAR(EDATE(TODAY(),0+1)))</formula>
    </cfRule>
  </conditionalFormatting>
  <conditionalFormatting sqref="K4">
    <cfRule type="timePeriod" dxfId="296" priority="8" timePeriod="thisMonth">
      <formula>AND(MONTH(K4)=MONTH(TODAY()),YEAR(K4)=YEAR(TODAY()))</formula>
    </cfRule>
    <cfRule type="timePeriod" dxfId="295" priority="11" timePeriod="nextMonth">
      <formula>AND(MONTH(K4)=MONTH(EDATE(TODAY(),0+1)),YEAR(K4)=YEAR(EDATE(TODAY(),0+1)))</formula>
    </cfRule>
  </conditionalFormatting>
  <conditionalFormatting sqref="K5:K111">
    <cfRule type="cellIs" dxfId="294" priority="16" operator="equal">
      <formula>44809</formula>
    </cfRule>
  </conditionalFormatting>
  <conditionalFormatting sqref="L5:L111">
    <cfRule type="containsText" dxfId="293" priority="4" operator="containsText" text="Válido">
      <formula>NOT(ISERROR(SEARCH("Válido",L5)))</formula>
    </cfRule>
    <cfRule type="containsText" dxfId="292" priority="5" operator="containsText" text="Vencido">
      <formula>NOT(ISERROR(SEARCH("Vencido",L5)))</formula>
    </cfRule>
  </conditionalFormatting>
  <hyperlinks>
    <hyperlink ref="L3" r:id="rId1" xr:uid="{22A0F330-FCF7-488C-94A1-7157B7C2E9EC}"/>
  </hyperlinks>
  <pageMargins left="0.511811024" right="0.511811024" top="0.78740157499999996" bottom="0.78740157499999996" header="0.31496062000000002" footer="0.31496062000000002"/>
  <pageSetup paperSize="9" scale="48" orientation="landscape" r:id="rId2"/>
  <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12FB38C-C88F-4B94-B455-472AABF361CF}">
          <x14:formula1>
            <xm:f>Planilha2!$A$15:$A$16</xm:f>
          </x14:formula1>
          <xm:sqref>G5:G111</xm:sqref>
        </x14:dataValidation>
        <x14:dataValidation type="list" allowBlank="1" showInputMessage="1" showErrorMessage="1" xr:uid="{9066715C-E701-4B71-BC4B-DB5475E917C7}">
          <x14:formula1>
            <xm:f>Planilha2!$A$1:$A$2</xm:f>
          </x14:formula1>
          <xm:sqref>H5:H111</xm:sqref>
        </x14:dataValidation>
        <x14:dataValidation type="list" allowBlank="1" showInputMessage="1" showErrorMessage="1" xr:uid="{68F97F3C-B173-421D-8720-A2BC389FD090}">
          <x14:formula1>
            <xm:f>Planilha2!$A$4:$A$13</xm:f>
          </x14:formula1>
          <xm:sqref>D5:D111</xm:sqref>
        </x14:dataValidation>
        <x14:dataValidation type="list" allowBlank="1" showInputMessage="1" showErrorMessage="1" xr:uid="{A0A8A031-191B-4DA0-AD8B-B7353C978D52}">
          <x14:formula1>
            <xm:f>Planilha2!$A$18:$A$19</xm:f>
          </x14:formula1>
          <xm:sqref>C5:C111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B0A07-E45A-401B-9B68-0F91FE81D33D}">
  <sheetPr>
    <pageSetUpPr fitToPage="1"/>
  </sheetPr>
  <dimension ref="A1:L100"/>
  <sheetViews>
    <sheetView topLeftCell="A4" zoomScale="77" zoomScaleNormal="77" zoomScaleSheetLayoutView="100" workbookViewId="0">
      <pane xSplit="1" topLeftCell="B1" activePane="topRight" state="frozen"/>
      <selection activeCell="A19" sqref="A19"/>
      <selection pane="topRight" activeCell="E102" sqref="E102"/>
    </sheetView>
  </sheetViews>
  <sheetFormatPr defaultRowHeight="15" x14ac:dyDescent="0.25"/>
  <cols>
    <col min="1" max="1" width="43.140625" bestFit="1" customWidth="1"/>
    <col min="2" max="2" width="26.140625" style="17" bestFit="1" customWidth="1"/>
    <col min="3" max="3" width="16.140625" style="12" customWidth="1"/>
    <col min="4" max="4" width="41.5703125" style="12" bestFit="1" customWidth="1"/>
    <col min="5" max="5" width="20.7109375" bestFit="1" customWidth="1"/>
    <col min="6" max="7" width="20.7109375" customWidth="1"/>
    <col min="8" max="8" width="24.140625" bestFit="1" customWidth="1"/>
    <col min="9" max="9" width="16.140625" customWidth="1"/>
    <col min="10" max="10" width="18.140625" customWidth="1"/>
    <col min="11" max="11" width="17.28515625" bestFit="1" customWidth="1"/>
    <col min="12" max="12" width="13" bestFit="1" customWidth="1"/>
  </cols>
  <sheetData>
    <row r="1" spans="1:12" ht="77.25" customHeight="1" x14ac:dyDescent="0.25">
      <c r="I1" s="22" t="s">
        <v>85</v>
      </c>
      <c r="J1" s="23" t="s">
        <v>86</v>
      </c>
      <c r="K1" s="24" t="s">
        <v>87</v>
      </c>
    </row>
    <row r="2" spans="1:12" ht="47.1" customHeight="1" x14ac:dyDescent="0.4">
      <c r="A2" s="51" t="s">
        <v>107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3"/>
    </row>
    <row r="3" spans="1:12" ht="45" customHeight="1" x14ac:dyDescent="0.25">
      <c r="A3" s="54" t="s">
        <v>106</v>
      </c>
      <c r="B3" s="55"/>
      <c r="C3" s="55"/>
      <c r="D3" s="55"/>
      <c r="E3" s="55"/>
      <c r="F3" s="55"/>
      <c r="G3" s="55"/>
      <c r="H3" s="55"/>
      <c r="I3" s="55"/>
      <c r="J3" s="55"/>
      <c r="K3" s="13" t="s">
        <v>0</v>
      </c>
      <c r="L3" s="28" t="s">
        <v>137</v>
      </c>
    </row>
    <row r="4" spans="1:12" ht="24" x14ac:dyDescent="0.25">
      <c r="A4" s="3" t="s">
        <v>1</v>
      </c>
      <c r="B4" s="16" t="s">
        <v>67</v>
      </c>
      <c r="C4" s="3" t="s">
        <v>77</v>
      </c>
      <c r="D4" s="3" t="s">
        <v>2</v>
      </c>
      <c r="E4" s="4" t="s">
        <v>3</v>
      </c>
      <c r="F4" s="4" t="s">
        <v>8</v>
      </c>
      <c r="G4" s="4" t="s">
        <v>7</v>
      </c>
      <c r="H4" s="5" t="s">
        <v>4</v>
      </c>
      <c r="I4" s="21" t="s">
        <v>83</v>
      </c>
      <c r="J4" s="6" t="s">
        <v>5</v>
      </c>
      <c r="K4" s="6" t="s">
        <v>6</v>
      </c>
      <c r="L4" s="6" t="s">
        <v>78</v>
      </c>
    </row>
    <row r="5" spans="1:12" x14ac:dyDescent="0.25">
      <c r="A5" s="11" t="str">
        <f>Tabela224[[#This Row],[NOME]]</f>
        <v>ADENILSON ÂNGELO MACIEIRA</v>
      </c>
      <c r="B5" s="11" t="str">
        <f>Tabela224[[#This Row],[CATEGORIA]]</f>
        <v>EMPREGADO</v>
      </c>
      <c r="C5" s="15" t="str">
        <f>Tabela224[[#This Row],[SITUAÇÃO ]]</f>
        <v>ATIVO</v>
      </c>
      <c r="D5" s="15" t="s">
        <v>117</v>
      </c>
      <c r="E5" s="7">
        <v>44942</v>
      </c>
      <c r="F5" s="10">
        <v>4.1666666666666664E-2</v>
      </c>
      <c r="G5" s="7" t="s">
        <v>25</v>
      </c>
      <c r="H5" s="7" t="s">
        <v>63</v>
      </c>
      <c r="I5" s="8">
        <v>24</v>
      </c>
      <c r="J5" s="7">
        <f t="shared" ref="J5:J50" si="0">EDATE(E5,I5)</f>
        <v>45673</v>
      </c>
      <c r="K5" s="9">
        <f t="shared" ref="K5:K13" si="1">J5-29</f>
        <v>45644</v>
      </c>
      <c r="L5" s="15" t="str">
        <f ca="1">IF(TODAY()&gt;Tabela224101112131415161718192021222324252628293031[[#This Row],[VENCIMENTO]],"Vencido‼","Válido✔")</f>
        <v>Válido✔</v>
      </c>
    </row>
    <row r="6" spans="1:12" x14ac:dyDescent="0.25">
      <c r="A6" s="11" t="str">
        <f>Tabela224[[#This Row],[NOME]]</f>
        <v>ADENILSON PEREIRA SOARES</v>
      </c>
      <c r="B6" s="11" t="str">
        <f>Tabela224[[#This Row],[CATEGORIA]]</f>
        <v>EMPREGADO</v>
      </c>
      <c r="C6" s="15" t="str">
        <f>Tabela224[[#This Row],[SITUAÇÃO ]]</f>
        <v>ATIVO</v>
      </c>
      <c r="D6" s="15" t="s">
        <v>117</v>
      </c>
      <c r="E6" s="7">
        <v>45168</v>
      </c>
      <c r="F6" s="10">
        <v>4.1666666666666664E-2</v>
      </c>
      <c r="G6" s="7" t="s">
        <v>25</v>
      </c>
      <c r="H6" s="7" t="s">
        <v>63</v>
      </c>
      <c r="I6" s="8">
        <v>24</v>
      </c>
      <c r="J6" s="7">
        <f t="shared" si="0"/>
        <v>45899</v>
      </c>
      <c r="K6" s="9">
        <f t="shared" si="1"/>
        <v>45870</v>
      </c>
      <c r="L6" s="15" t="str">
        <f ca="1">IF(TODAY()&gt;Tabela224101112131415161718192021222324252628293031[[#This Row],[VENCIMENTO]],"Vencido‼","Válido✔")</f>
        <v>Válido✔</v>
      </c>
    </row>
    <row r="7" spans="1:12" x14ac:dyDescent="0.25">
      <c r="A7" s="11" t="str">
        <f>Tabela224[[#This Row],[NOME]]</f>
        <v>AMANDA APARECIDA DOS SANTOS</v>
      </c>
      <c r="B7" s="11" t="str">
        <f>Tabela224[[#This Row],[CATEGORIA]]</f>
        <v>EMPREGADO</v>
      </c>
      <c r="C7" s="15" t="str">
        <f>Tabela224[[#This Row],[SITUAÇÃO ]]</f>
        <v>ATIVO</v>
      </c>
      <c r="D7" s="15" t="s">
        <v>143</v>
      </c>
      <c r="E7" s="7"/>
      <c r="F7" s="10"/>
      <c r="G7" s="7"/>
      <c r="H7" s="7"/>
      <c r="I7" s="8"/>
      <c r="J7" s="7">
        <f t="shared" si="0"/>
        <v>0</v>
      </c>
      <c r="K7" s="9">
        <f t="shared" si="1"/>
        <v>-29</v>
      </c>
      <c r="L7" s="15" t="str">
        <f ca="1">IF(TODAY()&gt;Tabela224101112131415161718192021222324252628293031[[#This Row],[VENCIMENTO]],"Vencido‼","Válido✔")</f>
        <v>Vencido‼</v>
      </c>
    </row>
    <row r="8" spans="1:12" x14ac:dyDescent="0.25">
      <c r="A8" s="11" t="str">
        <f>Tabela224[[#This Row],[NOME]]</f>
        <v>ANDERSON JOSÉ NUNES REIS</v>
      </c>
      <c r="B8" s="11" t="str">
        <f>Tabela224[[#This Row],[CATEGORIA]]</f>
        <v>EMPREGADO</v>
      </c>
      <c r="C8" s="15" t="str">
        <f>Tabela224[[#This Row],[SITUAÇÃO ]]</f>
        <v>INATIVO</v>
      </c>
      <c r="D8" s="15" t="s">
        <v>117</v>
      </c>
      <c r="E8" s="7">
        <v>45049</v>
      </c>
      <c r="F8" s="10">
        <v>4.1666666666666664E-2</v>
      </c>
      <c r="G8" s="7" t="s">
        <v>25</v>
      </c>
      <c r="H8" s="7" t="s">
        <v>63</v>
      </c>
      <c r="I8" s="8">
        <v>24</v>
      </c>
      <c r="J8" s="7">
        <f t="shared" si="0"/>
        <v>45780</v>
      </c>
      <c r="K8" s="9">
        <f t="shared" si="1"/>
        <v>45751</v>
      </c>
      <c r="L8" s="15" t="str">
        <f ca="1">IF(TODAY()&gt;Tabela224101112131415161718192021222324252628293031[[#This Row],[VENCIMENTO]],"Vencido‼","Válido✔")</f>
        <v>Válido✔</v>
      </c>
    </row>
    <row r="9" spans="1:12" x14ac:dyDescent="0.25">
      <c r="A9" s="11" t="str">
        <f>Tabela224[[#This Row],[NOME]]</f>
        <v>ARNALDO RAIMUNDO FERREIRA</v>
      </c>
      <c r="B9" s="11" t="str">
        <f>Tabela224[[#This Row],[CATEGORIA]]</f>
        <v>EMPREGADO</v>
      </c>
      <c r="C9" s="15" t="str">
        <f>Tabela224[[#This Row],[SITUAÇÃO ]]</f>
        <v>ATIVO</v>
      </c>
      <c r="D9" s="15" t="s">
        <v>117</v>
      </c>
      <c r="E9" s="7">
        <v>45027</v>
      </c>
      <c r="F9" s="10">
        <v>4.1666666666666664E-2</v>
      </c>
      <c r="G9" s="7" t="s">
        <v>25</v>
      </c>
      <c r="H9" s="7" t="s">
        <v>63</v>
      </c>
      <c r="I9" s="8">
        <v>24</v>
      </c>
      <c r="J9" s="7">
        <f t="shared" si="0"/>
        <v>45758</v>
      </c>
      <c r="K9" s="9">
        <f t="shared" si="1"/>
        <v>45729</v>
      </c>
      <c r="L9" s="15" t="str">
        <f ca="1">IF(TODAY()&gt;Tabela224101112131415161718192021222324252628293031[[#This Row],[VENCIMENTO]],"Vencido‼","Válido✔")</f>
        <v>Válido✔</v>
      </c>
    </row>
    <row r="10" spans="1:12" x14ac:dyDescent="0.25">
      <c r="A10" s="11" t="str">
        <f>Tabela224[[#This Row],[NOME]]</f>
        <v>BRUNO DE SOUSA MARTINS</v>
      </c>
      <c r="B10" s="11" t="str">
        <f>Tabela224[[#This Row],[CATEGORIA]]</f>
        <v xml:space="preserve">EMPREGADO </v>
      </c>
      <c r="C10" s="15" t="str">
        <f>Tabela224[[#This Row],[SITUAÇÃO ]]</f>
        <v>INATIVO</v>
      </c>
      <c r="D10" s="15" t="s">
        <v>117</v>
      </c>
      <c r="E10" s="7">
        <v>44986</v>
      </c>
      <c r="F10" s="10">
        <v>4.1666666666666664E-2</v>
      </c>
      <c r="G10" s="7" t="s">
        <v>25</v>
      </c>
      <c r="H10" s="7" t="s">
        <v>63</v>
      </c>
      <c r="I10" s="8">
        <v>24</v>
      </c>
      <c r="J10" s="7">
        <f t="shared" si="0"/>
        <v>45717</v>
      </c>
      <c r="K10" s="9">
        <f t="shared" si="1"/>
        <v>45688</v>
      </c>
      <c r="L10" s="15" t="str">
        <f ca="1">IF(TODAY()&gt;Tabela224101112131415161718192021222324252628293031[[#This Row],[VENCIMENTO]],"Vencido‼","Válido✔")</f>
        <v>Válido✔</v>
      </c>
    </row>
    <row r="11" spans="1:12" x14ac:dyDescent="0.25">
      <c r="A11" s="11" t="str">
        <f>Tabela224[[#This Row],[NOME]]</f>
        <v>CARLOS ANANIAS SOARES DOS ANJOS</v>
      </c>
      <c r="B11" s="11" t="str">
        <f>Tabela224[[#This Row],[CATEGORIA]]</f>
        <v>EMPREGADO</v>
      </c>
      <c r="C11" s="15" t="str">
        <f>Tabela224[[#This Row],[SITUAÇÃO ]]</f>
        <v>ATIVO</v>
      </c>
      <c r="D11" s="15" t="s">
        <v>143</v>
      </c>
      <c r="E11" s="7"/>
      <c r="F11" s="10"/>
      <c r="G11" s="7"/>
      <c r="H11" s="7" t="s">
        <v>143</v>
      </c>
      <c r="I11" s="8"/>
      <c r="J11" s="7">
        <f t="shared" si="0"/>
        <v>0</v>
      </c>
      <c r="K11" s="9">
        <f t="shared" si="1"/>
        <v>-29</v>
      </c>
      <c r="L11" s="15" t="str">
        <f ca="1">IF(TODAY()&gt;Tabela224101112131415161718192021222324252628293031[[#This Row],[VENCIMENTO]],"Vencido‼","Válido✔")</f>
        <v>Vencido‼</v>
      </c>
    </row>
    <row r="12" spans="1:12" x14ac:dyDescent="0.25">
      <c r="A12" s="11" t="str">
        <f>Tabela224[[#This Row],[NOME]]</f>
        <v>CARLOS ANTÔNIO DE LISBOA</v>
      </c>
      <c r="B12" s="11" t="str">
        <f>Tabela224[[#This Row],[CATEGORIA]]</f>
        <v>EMPREGADO</v>
      </c>
      <c r="C12" s="15" t="str">
        <f>Tabela224[[#This Row],[SITUAÇÃO ]]</f>
        <v>INATIVO</v>
      </c>
      <c r="D12" s="15" t="s">
        <v>117</v>
      </c>
      <c r="E12" s="7">
        <v>45014</v>
      </c>
      <c r="F12" s="10">
        <v>4.1666666666666664E-2</v>
      </c>
      <c r="G12" s="7" t="s">
        <v>25</v>
      </c>
      <c r="H12" s="7" t="s">
        <v>63</v>
      </c>
      <c r="I12" s="8">
        <v>24</v>
      </c>
      <c r="J12" s="7">
        <f t="shared" si="0"/>
        <v>45745</v>
      </c>
      <c r="K12" s="9">
        <f t="shared" si="1"/>
        <v>45716</v>
      </c>
      <c r="L12" s="15" t="str">
        <f ca="1">IF(TODAY()&gt;Tabela224101112131415161718192021222324252628293031[[#This Row],[VENCIMENTO]],"Vencido‼","Válido✔")</f>
        <v>Válido✔</v>
      </c>
    </row>
    <row r="13" spans="1:12" x14ac:dyDescent="0.25">
      <c r="A13" s="11" t="str">
        <f>Tabela224[[#This Row],[NOME]]</f>
        <v>CLESIANO ANTÔNIO DIAS PINHEIRO</v>
      </c>
      <c r="B13" s="11" t="str">
        <f>Tabela224[[#This Row],[CATEGORIA]]</f>
        <v xml:space="preserve">EMPREGADO </v>
      </c>
      <c r="C13" s="15" t="str">
        <f>Tabela224[[#This Row],[SITUAÇÃO ]]</f>
        <v>ATIVO</v>
      </c>
      <c r="D13" s="15" t="s">
        <v>117</v>
      </c>
      <c r="E13" s="7">
        <v>45223</v>
      </c>
      <c r="F13" s="10">
        <v>4.1666666666666664E-2</v>
      </c>
      <c r="G13" s="7" t="s">
        <v>25</v>
      </c>
      <c r="H13" s="7" t="s">
        <v>63</v>
      </c>
      <c r="I13" s="8">
        <v>24</v>
      </c>
      <c r="J13" s="7">
        <f t="shared" si="0"/>
        <v>45954</v>
      </c>
      <c r="K13" s="9">
        <f t="shared" si="1"/>
        <v>45925</v>
      </c>
      <c r="L13" s="15" t="str">
        <f ca="1">IF(TODAY()&gt;Tabela224101112131415161718192021222324252628293031[[#This Row],[VENCIMENTO]],"Vencido‼","Válido✔")</f>
        <v>Válido✔</v>
      </c>
    </row>
    <row r="14" spans="1:12" x14ac:dyDescent="0.25">
      <c r="A14" s="11" t="str">
        <f>Tabela224[[#This Row],[NOME]]</f>
        <v>DAMIÃO VICENTE SARAIVA</v>
      </c>
      <c r="B14" s="11" t="str">
        <f>Tabela224[[#This Row],[CATEGORIA]]</f>
        <v>EMPREGADO</v>
      </c>
      <c r="C14" s="15" t="str">
        <f>Tabela224[[#This Row],[SITUAÇÃO ]]</f>
        <v>ATIVO</v>
      </c>
      <c r="D14" s="15" t="s">
        <v>117</v>
      </c>
      <c r="E14" s="7">
        <v>44994</v>
      </c>
      <c r="F14" s="10">
        <v>4.1666666666666664E-2</v>
      </c>
      <c r="G14" s="7" t="s">
        <v>25</v>
      </c>
      <c r="H14" s="7" t="s">
        <v>63</v>
      </c>
      <c r="I14" s="8">
        <v>24</v>
      </c>
      <c r="J14" s="7">
        <f t="shared" si="0"/>
        <v>45725</v>
      </c>
      <c r="K14" s="9">
        <f>J14-29</f>
        <v>45696</v>
      </c>
      <c r="L14" s="15" t="str">
        <f ca="1">IF(TODAY()&gt;Tabela224101112131415161718192021222324252628293031[[#This Row],[VENCIMENTO]],"Vencido‼","Válido✔")</f>
        <v>Válido✔</v>
      </c>
    </row>
    <row r="15" spans="1:12" x14ac:dyDescent="0.25">
      <c r="A15" s="11" t="str">
        <f>Tabela224[[#This Row],[NOME]]</f>
        <v>DANIEL ALVES DA CUNHA</v>
      </c>
      <c r="B15" s="11" t="str">
        <f>Tabela224[[#This Row],[CATEGORIA]]</f>
        <v>EMPREGADO</v>
      </c>
      <c r="C15" s="15" t="str">
        <f>Tabela224[[#This Row],[SITUAÇÃO ]]</f>
        <v>ATIVO</v>
      </c>
      <c r="D15" s="15" t="s">
        <v>117</v>
      </c>
      <c r="E15" s="7">
        <v>45035</v>
      </c>
      <c r="F15" s="10">
        <v>4.1666666666666664E-2</v>
      </c>
      <c r="G15" s="7" t="s">
        <v>25</v>
      </c>
      <c r="H15" s="7" t="s">
        <v>63</v>
      </c>
      <c r="I15" s="8">
        <v>24</v>
      </c>
      <c r="J15" s="7">
        <f t="shared" si="0"/>
        <v>45766</v>
      </c>
      <c r="K15" s="9">
        <f t="shared" ref="K15:K50" si="2">J15-29</f>
        <v>45737</v>
      </c>
      <c r="L15" s="15" t="str">
        <f ca="1">IF(TODAY()&gt;Tabela224101112131415161718192021222324252628293031[[#This Row],[VENCIMENTO]],"Vencido‼","Válido✔")</f>
        <v>Válido✔</v>
      </c>
    </row>
    <row r="16" spans="1:12" x14ac:dyDescent="0.25">
      <c r="A16" s="11" t="str">
        <f>Tabela224[[#This Row],[NOME]]</f>
        <v>DIEGO GALDINO REZENDE</v>
      </c>
      <c r="B16" s="11" t="str">
        <f>Tabela224[[#This Row],[CATEGORIA]]</f>
        <v>INTERMITENTE (GEOSCAN)</v>
      </c>
      <c r="C16" s="15" t="str">
        <f>Tabela224[[#This Row],[SITUAÇÃO ]]</f>
        <v>ATIVO</v>
      </c>
      <c r="D16" s="15" t="s">
        <v>143</v>
      </c>
      <c r="E16" s="7"/>
      <c r="F16" s="10"/>
      <c r="G16" s="7"/>
      <c r="H16" s="7"/>
      <c r="I16" s="8"/>
      <c r="J16" s="7">
        <f t="shared" si="0"/>
        <v>0</v>
      </c>
      <c r="K16" s="9">
        <f t="shared" si="2"/>
        <v>-29</v>
      </c>
      <c r="L16" s="15" t="str">
        <f ca="1">IF(TODAY()&gt;Tabela224101112131415161718192021222324252628293031[[#This Row],[VENCIMENTO]],"Vencido‼","Válido✔")</f>
        <v>Vencido‼</v>
      </c>
    </row>
    <row r="17" spans="1:12" x14ac:dyDescent="0.25">
      <c r="A17" s="11" t="str">
        <f>Tabela224[[#This Row],[NOME]]</f>
        <v>DOGIVAL GONÇALVES DOS SANTOS</v>
      </c>
      <c r="B17" s="11" t="str">
        <f>Tabela224[[#This Row],[CATEGORIA]]</f>
        <v>INTERMITENTE (ELISVÂNIO)</v>
      </c>
      <c r="C17" s="15" t="str">
        <f>Tabela224[[#This Row],[SITUAÇÃO ]]</f>
        <v>ATIVO</v>
      </c>
      <c r="D17" s="15" t="s">
        <v>143</v>
      </c>
      <c r="E17" s="7"/>
      <c r="F17" s="10"/>
      <c r="G17" s="7"/>
      <c r="H17" s="7"/>
      <c r="I17" s="8"/>
      <c r="J17" s="7">
        <f t="shared" si="0"/>
        <v>0</v>
      </c>
      <c r="K17" s="9">
        <f t="shared" si="2"/>
        <v>-29</v>
      </c>
      <c r="L17" s="15" t="str">
        <f ca="1">IF(TODAY()&gt;Tabela224101112131415161718192021222324252628293031[[#This Row],[VENCIMENTO]],"Vencido‼","Válido✔")</f>
        <v>Vencido‼</v>
      </c>
    </row>
    <row r="18" spans="1:12" x14ac:dyDescent="0.25">
      <c r="A18" s="11" t="str">
        <f>Tabela224[[#This Row],[NOME]]</f>
        <v>ELISVÂNIO DE SOUZA OLIVEIRA</v>
      </c>
      <c r="B18" s="11" t="str">
        <f>Tabela224[[#This Row],[CATEGORIA]]</f>
        <v>INTERMITENTE (ELISVÂNIO)</v>
      </c>
      <c r="C18" s="15" t="str">
        <f>Tabela224[[#This Row],[SITUAÇÃO ]]</f>
        <v>ATIVO</v>
      </c>
      <c r="D18" s="15" t="s">
        <v>143</v>
      </c>
      <c r="E18" s="7"/>
      <c r="F18" s="10"/>
      <c r="G18" s="7"/>
      <c r="H18" s="7"/>
      <c r="I18" s="8"/>
      <c r="J18" s="7">
        <f t="shared" si="0"/>
        <v>0</v>
      </c>
      <c r="K18" s="9">
        <f t="shared" si="2"/>
        <v>-29</v>
      </c>
      <c r="L18" s="15" t="str">
        <f ca="1">IF(TODAY()&gt;Tabela224101112131415161718192021222324252628293031[[#This Row],[VENCIMENTO]],"Vencido‼","Válido✔")</f>
        <v>Vencido‼</v>
      </c>
    </row>
    <row r="19" spans="1:12" x14ac:dyDescent="0.25">
      <c r="A19" s="11" t="str">
        <f>Tabela224[[#This Row],[NOME]]</f>
        <v>EVARISTO CHAVES DA SILVA</v>
      </c>
      <c r="B19" s="11" t="str">
        <f>Tabela224[[#This Row],[CATEGORIA]]</f>
        <v>EMPREGADO</v>
      </c>
      <c r="C19" s="15" t="str">
        <f>Tabela224[[#This Row],[SITUAÇÃO ]]</f>
        <v>ATIVO</v>
      </c>
      <c r="D19" s="15" t="s">
        <v>117</v>
      </c>
      <c r="E19" s="7">
        <v>45181</v>
      </c>
      <c r="F19" s="10">
        <v>4.1666666666666664E-2</v>
      </c>
      <c r="G19" s="7" t="s">
        <v>25</v>
      </c>
      <c r="H19" s="7" t="s">
        <v>63</v>
      </c>
      <c r="I19" s="8">
        <v>24</v>
      </c>
      <c r="J19" s="7">
        <f t="shared" si="0"/>
        <v>45912</v>
      </c>
      <c r="K19" s="9">
        <f t="shared" si="2"/>
        <v>45883</v>
      </c>
      <c r="L19" s="15" t="str">
        <f ca="1">IF(TODAY()&gt;Tabela224101112131415161718192021222324252628293031[[#This Row],[VENCIMENTO]],"Vencido‼","Válido✔")</f>
        <v>Válido✔</v>
      </c>
    </row>
    <row r="20" spans="1:12" x14ac:dyDescent="0.25">
      <c r="A20" s="11" t="str">
        <f>Tabela224[[#This Row],[NOME]]</f>
        <v>FELIPE OLIVEIRA BARBOSA</v>
      </c>
      <c r="B20" s="11" t="str">
        <f>Tabela224[[#This Row],[CATEGORIA]]</f>
        <v>EMPREGADO</v>
      </c>
      <c r="C20" s="15" t="str">
        <f>Tabela224[[#This Row],[SITUAÇÃO ]]</f>
        <v>ATIVO</v>
      </c>
      <c r="D20" s="15" t="s">
        <v>117</v>
      </c>
      <c r="E20" s="7">
        <v>45014</v>
      </c>
      <c r="F20" s="10">
        <v>4.1666666666666664E-2</v>
      </c>
      <c r="G20" s="7" t="s">
        <v>25</v>
      </c>
      <c r="H20" s="7" t="s">
        <v>63</v>
      </c>
      <c r="I20" s="8">
        <v>24</v>
      </c>
      <c r="J20" s="7">
        <f t="shared" si="0"/>
        <v>45745</v>
      </c>
      <c r="K20" s="9">
        <f t="shared" si="2"/>
        <v>45716</v>
      </c>
      <c r="L20" s="15" t="str">
        <f ca="1">IF(TODAY()&gt;Tabela224101112131415161718192021222324252628293031[[#This Row],[VENCIMENTO]],"Vencido‼","Válido✔")</f>
        <v>Válido✔</v>
      </c>
    </row>
    <row r="21" spans="1:12" x14ac:dyDescent="0.25">
      <c r="A21" s="11" t="str">
        <f>Tabela224[[#This Row],[NOME]]</f>
        <v>FERNANDO OLIVEIRA DOS SANTOS</v>
      </c>
      <c r="B21" s="11" t="str">
        <f>Tabela224[[#This Row],[CATEGORIA]]</f>
        <v>EMPREGADO</v>
      </c>
      <c r="C21" s="15" t="str">
        <f>Tabela224[[#This Row],[SITUAÇÃO ]]</f>
        <v>ATIVO</v>
      </c>
      <c r="D21" s="15" t="s">
        <v>117</v>
      </c>
      <c r="E21" s="7">
        <v>45014</v>
      </c>
      <c r="F21" s="10">
        <v>4.1666666666666664E-2</v>
      </c>
      <c r="G21" s="7" t="s">
        <v>25</v>
      </c>
      <c r="H21" s="7" t="s">
        <v>63</v>
      </c>
      <c r="I21" s="8">
        <v>24</v>
      </c>
      <c r="J21" s="7">
        <f t="shared" si="0"/>
        <v>45745</v>
      </c>
      <c r="K21" s="9">
        <f t="shared" si="2"/>
        <v>45716</v>
      </c>
      <c r="L21" s="15" t="str">
        <f ca="1">IF(TODAY()&gt;Tabela224101112131415161718192021222324252628293031[[#This Row],[VENCIMENTO]],"Vencido‼","Válido✔")</f>
        <v>Válido✔</v>
      </c>
    </row>
    <row r="22" spans="1:12" x14ac:dyDescent="0.25">
      <c r="A22" s="11" t="str">
        <f>Tabela224[[#This Row],[NOME]]</f>
        <v>FILIPI GODINHO VEIGA</v>
      </c>
      <c r="B22" s="11" t="str">
        <f>Tabela224[[#This Row],[CATEGORIA]]</f>
        <v>INTERMITENTE (GEOSCAN)</v>
      </c>
      <c r="C22" s="15" t="str">
        <f>Tabela224[[#This Row],[SITUAÇÃO ]]</f>
        <v>ATIVO</v>
      </c>
      <c r="D22" s="15" t="s">
        <v>143</v>
      </c>
      <c r="E22" s="7"/>
      <c r="F22" s="10"/>
      <c r="G22" s="7"/>
      <c r="H22" s="7"/>
      <c r="I22" s="8"/>
      <c r="J22" s="7">
        <f t="shared" si="0"/>
        <v>0</v>
      </c>
      <c r="K22" s="9">
        <f t="shared" si="2"/>
        <v>-29</v>
      </c>
      <c r="L22" s="15" t="str">
        <f ca="1">IF(TODAY()&gt;Tabela224101112131415161718192021222324252628293031[[#This Row],[VENCIMENTO]],"Vencido‼","Válido✔")</f>
        <v>Vencido‼</v>
      </c>
    </row>
    <row r="23" spans="1:12" x14ac:dyDescent="0.25">
      <c r="A23" s="11" t="str">
        <f>Tabela224[[#This Row],[NOME]]</f>
        <v>GERSON DAMIÃO DA SILVA PRADO</v>
      </c>
      <c r="B23" s="11" t="str">
        <f>Tabela224[[#This Row],[CATEGORIA]]</f>
        <v>EMPREGADO</v>
      </c>
      <c r="C23" s="15" t="str">
        <f>Tabela224[[#This Row],[SITUAÇÃO ]]</f>
        <v>ATIVO</v>
      </c>
      <c r="D23" s="15" t="s">
        <v>143</v>
      </c>
      <c r="E23" s="7"/>
      <c r="F23" s="10"/>
      <c r="G23" s="7"/>
      <c r="H23" s="7"/>
      <c r="I23" s="8"/>
      <c r="J23" s="7">
        <f t="shared" si="0"/>
        <v>0</v>
      </c>
      <c r="K23" s="9">
        <f t="shared" si="2"/>
        <v>-29</v>
      </c>
      <c r="L23" s="15" t="str">
        <f ca="1">IF(TODAY()&gt;Tabela224101112131415161718192021222324252628293031[[#This Row],[VENCIMENTO]],"Vencido‼","Válido✔")</f>
        <v>Vencido‼</v>
      </c>
    </row>
    <row r="24" spans="1:12" x14ac:dyDescent="0.25">
      <c r="A24" s="11" t="str">
        <f>Tabela224[[#This Row],[NOME]]</f>
        <v>GIVALDO JOSE DOS SANTOS</v>
      </c>
      <c r="B24" s="11" t="str">
        <f>Tabela224[[#This Row],[CATEGORIA]]</f>
        <v>INTERMITENTE (ELISVÂNIO)</v>
      </c>
      <c r="C24" s="15" t="str">
        <f>Tabela224[[#This Row],[SITUAÇÃO ]]</f>
        <v>ATIVO</v>
      </c>
      <c r="D24" s="15" t="s">
        <v>143</v>
      </c>
      <c r="E24" s="7"/>
      <c r="F24" s="7"/>
      <c r="G24" s="7"/>
      <c r="H24" s="7"/>
      <c r="I24" s="8"/>
      <c r="J24" s="7">
        <f t="shared" si="0"/>
        <v>0</v>
      </c>
      <c r="K24" s="9">
        <f t="shared" si="2"/>
        <v>-29</v>
      </c>
      <c r="L24" s="15" t="str">
        <f ca="1">IF(TODAY()&gt;Tabela224101112131415161718192021222324252628293031[[#This Row],[VENCIMENTO]],"Vencido‼","Válido✔")</f>
        <v>Vencido‼</v>
      </c>
    </row>
    <row r="25" spans="1:12" x14ac:dyDescent="0.25">
      <c r="A25" s="11" t="str">
        <f>Tabela224[[#This Row],[NOME]]</f>
        <v>GUSTAVO HENRIQUE ABREU ROCHA</v>
      </c>
      <c r="B25" s="11" t="str">
        <f>Tabela224[[#This Row],[CATEGORIA]]</f>
        <v>EMPREGADO</v>
      </c>
      <c r="C25" s="15" t="str">
        <f>Tabela224[[#This Row],[SITUAÇÃO ]]</f>
        <v>ATIVO</v>
      </c>
      <c r="D25" s="15" t="s">
        <v>143</v>
      </c>
      <c r="E25" s="7"/>
      <c r="F25" s="7"/>
      <c r="G25" s="7"/>
      <c r="H25" s="7"/>
      <c r="I25" s="8"/>
      <c r="J25" s="7">
        <f t="shared" si="0"/>
        <v>0</v>
      </c>
      <c r="K25" s="9">
        <f t="shared" si="2"/>
        <v>-29</v>
      </c>
      <c r="L25" s="15" t="str">
        <f ca="1">IF(TODAY()&gt;Tabela224101112131415161718192021222324252628293031[[#This Row],[VENCIMENTO]],"Vencido‼","Válido✔")</f>
        <v>Vencido‼</v>
      </c>
    </row>
    <row r="26" spans="1:12" x14ac:dyDescent="0.25">
      <c r="A26" s="11" t="str">
        <f>Tabela224[[#This Row],[NOME]]</f>
        <v>HIGOR PAULO DIAS OLIVEIRA</v>
      </c>
      <c r="B26" s="11" t="str">
        <f>Tabela224[[#This Row],[CATEGORIA]]</f>
        <v>EMPREGADO</v>
      </c>
      <c r="C26" s="15" t="str">
        <f>Tabela224[[#This Row],[SITUAÇÃO ]]</f>
        <v>ATIVO</v>
      </c>
      <c r="D26" s="15" t="s">
        <v>117</v>
      </c>
      <c r="E26" s="7">
        <v>44942</v>
      </c>
      <c r="F26" s="10">
        <v>4.1666666666666664E-2</v>
      </c>
      <c r="G26" s="7" t="s">
        <v>25</v>
      </c>
      <c r="H26" s="7" t="s">
        <v>63</v>
      </c>
      <c r="I26" s="8">
        <v>24</v>
      </c>
      <c r="J26" s="7">
        <f t="shared" si="0"/>
        <v>45673</v>
      </c>
      <c r="K26" s="9">
        <f t="shared" si="2"/>
        <v>45644</v>
      </c>
      <c r="L26" s="15" t="str">
        <f ca="1">IF(TODAY()&gt;Tabela224101112131415161718192021222324252628293031[[#This Row],[VENCIMENTO]],"Vencido‼","Válido✔")</f>
        <v>Válido✔</v>
      </c>
    </row>
    <row r="27" spans="1:12" x14ac:dyDescent="0.25">
      <c r="A27" s="11" t="str">
        <f>Tabela224[[#This Row],[NOME]]</f>
        <v>JANDILSON VIRGENS COSTA</v>
      </c>
      <c r="B27" s="11" t="str">
        <f>Tabela224[[#This Row],[CATEGORIA]]</f>
        <v>INTERMITENTE (ELISVÂNIO)</v>
      </c>
      <c r="C27" s="15" t="str">
        <f>Tabela224[[#This Row],[SITUAÇÃO ]]</f>
        <v>ATIVO</v>
      </c>
      <c r="D27" s="15" t="s">
        <v>143</v>
      </c>
      <c r="E27" s="7"/>
      <c r="F27" s="7"/>
      <c r="G27" s="7"/>
      <c r="H27" s="7"/>
      <c r="I27" s="8"/>
      <c r="J27" s="7">
        <f t="shared" si="0"/>
        <v>0</v>
      </c>
      <c r="K27" s="9">
        <f t="shared" si="2"/>
        <v>-29</v>
      </c>
      <c r="L27" s="15" t="str">
        <f ca="1">IF(TODAY()&gt;Tabela224101112131415161718192021222324252628293031[[#This Row],[VENCIMENTO]],"Vencido‼","Válido✔")</f>
        <v>Vencido‼</v>
      </c>
    </row>
    <row r="28" spans="1:12" x14ac:dyDescent="0.25">
      <c r="A28" s="11" t="str">
        <f>Tabela224[[#This Row],[NOME]]</f>
        <v>JHONATA HENRIQUE AMORIM ALVES</v>
      </c>
      <c r="B28" s="11" t="str">
        <f>Tabela224[[#This Row],[CATEGORIA]]</f>
        <v>EMPREGADO</v>
      </c>
      <c r="C28" s="15" t="str">
        <f>Tabela224[[#This Row],[SITUAÇÃO ]]</f>
        <v>ATIVO</v>
      </c>
      <c r="D28" s="15" t="s">
        <v>117</v>
      </c>
      <c r="E28" s="7">
        <v>44988</v>
      </c>
      <c r="F28" s="10">
        <v>4.1666666666666664E-2</v>
      </c>
      <c r="G28" s="7" t="s">
        <v>25</v>
      </c>
      <c r="H28" s="7" t="s">
        <v>63</v>
      </c>
      <c r="I28" s="8">
        <v>24</v>
      </c>
      <c r="J28" s="7">
        <f t="shared" si="0"/>
        <v>45719</v>
      </c>
      <c r="K28" s="9">
        <f t="shared" si="2"/>
        <v>45690</v>
      </c>
      <c r="L28" s="15" t="str">
        <f ca="1">IF(TODAY()&gt;Tabela224101112131415161718192021222324252628293031[[#This Row],[VENCIMENTO]],"Vencido‼","Válido✔")</f>
        <v>Válido✔</v>
      </c>
    </row>
    <row r="29" spans="1:12" x14ac:dyDescent="0.25">
      <c r="A29" s="11" t="str">
        <f>Tabela224[[#This Row],[NOME]]</f>
        <v>JOÃO PAULO GUIMARÃES</v>
      </c>
      <c r="B29" s="11" t="str">
        <f>Tabela224[[#This Row],[CATEGORIA]]</f>
        <v>EMPREGADO</v>
      </c>
      <c r="C29" s="15" t="str">
        <f>Tabela224[[#This Row],[SITUAÇÃO ]]</f>
        <v>INATIVO</v>
      </c>
      <c r="D29" s="15" t="s">
        <v>117</v>
      </c>
      <c r="E29" s="7">
        <v>45050</v>
      </c>
      <c r="F29" s="10">
        <v>4.1666666666666664E-2</v>
      </c>
      <c r="G29" s="7" t="s">
        <v>25</v>
      </c>
      <c r="H29" s="7" t="s">
        <v>63</v>
      </c>
      <c r="I29" s="8">
        <v>24</v>
      </c>
      <c r="J29" s="7">
        <f t="shared" si="0"/>
        <v>45781</v>
      </c>
      <c r="K29" s="9">
        <f t="shared" si="2"/>
        <v>45752</v>
      </c>
      <c r="L29" s="15" t="str">
        <f ca="1">IF(TODAY()&gt;Tabela224101112131415161718192021222324252628293031[[#This Row],[VENCIMENTO]],"Vencido‼","Válido✔")</f>
        <v>Válido✔</v>
      </c>
    </row>
    <row r="30" spans="1:12" x14ac:dyDescent="0.25">
      <c r="A30" s="11" t="str">
        <f>Tabela224[[#This Row],[NOME]]</f>
        <v>JONATHAS KELLYSON MARTINS DE OLIVEIRA</v>
      </c>
      <c r="B30" s="11" t="str">
        <f>Tabela224[[#This Row],[CATEGORIA]]</f>
        <v>INTERMITENTE</v>
      </c>
      <c r="C30" s="15" t="str">
        <f>Tabela224[[#This Row],[SITUAÇÃO ]]</f>
        <v>INATIVO</v>
      </c>
      <c r="D30" s="15" t="s">
        <v>143</v>
      </c>
      <c r="E30" s="7"/>
      <c r="F30" s="7"/>
      <c r="G30" s="7"/>
      <c r="H30" s="7"/>
      <c r="I30" s="8"/>
      <c r="J30" s="7">
        <f t="shared" si="0"/>
        <v>0</v>
      </c>
      <c r="K30" s="9">
        <f t="shared" si="2"/>
        <v>-29</v>
      </c>
      <c r="L30" s="15" t="str">
        <f ca="1">IF(TODAY()&gt;Tabela224101112131415161718192021222324252628293031[[#This Row],[VENCIMENTO]],"Vencido‼","Válido✔")</f>
        <v>Vencido‼</v>
      </c>
    </row>
    <row r="31" spans="1:12" x14ac:dyDescent="0.25">
      <c r="A31" s="11" t="str">
        <f>Tabela224[[#This Row],[NOME]]</f>
        <v>JOSÉ ANTÔNIO DIAS</v>
      </c>
      <c r="B31" s="11" t="str">
        <f>Tabela224[[#This Row],[CATEGORIA]]</f>
        <v xml:space="preserve">EMPREGADO </v>
      </c>
      <c r="C31" s="15" t="str">
        <f>Tabela224[[#This Row],[SITUAÇÃO ]]</f>
        <v>ATIVO</v>
      </c>
      <c r="D31" s="15" t="s">
        <v>117</v>
      </c>
      <c r="E31" s="7">
        <v>44986</v>
      </c>
      <c r="F31" s="10">
        <v>4.1666666666666664E-2</v>
      </c>
      <c r="G31" s="7" t="s">
        <v>25</v>
      </c>
      <c r="H31" s="7" t="s">
        <v>63</v>
      </c>
      <c r="I31" s="8">
        <v>24</v>
      </c>
      <c r="J31" s="7">
        <f t="shared" si="0"/>
        <v>45717</v>
      </c>
      <c r="K31" s="9">
        <f t="shared" si="2"/>
        <v>45688</v>
      </c>
      <c r="L31" s="15" t="str">
        <f ca="1">IF(TODAY()&gt;Tabela224101112131415161718192021222324252628293031[[#This Row],[VENCIMENTO]],"Vencido‼","Válido✔")</f>
        <v>Válido✔</v>
      </c>
    </row>
    <row r="32" spans="1:12" x14ac:dyDescent="0.25">
      <c r="A32" s="11" t="str">
        <f>Tabela224[[#This Row],[NOME]]</f>
        <v>KENNEDY ALMEIDA MOTA</v>
      </c>
      <c r="B32" s="11" t="str">
        <f>Tabela224[[#This Row],[CATEGORIA]]</f>
        <v>EMPREGADO</v>
      </c>
      <c r="C32" s="15" t="str">
        <f>Tabela224[[#This Row],[SITUAÇÃO ]]</f>
        <v>ATIVO</v>
      </c>
      <c r="D32" s="15" t="s">
        <v>117</v>
      </c>
      <c r="E32" s="7">
        <v>44942</v>
      </c>
      <c r="F32" s="10">
        <v>4.1666666666666664E-2</v>
      </c>
      <c r="G32" s="7" t="s">
        <v>25</v>
      </c>
      <c r="H32" s="7" t="s">
        <v>63</v>
      </c>
      <c r="I32" s="8">
        <v>24</v>
      </c>
      <c r="J32" s="7">
        <f t="shared" si="0"/>
        <v>45673</v>
      </c>
      <c r="K32" s="9">
        <f t="shared" si="2"/>
        <v>45644</v>
      </c>
      <c r="L32" s="15" t="str">
        <f ca="1">IF(TODAY()&gt;Tabela224101112131415161718192021222324252628293031[[#This Row],[VENCIMENTO]],"Vencido‼","Válido✔")</f>
        <v>Válido✔</v>
      </c>
    </row>
    <row r="33" spans="1:12" x14ac:dyDescent="0.25">
      <c r="A33" s="11" t="str">
        <f>Tabela224[[#This Row],[NOME]]</f>
        <v>KEVIN AQUINO ARNEZ</v>
      </c>
      <c r="B33" s="11" t="str">
        <f>Tabela224[[#This Row],[CATEGORIA]]</f>
        <v>EMPREGADO</v>
      </c>
      <c r="C33" s="15" t="str">
        <f>Tabela224[[#This Row],[SITUAÇÃO ]]</f>
        <v>ATIVO</v>
      </c>
      <c r="D33" s="15" t="s">
        <v>117</v>
      </c>
      <c r="E33" s="7">
        <v>44973</v>
      </c>
      <c r="F33" s="10">
        <v>4.1666666666666664E-2</v>
      </c>
      <c r="G33" s="7" t="s">
        <v>25</v>
      </c>
      <c r="H33" s="7" t="s">
        <v>63</v>
      </c>
      <c r="I33" s="8">
        <v>24</v>
      </c>
      <c r="J33" s="7">
        <f t="shared" si="0"/>
        <v>45704</v>
      </c>
      <c r="K33" s="9">
        <f t="shared" si="2"/>
        <v>45675</v>
      </c>
      <c r="L33" s="15" t="str">
        <f ca="1">IF(TODAY()&gt;Tabela224101112131415161718192021222324252628293031[[#This Row],[VENCIMENTO]],"Vencido‼","Válido✔")</f>
        <v>Válido✔</v>
      </c>
    </row>
    <row r="34" spans="1:12" x14ac:dyDescent="0.25">
      <c r="A34" s="11" t="str">
        <f>Tabela224[[#This Row],[NOME]]</f>
        <v>LEANDRO ARCANJO DOS SANTOS</v>
      </c>
      <c r="B34" s="11" t="str">
        <f>Tabela224[[#This Row],[CATEGORIA]]</f>
        <v>EMPREGADO</v>
      </c>
      <c r="C34" s="15" t="str">
        <f>Tabela224[[#This Row],[SITUAÇÃO ]]</f>
        <v>ATIVO</v>
      </c>
      <c r="D34" s="15" t="s">
        <v>117</v>
      </c>
      <c r="E34" s="7">
        <v>45010</v>
      </c>
      <c r="F34" s="10">
        <v>4.1666666666666664E-2</v>
      </c>
      <c r="G34" s="7" t="s">
        <v>25</v>
      </c>
      <c r="H34" s="7" t="s">
        <v>63</v>
      </c>
      <c r="I34" s="8">
        <v>24</v>
      </c>
      <c r="J34" s="7">
        <f t="shared" si="0"/>
        <v>45741</v>
      </c>
      <c r="K34" s="9">
        <f t="shared" si="2"/>
        <v>45712</v>
      </c>
      <c r="L34" s="15" t="str">
        <f ca="1">IF(TODAY()&gt;Tabela224101112131415161718192021222324252628293031[[#This Row],[VENCIMENTO]],"Vencido‼","Válido✔")</f>
        <v>Válido✔</v>
      </c>
    </row>
    <row r="35" spans="1:12" x14ac:dyDescent="0.25">
      <c r="A35" s="11" t="str">
        <f>Tabela224[[#This Row],[NOME]]</f>
        <v>LUCIANO ALVES DE PAIVA</v>
      </c>
      <c r="B35" s="11" t="str">
        <f>Tabela224[[#This Row],[CATEGORIA]]</f>
        <v>EMPREGADO</v>
      </c>
      <c r="C35" s="15" t="str">
        <f>Tabela224[[#This Row],[SITUAÇÃO ]]</f>
        <v>INATIVO</v>
      </c>
      <c r="D35" s="15" t="s">
        <v>117</v>
      </c>
      <c r="E35" s="7">
        <v>44942</v>
      </c>
      <c r="F35" s="10">
        <v>4.1666666666666664E-2</v>
      </c>
      <c r="G35" s="7" t="s">
        <v>25</v>
      </c>
      <c r="H35" s="7" t="s">
        <v>63</v>
      </c>
      <c r="I35" s="8">
        <v>24</v>
      </c>
      <c r="J35" s="7">
        <f t="shared" si="0"/>
        <v>45673</v>
      </c>
      <c r="K35" s="9">
        <f t="shared" si="2"/>
        <v>45644</v>
      </c>
      <c r="L35" s="15" t="str">
        <f ca="1">IF(TODAY()&gt;Tabela224101112131415161718192021222324252628293031[[#This Row],[VENCIMENTO]],"Vencido‼","Válido✔")</f>
        <v>Válido✔</v>
      </c>
    </row>
    <row r="36" spans="1:12" x14ac:dyDescent="0.25">
      <c r="A36" s="11" t="str">
        <f>Tabela224[[#This Row],[NOME]]</f>
        <v>LUIZ CARLOS CORRÊA</v>
      </c>
      <c r="B36" s="11" t="str">
        <f>Tabela224[[#This Row],[CATEGORIA]]</f>
        <v>EMPREGADO</v>
      </c>
      <c r="C36" s="15" t="str">
        <f>Tabela224[[#This Row],[SITUAÇÃO ]]</f>
        <v>ATIVO</v>
      </c>
      <c r="D36" s="15" t="s">
        <v>117</v>
      </c>
      <c r="E36" s="7">
        <v>44942</v>
      </c>
      <c r="F36" s="10">
        <v>4.1666666666666664E-2</v>
      </c>
      <c r="G36" s="7" t="s">
        <v>25</v>
      </c>
      <c r="H36" s="7" t="s">
        <v>63</v>
      </c>
      <c r="I36" s="8">
        <v>24</v>
      </c>
      <c r="J36" s="7">
        <f t="shared" si="0"/>
        <v>45673</v>
      </c>
      <c r="K36" s="9">
        <f t="shared" si="2"/>
        <v>45644</v>
      </c>
      <c r="L36" s="15" t="str">
        <f ca="1">IF(TODAY()&gt;Tabela224101112131415161718192021222324252628293031[[#This Row],[VENCIMENTO]],"Vencido‼","Válido✔")</f>
        <v>Válido✔</v>
      </c>
    </row>
    <row r="37" spans="1:12" x14ac:dyDescent="0.25">
      <c r="A37" s="11" t="str">
        <f>Tabela224[[#This Row],[NOME]]</f>
        <v>MÁRCIO PEREIRA DO NASCIMENTO</v>
      </c>
      <c r="B37" s="11" t="str">
        <f>Tabela224[[#This Row],[CATEGORIA]]</f>
        <v>EMPREGADO</v>
      </c>
      <c r="C37" s="15" t="str">
        <f>Tabela224[[#This Row],[SITUAÇÃO ]]</f>
        <v>ATIVO</v>
      </c>
      <c r="D37" s="15" t="s">
        <v>117</v>
      </c>
      <c r="E37" s="7">
        <v>44979</v>
      </c>
      <c r="F37" s="10">
        <v>4.1666666666666664E-2</v>
      </c>
      <c r="G37" s="7" t="s">
        <v>25</v>
      </c>
      <c r="H37" s="7" t="s">
        <v>63</v>
      </c>
      <c r="I37" s="8">
        <v>24</v>
      </c>
      <c r="J37" s="7">
        <f t="shared" si="0"/>
        <v>45710</v>
      </c>
      <c r="K37" s="9">
        <f t="shared" si="2"/>
        <v>45681</v>
      </c>
      <c r="L37" s="15" t="str">
        <f ca="1">IF(TODAY()&gt;Tabela224101112131415161718192021222324252628293031[[#This Row],[VENCIMENTO]],"Vencido‼","Válido✔")</f>
        <v>Válido✔</v>
      </c>
    </row>
    <row r="38" spans="1:12" x14ac:dyDescent="0.25">
      <c r="A38" s="11" t="str">
        <f>Tabela224[[#This Row],[NOME]]</f>
        <v>MATEUS DOS SANTOS DE BRITO</v>
      </c>
      <c r="B38" s="11" t="str">
        <f>Tabela224[[#This Row],[CATEGORIA]]</f>
        <v>INTERMITENTE (ELISVÂNIO)</v>
      </c>
      <c r="C38" s="15" t="str">
        <f>Tabela224[[#This Row],[SITUAÇÃO ]]</f>
        <v>ATIVO</v>
      </c>
      <c r="D38" s="15" t="s">
        <v>143</v>
      </c>
      <c r="E38" s="7"/>
      <c r="F38" s="7"/>
      <c r="G38" s="7"/>
      <c r="H38" s="7"/>
      <c r="I38" s="8"/>
      <c r="J38" s="7">
        <f t="shared" si="0"/>
        <v>0</v>
      </c>
      <c r="K38" s="9">
        <f t="shared" si="2"/>
        <v>-29</v>
      </c>
      <c r="L38" s="15" t="str">
        <f ca="1">IF(TODAY()&gt;Tabela224101112131415161718192021222324252628293031[[#This Row],[VENCIMENTO]],"Vencido‼","Válido✔")</f>
        <v>Vencido‼</v>
      </c>
    </row>
    <row r="39" spans="1:12" x14ac:dyDescent="0.25">
      <c r="A39" s="11" t="str">
        <f>Tabela224[[#This Row],[NOME]]</f>
        <v>MOACIR ROMÁRIO SIQUEIRA DOS REIS</v>
      </c>
      <c r="B39" s="11" t="str">
        <f>Tabela224[[#This Row],[CATEGORIA]]</f>
        <v>EMPREGADO</v>
      </c>
      <c r="C39" s="15" t="str">
        <f>Tabela224[[#This Row],[SITUAÇÃO ]]</f>
        <v>ATIVO</v>
      </c>
      <c r="D39" s="15" t="s">
        <v>117</v>
      </c>
      <c r="E39" s="7">
        <v>44942</v>
      </c>
      <c r="F39" s="10">
        <v>4.1666666666666664E-2</v>
      </c>
      <c r="G39" s="7" t="s">
        <v>25</v>
      </c>
      <c r="H39" s="7" t="s">
        <v>63</v>
      </c>
      <c r="I39" s="8">
        <v>24</v>
      </c>
      <c r="J39" s="7">
        <f t="shared" si="0"/>
        <v>45673</v>
      </c>
      <c r="K39" s="9">
        <f t="shared" si="2"/>
        <v>45644</v>
      </c>
      <c r="L39" s="15" t="str">
        <f ca="1">IF(TODAY()&gt;Tabela224101112131415161718192021222324252628293031[[#This Row],[VENCIMENTO]],"Vencido‼","Válido✔")</f>
        <v>Válido✔</v>
      </c>
    </row>
    <row r="40" spans="1:12" x14ac:dyDescent="0.25">
      <c r="A40" s="11" t="str">
        <f>Tabela224[[#This Row],[NOME]]</f>
        <v>NATHÁLIA ROSY SOUZA OLIVEIRA</v>
      </c>
      <c r="B40" s="11" t="str">
        <f>Tabela224[[#This Row],[CATEGORIA]]</f>
        <v>EMPREGADO</v>
      </c>
      <c r="C40" s="15" t="str">
        <f>Tabela224[[#This Row],[SITUAÇÃO ]]</f>
        <v>ATIVO</v>
      </c>
      <c r="D40" s="15" t="s">
        <v>143</v>
      </c>
      <c r="E40" s="7"/>
      <c r="F40" s="7"/>
      <c r="G40" s="7"/>
      <c r="H40" s="7"/>
      <c r="I40" s="8"/>
      <c r="J40" s="7">
        <f t="shared" si="0"/>
        <v>0</v>
      </c>
      <c r="K40" s="9">
        <f t="shared" si="2"/>
        <v>-29</v>
      </c>
      <c r="L40" s="15" t="str">
        <f ca="1">IF(TODAY()&gt;Tabela224101112131415161718192021222324252628293031[[#This Row],[VENCIMENTO]],"Vencido‼","Válido✔")</f>
        <v>Vencido‼</v>
      </c>
    </row>
    <row r="41" spans="1:12" x14ac:dyDescent="0.25">
      <c r="A41" s="11" t="str">
        <f>Tabela224[[#This Row],[NOME]]</f>
        <v>NAYARA THAÍS LOURENÇO OLIVEIRA</v>
      </c>
      <c r="B41" s="11" t="str">
        <f>Tabela224[[#This Row],[CATEGORIA]]</f>
        <v>EMPREGADO</v>
      </c>
      <c r="C41" s="15" t="str">
        <f>Tabela224[[#This Row],[SITUAÇÃO ]]</f>
        <v>ATIVO</v>
      </c>
      <c r="D41" s="15" t="s">
        <v>143</v>
      </c>
      <c r="E41" s="7"/>
      <c r="F41" s="7"/>
      <c r="G41" s="7"/>
      <c r="H41" s="7"/>
      <c r="I41" s="8"/>
      <c r="J41" s="7">
        <f t="shared" si="0"/>
        <v>0</v>
      </c>
      <c r="K41" s="9">
        <f t="shared" si="2"/>
        <v>-29</v>
      </c>
      <c r="L41" s="15" t="str">
        <f ca="1">IF(TODAY()&gt;Tabela224101112131415161718192021222324252628293031[[#This Row],[VENCIMENTO]],"Vencido‼","Válido✔")</f>
        <v>Vencido‼</v>
      </c>
    </row>
    <row r="42" spans="1:12" x14ac:dyDescent="0.25">
      <c r="A42" s="11" t="str">
        <f>Tabela224[[#This Row],[NOME]]</f>
        <v>NIELTON OLIVEIRA DAMASCENO</v>
      </c>
      <c r="B42" s="11" t="str">
        <f>Tabela224[[#This Row],[CATEGORIA]]</f>
        <v>EMPREGADO</v>
      </c>
      <c r="C42" s="15" t="str">
        <f>Tabela224[[#This Row],[SITUAÇÃO ]]</f>
        <v>ATIVO</v>
      </c>
      <c r="D42" s="15" t="s">
        <v>117</v>
      </c>
      <c r="E42" s="7">
        <v>44942</v>
      </c>
      <c r="F42" s="10">
        <v>4.1666666666666664E-2</v>
      </c>
      <c r="G42" s="7" t="s">
        <v>25</v>
      </c>
      <c r="H42" s="7" t="s">
        <v>63</v>
      </c>
      <c r="I42" s="8">
        <v>24</v>
      </c>
      <c r="J42" s="7">
        <f t="shared" si="0"/>
        <v>45673</v>
      </c>
      <c r="K42" s="9">
        <f t="shared" si="2"/>
        <v>45644</v>
      </c>
      <c r="L42" s="15" t="str">
        <f ca="1">IF(TODAY()&gt;Tabela224101112131415161718192021222324252628293031[[#This Row],[VENCIMENTO]],"Vencido‼","Válido✔")</f>
        <v>Válido✔</v>
      </c>
    </row>
    <row r="43" spans="1:12" x14ac:dyDescent="0.25">
      <c r="A43" s="11" t="str">
        <f>Tabela224[[#This Row],[NOME]]</f>
        <v>PAULO CÉLIO DA SILVA</v>
      </c>
      <c r="B43" s="11" t="str">
        <f>Tabela224[[#This Row],[CATEGORIA]]</f>
        <v>EMPREGADO</v>
      </c>
      <c r="C43" s="15" t="str">
        <f>Tabela224[[#This Row],[SITUAÇÃO ]]</f>
        <v>ATIVO</v>
      </c>
      <c r="D43" s="15" t="s">
        <v>117</v>
      </c>
      <c r="E43" s="7">
        <v>44942</v>
      </c>
      <c r="F43" s="10">
        <v>4.1666666666666664E-2</v>
      </c>
      <c r="G43" s="7" t="s">
        <v>25</v>
      </c>
      <c r="H43" s="7" t="s">
        <v>63</v>
      </c>
      <c r="I43" s="8">
        <v>24</v>
      </c>
      <c r="J43" s="7">
        <f t="shared" si="0"/>
        <v>45673</v>
      </c>
      <c r="K43" s="9">
        <f t="shared" si="2"/>
        <v>45644</v>
      </c>
      <c r="L43" s="15" t="str">
        <f ca="1">IF(TODAY()&gt;Tabela224101112131415161718192021222324252628293031[[#This Row],[VENCIMENTO]],"Vencido‼","Válido✔")</f>
        <v>Válido✔</v>
      </c>
    </row>
    <row r="44" spans="1:12" x14ac:dyDescent="0.25">
      <c r="A44" s="11" t="str">
        <f>Tabela224[[#This Row],[NOME]]</f>
        <v>RAFAEL FAUSTINO MAPA COELHO</v>
      </c>
      <c r="B44" s="11" t="str">
        <f>Tabela224[[#This Row],[CATEGORIA]]</f>
        <v>EMPREGADO</v>
      </c>
      <c r="C44" s="15" t="str">
        <f>Tabela224[[#This Row],[SITUAÇÃO ]]</f>
        <v>INATIVO</v>
      </c>
      <c r="D44" s="15" t="s">
        <v>143</v>
      </c>
      <c r="E44" s="7"/>
      <c r="F44" s="7"/>
      <c r="G44" s="7"/>
      <c r="H44" s="7"/>
      <c r="I44" s="8"/>
      <c r="J44" s="7">
        <f t="shared" si="0"/>
        <v>0</v>
      </c>
      <c r="K44" s="9">
        <f t="shared" si="2"/>
        <v>-29</v>
      </c>
      <c r="L44" s="15" t="str">
        <f ca="1">IF(TODAY()&gt;Tabela224101112131415161718192021222324252628293031[[#This Row],[VENCIMENTO]],"Vencido‼","Válido✔")</f>
        <v>Vencido‼</v>
      </c>
    </row>
    <row r="45" spans="1:12" x14ac:dyDescent="0.25">
      <c r="A45" s="11" t="str">
        <f>Tabela224[[#This Row],[NOME]]</f>
        <v>RAFAEL ROBERTO CAMPIDELLI</v>
      </c>
      <c r="B45" s="11" t="str">
        <f>Tabela224[[#This Row],[CATEGORIA]]</f>
        <v>EMPREGADO</v>
      </c>
      <c r="C45" s="15" t="s">
        <v>120</v>
      </c>
      <c r="D45" s="15" t="s">
        <v>143</v>
      </c>
      <c r="E45" s="7"/>
      <c r="F45" s="7"/>
      <c r="G45" s="7"/>
      <c r="H45" s="7"/>
      <c r="I45" s="8"/>
      <c r="J45" s="7">
        <f>EDATE(E45,I45)</f>
        <v>0</v>
      </c>
      <c r="K45" s="9">
        <f>J45-29</f>
        <v>-29</v>
      </c>
      <c r="L45" s="15" t="str">
        <f ca="1">IF(TODAY()&gt;Tabela224101112131415161718192021222324252628293031[[#This Row],[VENCIMENTO]],"Vencido‼","Válido✔")</f>
        <v>Vencido‼</v>
      </c>
    </row>
    <row r="46" spans="1:12" x14ac:dyDescent="0.25">
      <c r="A46" s="11" t="str">
        <f>Tabela224[[#This Row],[NOME]]</f>
        <v>ROBERT AUGUSTO SANTOS SILVA</v>
      </c>
      <c r="B46" s="11" t="str">
        <f>Tabela224[[#This Row],[CATEGORIA]]</f>
        <v>EMPREGADO</v>
      </c>
      <c r="C46" s="15" t="str">
        <f>Tabela224[[#This Row],[SITUAÇÃO ]]</f>
        <v>ATIVO</v>
      </c>
      <c r="D46" s="15" t="s">
        <v>117</v>
      </c>
      <c r="E46" s="7">
        <v>45014</v>
      </c>
      <c r="F46" s="10">
        <v>4.1666666666666664E-2</v>
      </c>
      <c r="G46" s="7" t="s">
        <v>25</v>
      </c>
      <c r="H46" s="7" t="s">
        <v>63</v>
      </c>
      <c r="I46" s="8">
        <v>24</v>
      </c>
      <c r="J46" s="7">
        <f t="shared" si="0"/>
        <v>45745</v>
      </c>
      <c r="K46" s="9">
        <f t="shared" si="2"/>
        <v>45716</v>
      </c>
      <c r="L46" s="15" t="str">
        <f ca="1">IF(TODAY()&gt;Tabela224101112131415161718192021222324252628293031[[#This Row],[VENCIMENTO]],"Vencido‼","Válido✔")</f>
        <v>Válido✔</v>
      </c>
    </row>
    <row r="47" spans="1:12" x14ac:dyDescent="0.25">
      <c r="A47" s="11" t="str">
        <f>Tabela224[[#This Row],[NOME]]</f>
        <v>TALISON TIAGO DIAS OLIVEIRA</v>
      </c>
      <c r="B47" s="11" t="str">
        <f>Tabela224[[#This Row],[CATEGORIA]]</f>
        <v>EMPREGADO</v>
      </c>
      <c r="C47" s="15" t="str">
        <f>Tabela224[[#This Row],[SITUAÇÃO ]]</f>
        <v>ATIVO</v>
      </c>
      <c r="D47" s="15" t="s">
        <v>117</v>
      </c>
      <c r="E47" s="7">
        <v>44942</v>
      </c>
      <c r="F47" s="10">
        <v>4.1666666666666664E-2</v>
      </c>
      <c r="G47" s="7" t="s">
        <v>25</v>
      </c>
      <c r="H47" s="7" t="s">
        <v>63</v>
      </c>
      <c r="I47" s="8">
        <v>24</v>
      </c>
      <c r="J47" s="7">
        <f t="shared" si="0"/>
        <v>45673</v>
      </c>
      <c r="K47" s="9">
        <f t="shared" si="2"/>
        <v>45644</v>
      </c>
      <c r="L47" s="15" t="str">
        <f ca="1">IF(TODAY()&gt;Tabela224101112131415161718192021222324252628293031[[#This Row],[VENCIMENTO]],"Vencido‼","Válido✔")</f>
        <v>Válido✔</v>
      </c>
    </row>
    <row r="48" spans="1:12" x14ac:dyDescent="0.25">
      <c r="A48" s="11" t="str">
        <f>Tabela224[[#This Row],[NOME]]</f>
        <v>THAÍS LORRAINE DA SILVA SANTOS</v>
      </c>
      <c r="B48" s="11" t="str">
        <f>Tabela224[[#This Row],[CATEGORIA]]</f>
        <v>EMPREGADO</v>
      </c>
      <c r="C48" s="15" t="str">
        <f>Tabela224[[#This Row],[SITUAÇÃO ]]</f>
        <v>ATIVO</v>
      </c>
      <c r="D48" s="15" t="s">
        <v>143</v>
      </c>
      <c r="E48" s="7"/>
      <c r="F48" s="7"/>
      <c r="G48" s="7"/>
      <c r="H48" s="7"/>
      <c r="I48" s="8"/>
      <c r="J48" s="7">
        <f t="shared" si="0"/>
        <v>0</v>
      </c>
      <c r="K48" s="9">
        <f t="shared" si="2"/>
        <v>-29</v>
      </c>
      <c r="L48" s="15" t="str">
        <f ca="1">IF(TODAY()&gt;Tabela224101112131415161718192021222324252628293031[[#This Row],[VENCIMENTO]],"Vencido‼","Válido✔")</f>
        <v>Vencido‼</v>
      </c>
    </row>
    <row r="49" spans="1:12" x14ac:dyDescent="0.25">
      <c r="A49" s="11" t="str">
        <f>Tabela224[[#This Row],[NOME]]</f>
        <v>WAGNER APARECIDO DE SOUSA JÚNIOR</v>
      </c>
      <c r="B49" s="11" t="str">
        <f>Tabela224[[#This Row],[CATEGORIA]]</f>
        <v>EMPREGADO</v>
      </c>
      <c r="C49" s="15" t="str">
        <f>Tabela224[[#This Row],[SITUAÇÃO ]]</f>
        <v>INATIVO</v>
      </c>
      <c r="D49" s="15" t="s">
        <v>117</v>
      </c>
      <c r="E49" s="7">
        <v>45168</v>
      </c>
      <c r="F49" s="10">
        <v>4.1666666666666664E-2</v>
      </c>
      <c r="G49" s="7" t="s">
        <v>25</v>
      </c>
      <c r="H49" s="7" t="s">
        <v>63</v>
      </c>
      <c r="I49" s="8">
        <v>24</v>
      </c>
      <c r="J49" s="7">
        <f t="shared" si="0"/>
        <v>45899</v>
      </c>
      <c r="K49" s="9">
        <f t="shared" si="2"/>
        <v>45870</v>
      </c>
      <c r="L49" s="15" t="str">
        <f ca="1">IF(TODAY()&gt;Tabela224101112131415161718192021222324252628293031[[#This Row],[VENCIMENTO]],"Vencido‼","Válido✔")</f>
        <v>Válido✔</v>
      </c>
    </row>
    <row r="50" spans="1:12" x14ac:dyDescent="0.25">
      <c r="A50" s="11" t="str">
        <f>Tabela224[[#This Row],[NOME]]</f>
        <v>WESLEY DE ALMEIDA E SOUZA</v>
      </c>
      <c r="B50" s="11" t="str">
        <f>Tabela224[[#This Row],[CATEGORIA]]</f>
        <v>EMPREGADO</v>
      </c>
      <c r="C50" s="15" t="str">
        <f>Tabela224[[#This Row],[SITUAÇÃO ]]</f>
        <v>ATIVO</v>
      </c>
      <c r="D50" s="15" t="s">
        <v>117</v>
      </c>
      <c r="E50" s="19">
        <v>44942</v>
      </c>
      <c r="F50" s="10">
        <v>4.1666666666666664E-2</v>
      </c>
      <c r="G50" s="7" t="s">
        <v>25</v>
      </c>
      <c r="H50" s="7" t="s">
        <v>63</v>
      </c>
      <c r="I50" s="8">
        <v>24</v>
      </c>
      <c r="J50" s="19">
        <f t="shared" si="0"/>
        <v>45673</v>
      </c>
      <c r="K50" s="20">
        <f t="shared" si="2"/>
        <v>45644</v>
      </c>
      <c r="L50" s="15" t="str">
        <f ca="1">IF(TODAY()&gt;Tabela224101112131415161718192021222324252628293031[[#This Row],[VENCIMENTO]],"Vencido‼","Válido✔")</f>
        <v>Válido✔</v>
      </c>
    </row>
    <row r="51" spans="1:12" x14ac:dyDescent="0.25">
      <c r="A51" s="11" t="str">
        <f>Tabela224[[#This Row],[NOME]]</f>
        <v>MARCELO CHRISTIAN LELIS DE OLIVEIRA</v>
      </c>
      <c r="B51" s="11" t="str">
        <f>Tabela224[[#This Row],[CATEGORIA]]</f>
        <v>EMPREGADO</v>
      </c>
      <c r="C51" s="15" t="str">
        <f>Tabela224[[#This Row],[SITUAÇÃO ]]</f>
        <v>ATIVO</v>
      </c>
      <c r="D51" s="8" t="s">
        <v>117</v>
      </c>
      <c r="E51" s="7">
        <v>45251</v>
      </c>
      <c r="F51" s="10">
        <v>4.1666666666666664E-2</v>
      </c>
      <c r="G51" s="7" t="s">
        <v>25</v>
      </c>
      <c r="H51" s="7" t="s">
        <v>63</v>
      </c>
      <c r="I51" s="8">
        <v>24</v>
      </c>
      <c r="J51" s="7">
        <f t="shared" ref="J51:J52" si="3">EDATE(E51,I51)</f>
        <v>45982</v>
      </c>
      <c r="K51" s="9">
        <f t="shared" ref="K51:K52" si="4">J51-29</f>
        <v>45953</v>
      </c>
      <c r="L51" s="15" t="str">
        <f ca="1">IF(TODAY()&gt;Tabela224101112131415161718192021222324252628293031[[#This Row],[VENCIMENTO]],"Vencido‼","Válido✔")</f>
        <v>Válido✔</v>
      </c>
    </row>
    <row r="52" spans="1:12" x14ac:dyDescent="0.25">
      <c r="A52" s="11" t="str">
        <f>Tabela224[[#This Row],[NOME]]</f>
        <v>PABLO VINICIUS SEVERINO FERNANDES</v>
      </c>
      <c r="B52" s="11" t="str">
        <f>Tabela224[[#This Row],[CATEGORIA]]</f>
        <v xml:space="preserve">EMPREGADO </v>
      </c>
      <c r="C52" s="15" t="str">
        <f>Tabela224[[#This Row],[SITUAÇÃO ]]</f>
        <v>ATIVO</v>
      </c>
      <c r="D52" s="31" t="s">
        <v>117</v>
      </c>
      <c r="E52" s="19">
        <v>45251</v>
      </c>
      <c r="F52" s="10">
        <v>4.1666666666666664E-2</v>
      </c>
      <c r="G52" s="19" t="s">
        <v>25</v>
      </c>
      <c r="H52" s="19" t="s">
        <v>63</v>
      </c>
      <c r="I52" s="31">
        <v>24</v>
      </c>
      <c r="J52" s="19">
        <f t="shared" si="3"/>
        <v>45982</v>
      </c>
      <c r="K52" s="20">
        <f t="shared" si="4"/>
        <v>45953</v>
      </c>
      <c r="L52" s="15" t="str">
        <f ca="1">IF(TODAY()&gt;Tabela224101112131415161718192021222324252628293031[[#This Row],[VENCIMENTO]],"Vencido‼","Válido✔")</f>
        <v>Válido✔</v>
      </c>
    </row>
    <row r="53" spans="1:12" x14ac:dyDescent="0.25">
      <c r="A53" s="11" t="str">
        <f>Tabela224[[#This Row],[NOME]]</f>
        <v>FRANCISCO PEDRO DE SOUZA SANTOS</v>
      </c>
      <c r="B53" s="11" t="str">
        <f>Tabela224[[#This Row],[CATEGORIA]]</f>
        <v>EMPREGADO</v>
      </c>
      <c r="C53" s="15" t="s">
        <v>119</v>
      </c>
      <c r="D53" s="8" t="s">
        <v>143</v>
      </c>
      <c r="E53" s="7"/>
      <c r="F53" s="26"/>
      <c r="G53" s="7"/>
      <c r="H53" s="7"/>
      <c r="I53" s="8"/>
      <c r="J53" s="7"/>
      <c r="K53" s="9">
        <f t="shared" ref="K53:K100" si="5">J53-29</f>
        <v>-29</v>
      </c>
      <c r="L53" s="27" t="str">
        <f ca="1">IF(TODAY()&gt;Tabela224101112131415161718192021222324252628293031[[#This Row],[VENCIMENTO]],"Vencido‼","Válido✔")</f>
        <v>Vencido‼</v>
      </c>
    </row>
    <row r="54" spans="1:12" x14ac:dyDescent="0.25">
      <c r="A54" s="11" t="str">
        <f>Tabela224[[#This Row],[NOME]]</f>
        <v>ÍTALO GABRIEL DA SILVA RODRIGUES SANTOS</v>
      </c>
      <c r="B54" s="11" t="str">
        <f>Tabela224[[#This Row],[CATEGORIA]]</f>
        <v>EMPREGADO</v>
      </c>
      <c r="C54" s="15" t="str">
        <f>Tabela224[[#This Row],[SITUAÇÃO ]]</f>
        <v>ATIVO</v>
      </c>
      <c r="D54" s="8" t="s">
        <v>143</v>
      </c>
      <c r="E54" s="7">
        <v>45329</v>
      </c>
      <c r="F54" s="26">
        <v>4.1666666666666664E-2</v>
      </c>
      <c r="G54" s="7" t="s">
        <v>25</v>
      </c>
      <c r="H54" s="7" t="s">
        <v>63</v>
      </c>
      <c r="I54" s="8">
        <v>24</v>
      </c>
      <c r="J54" s="7">
        <v>45329</v>
      </c>
      <c r="K54" s="9">
        <v>46060</v>
      </c>
      <c r="L54" s="27" t="str">
        <f ca="1">IF(TODAY()&gt;Tabela224101112131415161718192021222324252628293031[[#This Row],[VENCIMENTO]],"Vencido‼","Válido✔")</f>
        <v>Vencido‼</v>
      </c>
    </row>
    <row r="55" spans="1:12" x14ac:dyDescent="0.25">
      <c r="A55" s="11" t="str">
        <f>Tabela224[[#This Row],[NOME]]</f>
        <v>IVANILDO AMARAL SANTOS</v>
      </c>
      <c r="B55" s="11" t="str">
        <f>Tabela224[[#This Row],[CATEGORIA]]</f>
        <v>EMPREGADO</v>
      </c>
      <c r="C55" s="15" t="str">
        <f>Tabela224[[#This Row],[SITUAÇÃO ]]</f>
        <v>ATIVO</v>
      </c>
      <c r="D55" s="8" t="s">
        <v>117</v>
      </c>
      <c r="E55" s="7">
        <v>45298</v>
      </c>
      <c r="F55" s="10">
        <v>4.1666666666666664E-2</v>
      </c>
      <c r="G55" s="7" t="s">
        <v>25</v>
      </c>
      <c r="H55" s="7" t="s">
        <v>63</v>
      </c>
      <c r="I55" s="8">
        <v>24</v>
      </c>
      <c r="J55" s="7">
        <f t="shared" ref="J55:J100" si="6">EDATE(E55,I55)</f>
        <v>46029</v>
      </c>
      <c r="K55" s="9">
        <f t="shared" si="5"/>
        <v>46000</v>
      </c>
      <c r="L55" s="27" t="str">
        <f ca="1">IF(TODAY()&gt;Tabela224101112131415161718192021222324252628293031[[#This Row],[VENCIMENTO]],"Vencido‼","Válido✔")</f>
        <v>Válido✔</v>
      </c>
    </row>
    <row r="56" spans="1:12" x14ac:dyDescent="0.25">
      <c r="A56" s="11" t="str">
        <f>Tabela224[[#This Row],[NOME]]</f>
        <v>JONATHAN FERNANDES PEREIRA</v>
      </c>
      <c r="B56" s="11" t="str">
        <f>Tabela224[[#This Row],[CATEGORIA]]</f>
        <v>EMPREGADO</v>
      </c>
      <c r="C56" s="15" t="str">
        <f>Tabela224[[#This Row],[SITUAÇÃO ]]</f>
        <v>ATIVO</v>
      </c>
      <c r="D56" s="8" t="s">
        <v>117</v>
      </c>
      <c r="E56" s="7">
        <v>45298</v>
      </c>
      <c r="F56" s="10">
        <v>4.1666666666666664E-2</v>
      </c>
      <c r="G56" s="7" t="s">
        <v>25</v>
      </c>
      <c r="H56" s="7" t="s">
        <v>63</v>
      </c>
      <c r="I56" s="8">
        <v>24</v>
      </c>
      <c r="J56" s="7">
        <f t="shared" si="6"/>
        <v>46029</v>
      </c>
      <c r="K56" s="9">
        <f t="shared" si="5"/>
        <v>46000</v>
      </c>
      <c r="L56" s="27" t="str">
        <f ca="1">IF(TODAY()&gt;Tabela224101112131415161718192021222324252628293031[[#This Row],[VENCIMENTO]],"Vencido‼","Válido✔")</f>
        <v>Válido✔</v>
      </c>
    </row>
    <row r="57" spans="1:12" x14ac:dyDescent="0.25">
      <c r="A57" s="11" t="str">
        <f>Tabela224[[#This Row],[NOME]]</f>
        <v>FERNANDO AQUINO FERNANDES</v>
      </c>
      <c r="B57" s="11" t="str">
        <f>Tabela224[[#This Row],[CATEGORIA]]</f>
        <v>INTERMITENTE (FERNANDO)</v>
      </c>
      <c r="C57" s="15" t="str">
        <f>Tabela224[[#This Row],[SITUAÇÃO ]]</f>
        <v>ATIVO</v>
      </c>
      <c r="D57" s="8" t="s">
        <v>143</v>
      </c>
      <c r="E57" s="7">
        <v>45314</v>
      </c>
      <c r="F57" s="26">
        <v>4.1666666666666664E-2</v>
      </c>
      <c r="G57" s="7" t="s">
        <v>25</v>
      </c>
      <c r="H57" s="7" t="s">
        <v>63</v>
      </c>
      <c r="I57" s="8">
        <v>24</v>
      </c>
      <c r="J57" s="7">
        <f t="shared" si="6"/>
        <v>46045</v>
      </c>
      <c r="K57" s="9">
        <f t="shared" si="5"/>
        <v>46016</v>
      </c>
      <c r="L57" s="27" t="str">
        <f ca="1">IF(TODAY()&gt;Tabela224101112131415161718192021222324252628293031[[#This Row],[VENCIMENTO]],"Vencido‼","Válido✔")</f>
        <v>Válido✔</v>
      </c>
    </row>
    <row r="58" spans="1:12" x14ac:dyDescent="0.25">
      <c r="A58" s="11" t="str">
        <f>Tabela224[[#This Row],[NOME]]</f>
        <v>WANDESON COSTA LIMA</v>
      </c>
      <c r="B58" s="11" t="str">
        <f>Tabela224[[#This Row],[CATEGORIA]]</f>
        <v>INTERMITENTE (FERNANDO)</v>
      </c>
      <c r="C58" s="15" t="str">
        <f>Tabela224[[#This Row],[SITUAÇÃO ]]</f>
        <v>ATIVO</v>
      </c>
      <c r="D58" s="8" t="s">
        <v>143</v>
      </c>
      <c r="E58" s="7">
        <v>45314</v>
      </c>
      <c r="F58" s="26">
        <v>4.1666666666666664E-2</v>
      </c>
      <c r="G58" s="7" t="s">
        <v>25</v>
      </c>
      <c r="H58" s="7" t="s">
        <v>63</v>
      </c>
      <c r="I58" s="8">
        <v>24</v>
      </c>
      <c r="J58" s="7">
        <f t="shared" si="6"/>
        <v>46045</v>
      </c>
      <c r="K58" s="9">
        <f t="shared" si="5"/>
        <v>46016</v>
      </c>
      <c r="L58" s="27" t="str">
        <f ca="1">IF(TODAY()&gt;Tabela224101112131415161718192021222324252628293031[[#This Row],[VENCIMENTO]],"Vencido‼","Válido✔")</f>
        <v>Válido✔</v>
      </c>
    </row>
    <row r="59" spans="1:12" x14ac:dyDescent="0.25">
      <c r="A59" s="11" t="str">
        <f>Tabela224[[#This Row],[NOME]]</f>
        <v>WILLIAN JORGE CAETANO PINTO</v>
      </c>
      <c r="B59" s="11" t="str">
        <f>Tabela224[[#This Row],[CATEGORIA]]</f>
        <v>INTERMITENTE (FERNANDO)</v>
      </c>
      <c r="C59" s="15" t="str">
        <f>Tabela224[[#This Row],[SITUAÇÃO ]]</f>
        <v>ATIVO</v>
      </c>
      <c r="D59" s="8" t="s">
        <v>143</v>
      </c>
      <c r="E59" s="7">
        <v>45314</v>
      </c>
      <c r="F59" s="26">
        <v>4.1666666666666664E-2</v>
      </c>
      <c r="G59" s="7" t="s">
        <v>25</v>
      </c>
      <c r="H59" s="7" t="s">
        <v>63</v>
      </c>
      <c r="I59" s="8">
        <v>24</v>
      </c>
      <c r="J59" s="7">
        <f t="shared" si="6"/>
        <v>46045</v>
      </c>
      <c r="K59" s="9">
        <f t="shared" si="5"/>
        <v>46016</v>
      </c>
      <c r="L59" s="27" t="str">
        <f ca="1">IF(TODAY()&gt;Tabela224101112131415161718192021222324252628293031[[#This Row],[VENCIMENTO]],"Vencido‼","Válido✔")</f>
        <v>Válido✔</v>
      </c>
    </row>
    <row r="60" spans="1:12" x14ac:dyDescent="0.25">
      <c r="A60" s="11" t="str">
        <f>Tabela224[[#This Row],[NOME]]</f>
        <v>GRASIANE DA COSTA SOBRINHO</v>
      </c>
      <c r="B60" s="11" t="str">
        <f>Tabela224[[#This Row],[CATEGORIA]]</f>
        <v>EMPREGADO</v>
      </c>
      <c r="C60" s="15" t="str">
        <f>Tabela224[[#This Row],[SITUAÇÃO ]]</f>
        <v>ATIVO</v>
      </c>
      <c r="D60" s="8" t="s">
        <v>117</v>
      </c>
      <c r="E60" s="7">
        <v>45356</v>
      </c>
      <c r="F60" s="26">
        <v>4.1666666666666664E-2</v>
      </c>
      <c r="G60" s="7" t="s">
        <v>25</v>
      </c>
      <c r="H60" s="7" t="s">
        <v>63</v>
      </c>
      <c r="I60" s="8">
        <v>24</v>
      </c>
      <c r="J60" s="7">
        <v>46086</v>
      </c>
      <c r="K60" s="9">
        <f t="shared" si="5"/>
        <v>46057</v>
      </c>
      <c r="L60" s="27" t="str">
        <f ca="1">IF(TODAY()&gt;Tabela224101112131415161718192021222324252628293031[[#This Row],[VENCIMENTO]],"Vencido‼","Válido✔")</f>
        <v>Válido✔</v>
      </c>
    </row>
    <row r="61" spans="1:12" x14ac:dyDescent="0.25">
      <c r="A61" s="11" t="str">
        <f>Tabela224[[#This Row],[NOME]]</f>
        <v>BRUNO GUIMARÃES MARTINS</v>
      </c>
      <c r="B61" s="11" t="str">
        <f>Tabela224[[#This Row],[CATEGORIA]]</f>
        <v>EMPREGADO</v>
      </c>
      <c r="C61" s="15" t="str">
        <f>Tabela224[[#This Row],[SITUAÇÃO ]]</f>
        <v>ATIVO</v>
      </c>
      <c r="D61" s="8"/>
      <c r="E61" s="7"/>
      <c r="F61" s="7"/>
      <c r="G61" s="7"/>
      <c r="H61" s="7"/>
      <c r="I61" s="8"/>
      <c r="J61" s="7">
        <f t="shared" si="6"/>
        <v>0</v>
      </c>
      <c r="K61" s="9">
        <f t="shared" si="5"/>
        <v>-29</v>
      </c>
      <c r="L61" s="27" t="str">
        <f ca="1">IF(TODAY()&gt;Tabela224101112131415161718192021222324252628293031[[#This Row],[VENCIMENTO]],"Vencido‼","Válido✔")</f>
        <v>Vencido‼</v>
      </c>
    </row>
    <row r="62" spans="1:12" x14ac:dyDescent="0.25">
      <c r="A62" s="11" t="str">
        <f>Tabela224[[#This Row],[NOME]]</f>
        <v>LEANDRO GUIMARÃES MARTINS</v>
      </c>
      <c r="B62" s="11" t="str">
        <f>Tabela224[[#This Row],[CATEGORIA]]</f>
        <v>EMPREGADO</v>
      </c>
      <c r="C62" s="15" t="str">
        <f>Tabela224[[#This Row],[SITUAÇÃO ]]</f>
        <v>ATIVO</v>
      </c>
      <c r="D62" s="8"/>
      <c r="E62" s="7"/>
      <c r="F62" s="7"/>
      <c r="G62" s="7"/>
      <c r="H62" s="7"/>
      <c r="I62" s="8"/>
      <c r="J62" s="7">
        <f t="shared" si="6"/>
        <v>0</v>
      </c>
      <c r="K62" s="9">
        <f t="shared" si="5"/>
        <v>-29</v>
      </c>
      <c r="L62" s="27" t="str">
        <f ca="1">IF(TODAY()&gt;Tabela224101112131415161718192021222324252628293031[[#This Row],[VENCIMENTO]],"Vencido‼","Válido✔")</f>
        <v>Vencido‼</v>
      </c>
    </row>
    <row r="63" spans="1:12" x14ac:dyDescent="0.25">
      <c r="A63" s="11" t="str">
        <f>Tabela224[[#This Row],[NOME]]</f>
        <v>ALESSANDRO IORANY DOS SANTOS</v>
      </c>
      <c r="B63" s="11" t="str">
        <f>Tabela224[[#This Row],[CATEGORIA]]</f>
        <v>EMPREGADO</v>
      </c>
      <c r="C63" s="15" t="str">
        <f>Tabela224[[#This Row],[SITUAÇÃO ]]</f>
        <v>INATIVO</v>
      </c>
      <c r="D63" s="8" t="s">
        <v>117</v>
      </c>
      <c r="E63" s="7">
        <v>45384</v>
      </c>
      <c r="F63" s="26">
        <v>4.1666666666666664E-2</v>
      </c>
      <c r="G63" s="7" t="s">
        <v>25</v>
      </c>
      <c r="H63" s="7" t="s">
        <v>63</v>
      </c>
      <c r="I63" s="8">
        <v>24</v>
      </c>
      <c r="J63" s="7">
        <f t="shared" si="6"/>
        <v>46114</v>
      </c>
      <c r="K63" s="9">
        <f t="shared" si="5"/>
        <v>46085</v>
      </c>
      <c r="L63" s="27" t="str">
        <f ca="1">IF(TODAY()&gt;Tabela224101112131415161718192021222324252628293031[[#This Row],[VENCIMENTO]],"Vencido‼","Válido✔")</f>
        <v>Válido✔</v>
      </c>
    </row>
    <row r="64" spans="1:12" x14ac:dyDescent="0.25">
      <c r="A64" s="11" t="str">
        <f>Tabela224[[#This Row],[NOME]]</f>
        <v>MATHEUS BINI SEVERINO FERNANDES</v>
      </c>
      <c r="B64" s="11" t="str">
        <f>Tabela224[[#This Row],[CATEGORIA]]</f>
        <v>EMPREGADO</v>
      </c>
      <c r="C64" s="15" t="str">
        <f>Tabela224[[#This Row],[SITUAÇÃO ]]</f>
        <v>ATIVO</v>
      </c>
      <c r="D64" s="8" t="s">
        <v>117</v>
      </c>
      <c r="E64" s="7">
        <v>45384</v>
      </c>
      <c r="F64" s="26">
        <v>4.1666666666666664E-2</v>
      </c>
      <c r="G64" s="7" t="s">
        <v>25</v>
      </c>
      <c r="H64" s="7" t="s">
        <v>63</v>
      </c>
      <c r="I64" s="8">
        <v>24</v>
      </c>
      <c r="J64" s="7">
        <f t="shared" si="6"/>
        <v>46114</v>
      </c>
      <c r="K64" s="9">
        <f t="shared" si="5"/>
        <v>46085</v>
      </c>
      <c r="L64" s="27" t="str">
        <f ca="1">IF(TODAY()&gt;Tabela224101112131415161718192021222324252628293031[[#This Row],[VENCIMENTO]],"Vencido‼","Válido✔")</f>
        <v>Válido✔</v>
      </c>
    </row>
    <row r="65" spans="1:12" x14ac:dyDescent="0.25">
      <c r="A65" s="11" t="str">
        <f>Tabela224[[#This Row],[NOME]]</f>
        <v>NILTON ALVES DA CUNHA FILHO</v>
      </c>
      <c r="B65" s="11" t="str">
        <f>Tabela224[[#This Row],[CATEGORIA]]</f>
        <v>EMPREGADO</v>
      </c>
      <c r="C65" s="15" t="str">
        <f>Tabela224[[#This Row],[SITUAÇÃO ]]</f>
        <v>ATIVO</v>
      </c>
      <c r="D65" s="8" t="s">
        <v>117</v>
      </c>
      <c r="E65" s="7">
        <v>45384</v>
      </c>
      <c r="F65" s="26">
        <v>4.1666666666666664E-2</v>
      </c>
      <c r="G65" s="7" t="s">
        <v>25</v>
      </c>
      <c r="H65" s="7" t="s">
        <v>63</v>
      </c>
      <c r="I65" s="8">
        <v>24</v>
      </c>
      <c r="J65" s="7">
        <f t="shared" si="6"/>
        <v>46114</v>
      </c>
      <c r="K65" s="9">
        <f t="shared" si="5"/>
        <v>46085</v>
      </c>
      <c r="L65" s="27" t="str">
        <f ca="1">IF(TODAY()&gt;Tabela224101112131415161718192021222324252628293031[[#This Row],[VENCIMENTO]],"Vencido‼","Válido✔")</f>
        <v>Válido✔</v>
      </c>
    </row>
    <row r="66" spans="1:12" x14ac:dyDescent="0.25">
      <c r="A66" s="11" t="str">
        <f>Tabela224[[#This Row],[NOME]]</f>
        <v>FRANCISCO PEDRO DE SOUZA SANTOS</v>
      </c>
      <c r="B66" s="11" t="str">
        <f>Tabela224[[#This Row],[CATEGORIA]]</f>
        <v>EMPREGADO</v>
      </c>
      <c r="C66" s="15" t="str">
        <f>Tabela224[[#This Row],[SITUAÇÃO ]]</f>
        <v>ATIVO</v>
      </c>
      <c r="D66" s="8"/>
      <c r="E66" s="7"/>
      <c r="F66" s="7"/>
      <c r="G66" s="7"/>
      <c r="H66" s="7"/>
      <c r="I66" s="8"/>
      <c r="J66" s="7">
        <f t="shared" si="6"/>
        <v>0</v>
      </c>
      <c r="K66" s="9">
        <f t="shared" si="5"/>
        <v>-29</v>
      </c>
      <c r="L66" s="27" t="str">
        <f ca="1">IF(TODAY()&gt;Tabela224101112131415161718192021222324252628293031[[#This Row],[VENCIMENTO]],"Vencido‼","Válido✔")</f>
        <v>Vencido‼</v>
      </c>
    </row>
    <row r="67" spans="1:12" x14ac:dyDescent="0.25">
      <c r="A67" s="11" t="str">
        <f>Tabela224[[#This Row],[NOME]]</f>
        <v>CARLOS EDUARDO ALVES JULIÃO</v>
      </c>
      <c r="B67" s="11" t="str">
        <f>Tabela224[[#This Row],[CATEGORIA]]</f>
        <v>EMPREGADO</v>
      </c>
      <c r="C67" s="15" t="str">
        <f>Tabela224[[#This Row],[SITUAÇÃO ]]</f>
        <v>ATIVO</v>
      </c>
      <c r="D67" s="8"/>
      <c r="E67" s="7"/>
      <c r="F67" s="7"/>
      <c r="G67" s="7"/>
      <c r="H67" s="7"/>
      <c r="I67" s="8"/>
      <c r="J67" s="7">
        <f t="shared" si="6"/>
        <v>0</v>
      </c>
      <c r="K67" s="9">
        <f t="shared" si="5"/>
        <v>-29</v>
      </c>
      <c r="L67" s="27" t="str">
        <f ca="1">IF(TODAY()&gt;Tabela224101112131415161718192021222324252628293031[[#This Row],[VENCIMENTO]],"Vencido‼","Válido✔")</f>
        <v>Vencido‼</v>
      </c>
    </row>
    <row r="68" spans="1:12" x14ac:dyDescent="0.25">
      <c r="A68" s="11" t="str">
        <f>Tabela224[[#This Row],[NOME]]</f>
        <v>JHONATAS ALVES COSTA</v>
      </c>
      <c r="B68" s="11" t="str">
        <f>Tabela224[[#This Row],[CATEGORIA]]</f>
        <v>EMPREGADO</v>
      </c>
      <c r="C68" s="15" t="str">
        <f>Tabela224[[#This Row],[SITUAÇÃO ]]</f>
        <v>ATIVO</v>
      </c>
      <c r="D68" s="8"/>
      <c r="E68" s="7"/>
      <c r="F68" s="7"/>
      <c r="G68" s="7"/>
      <c r="H68" s="7"/>
      <c r="I68" s="8"/>
      <c r="J68" s="7">
        <f t="shared" si="6"/>
        <v>0</v>
      </c>
      <c r="K68" s="9">
        <f t="shared" si="5"/>
        <v>-29</v>
      </c>
      <c r="L68" s="27" t="str">
        <f ca="1">IF(TODAY()&gt;Tabela224101112131415161718192021222324252628293031[[#This Row],[VENCIMENTO]],"Vencido‼","Válido✔")</f>
        <v>Vencido‼</v>
      </c>
    </row>
    <row r="69" spans="1:12" x14ac:dyDescent="0.25">
      <c r="A69" s="11" t="str">
        <f>Tabela224[[#This Row],[NOME]]</f>
        <v>KELLEN CARLA PEREIRA SILVA</v>
      </c>
      <c r="B69" s="11" t="str">
        <f>Tabela224[[#This Row],[CATEGORIA]]</f>
        <v>EMPREGADO</v>
      </c>
      <c r="C69" s="15" t="str">
        <f>Tabela224[[#This Row],[SITUAÇÃO ]]</f>
        <v>ATIVO</v>
      </c>
      <c r="D69" s="8"/>
      <c r="E69" s="7"/>
      <c r="F69" s="7"/>
      <c r="G69" s="7"/>
      <c r="H69" s="7"/>
      <c r="I69" s="8"/>
      <c r="J69" s="7">
        <f t="shared" si="6"/>
        <v>0</v>
      </c>
      <c r="K69" s="9">
        <f t="shared" si="5"/>
        <v>-29</v>
      </c>
      <c r="L69" s="27" t="str">
        <f ca="1">IF(TODAY()&gt;Tabela224101112131415161718192021222324252628293031[[#This Row],[VENCIMENTO]],"Vencido‼","Válido✔")</f>
        <v>Vencido‼</v>
      </c>
    </row>
    <row r="70" spans="1:12" x14ac:dyDescent="0.25">
      <c r="A70" s="11" t="str">
        <f>Tabela224[[#This Row],[NOME]]</f>
        <v>LEONARDO JOSÉ DA SILVA</v>
      </c>
      <c r="B70" s="11" t="str">
        <f>Tabela224[[#This Row],[CATEGORIA]]</f>
        <v>EMPREGADO</v>
      </c>
      <c r="C70" s="15" t="str">
        <f>Tabela224[[#This Row],[SITUAÇÃO ]]</f>
        <v>ATIVO</v>
      </c>
      <c r="D70" s="8"/>
      <c r="E70" s="7"/>
      <c r="F70" s="7"/>
      <c r="G70" s="7"/>
      <c r="H70" s="7"/>
      <c r="I70" s="8"/>
      <c r="J70" s="7">
        <f t="shared" si="6"/>
        <v>0</v>
      </c>
      <c r="K70" s="9">
        <f t="shared" si="5"/>
        <v>-29</v>
      </c>
      <c r="L70" s="27" t="str">
        <f ca="1">IF(TODAY()&gt;Tabela224101112131415161718192021222324252628293031[[#This Row],[VENCIMENTO]],"Vencido‼","Válido✔")</f>
        <v>Vencido‼</v>
      </c>
    </row>
    <row r="71" spans="1:12" x14ac:dyDescent="0.25">
      <c r="A71" s="11" t="str">
        <f>Tabela224[[#This Row],[NOME]]</f>
        <v>LUSIMAR DE SOUZA SANTOS</v>
      </c>
      <c r="B71" s="11" t="str">
        <f>Tabela224[[#This Row],[CATEGORIA]]</f>
        <v>EMPREGADO</v>
      </c>
      <c r="C71" s="15" t="str">
        <f>Tabela224[[#This Row],[SITUAÇÃO ]]</f>
        <v>ATIVO</v>
      </c>
      <c r="D71" s="8"/>
      <c r="E71" s="7"/>
      <c r="F71" s="7"/>
      <c r="G71" s="7"/>
      <c r="H71" s="7"/>
      <c r="I71" s="8"/>
      <c r="J71" s="7">
        <f t="shared" si="6"/>
        <v>0</v>
      </c>
      <c r="K71" s="9">
        <f t="shared" si="5"/>
        <v>-29</v>
      </c>
      <c r="L71" s="27" t="str">
        <f ca="1">IF(TODAY()&gt;Tabela224101112131415161718192021222324252628293031[[#This Row],[VENCIMENTO]],"Vencido‼","Válido✔")</f>
        <v>Vencido‼</v>
      </c>
    </row>
    <row r="72" spans="1:12" x14ac:dyDescent="0.25">
      <c r="A72" s="11" t="str">
        <f>Tabela224[[#This Row],[NOME]]</f>
        <v>SANDY CRISTINA VENCESLAU FERREIRA</v>
      </c>
      <c r="B72" s="11" t="str">
        <f>Tabela224[[#This Row],[CATEGORIA]]</f>
        <v>EMPREGADO</v>
      </c>
      <c r="C72" s="15" t="str">
        <f>Tabela224[[#This Row],[SITUAÇÃO ]]</f>
        <v>ATIVO</v>
      </c>
      <c r="D72" s="8"/>
      <c r="E72" s="7"/>
      <c r="F72" s="7"/>
      <c r="G72" s="7"/>
      <c r="H72" s="7"/>
      <c r="I72" s="8"/>
      <c r="J72" s="7">
        <f t="shared" si="6"/>
        <v>0</v>
      </c>
      <c r="K72" s="9">
        <f t="shared" si="5"/>
        <v>-29</v>
      </c>
      <c r="L72" s="27" t="str">
        <f ca="1">IF(TODAY()&gt;Tabela224101112131415161718192021222324252628293031[[#This Row],[VENCIMENTO]],"Vencido‼","Válido✔")</f>
        <v>Vencido‼</v>
      </c>
    </row>
    <row r="73" spans="1:12" x14ac:dyDescent="0.25">
      <c r="A73" s="11" t="e">
        <f>Tabela224[[#This Row],[NOME]]</f>
        <v>#VALUE!</v>
      </c>
      <c r="B73" s="11" t="e">
        <f>Tabela224[[#This Row],[CATEGORIA]]</f>
        <v>#VALUE!</v>
      </c>
      <c r="C73" s="15" t="e">
        <f>Tabela224[[#This Row],[SITUAÇÃO ]]</f>
        <v>#VALUE!</v>
      </c>
      <c r="D73" s="8"/>
      <c r="E73" s="7"/>
      <c r="F73" s="7"/>
      <c r="G73" s="7"/>
      <c r="H73" s="7"/>
      <c r="I73" s="8"/>
      <c r="J73" s="7">
        <f t="shared" si="6"/>
        <v>0</v>
      </c>
      <c r="K73" s="9">
        <f t="shared" si="5"/>
        <v>-29</v>
      </c>
      <c r="L73" s="27" t="str">
        <f ca="1">IF(TODAY()&gt;Tabela224101112131415161718192021222324252628293031[[#This Row],[VENCIMENTO]],"Vencido‼","Válido✔")</f>
        <v>Vencido‼</v>
      </c>
    </row>
    <row r="74" spans="1:12" x14ac:dyDescent="0.25">
      <c r="A74" s="11" t="e">
        <f>Tabela224[[#This Row],[NOME]]</f>
        <v>#VALUE!</v>
      </c>
      <c r="B74" s="11" t="e">
        <f>Tabela224[[#This Row],[CATEGORIA]]</f>
        <v>#VALUE!</v>
      </c>
      <c r="C74" s="15" t="e">
        <f>Tabela224[[#This Row],[SITUAÇÃO ]]</f>
        <v>#VALUE!</v>
      </c>
      <c r="D74" s="8"/>
      <c r="E74" s="7"/>
      <c r="F74" s="7"/>
      <c r="G74" s="7"/>
      <c r="H74" s="7"/>
      <c r="I74" s="8"/>
      <c r="J74" s="7">
        <f t="shared" si="6"/>
        <v>0</v>
      </c>
      <c r="K74" s="9">
        <f t="shared" si="5"/>
        <v>-29</v>
      </c>
      <c r="L74" s="27" t="str">
        <f ca="1">IF(TODAY()&gt;Tabela224101112131415161718192021222324252628293031[[#This Row],[VENCIMENTO]],"Vencido‼","Válido✔")</f>
        <v>Vencido‼</v>
      </c>
    </row>
    <row r="75" spans="1:12" x14ac:dyDescent="0.25">
      <c r="A75" s="11" t="e">
        <f>Tabela224[[#This Row],[NOME]]</f>
        <v>#VALUE!</v>
      </c>
      <c r="B75" s="11" t="e">
        <f>Tabela224[[#This Row],[CATEGORIA]]</f>
        <v>#VALUE!</v>
      </c>
      <c r="C75" s="15" t="e">
        <f>Tabela224[[#This Row],[SITUAÇÃO ]]</f>
        <v>#VALUE!</v>
      </c>
      <c r="D75" s="8"/>
      <c r="E75" s="7"/>
      <c r="F75" s="7"/>
      <c r="G75" s="7"/>
      <c r="H75" s="7"/>
      <c r="I75" s="8"/>
      <c r="J75" s="7">
        <f t="shared" si="6"/>
        <v>0</v>
      </c>
      <c r="K75" s="9">
        <f t="shared" si="5"/>
        <v>-29</v>
      </c>
      <c r="L75" s="27" t="str">
        <f ca="1">IF(TODAY()&gt;Tabela224101112131415161718192021222324252628293031[[#This Row],[VENCIMENTO]],"Vencido‼","Válido✔")</f>
        <v>Vencido‼</v>
      </c>
    </row>
    <row r="76" spans="1:12" x14ac:dyDescent="0.25">
      <c r="A76" s="11" t="e">
        <f>Tabela224[[#This Row],[NOME]]</f>
        <v>#VALUE!</v>
      </c>
      <c r="B76" s="11" t="e">
        <f>Tabela224[[#This Row],[CATEGORIA]]</f>
        <v>#VALUE!</v>
      </c>
      <c r="C76" s="15" t="e">
        <f>Tabela224[[#This Row],[SITUAÇÃO ]]</f>
        <v>#VALUE!</v>
      </c>
      <c r="D76" s="8"/>
      <c r="E76" s="7"/>
      <c r="F76" s="7"/>
      <c r="G76" s="7"/>
      <c r="H76" s="7"/>
      <c r="I76" s="8"/>
      <c r="J76" s="7">
        <f t="shared" si="6"/>
        <v>0</v>
      </c>
      <c r="K76" s="9">
        <f t="shared" si="5"/>
        <v>-29</v>
      </c>
      <c r="L76" s="27" t="str">
        <f ca="1">IF(TODAY()&gt;Tabela224101112131415161718192021222324252628293031[[#This Row],[VENCIMENTO]],"Vencido‼","Válido✔")</f>
        <v>Vencido‼</v>
      </c>
    </row>
    <row r="77" spans="1:12" x14ac:dyDescent="0.25">
      <c r="A77" s="11" t="e">
        <f>Tabela224[[#This Row],[NOME]]</f>
        <v>#VALUE!</v>
      </c>
      <c r="B77" s="11" t="e">
        <f>Tabela224[[#This Row],[CATEGORIA]]</f>
        <v>#VALUE!</v>
      </c>
      <c r="C77" s="15" t="e">
        <f>Tabela224[[#This Row],[SITUAÇÃO ]]</f>
        <v>#VALUE!</v>
      </c>
      <c r="D77" s="8"/>
      <c r="E77" s="7"/>
      <c r="F77" s="7"/>
      <c r="G77" s="7"/>
      <c r="H77" s="7"/>
      <c r="I77" s="8"/>
      <c r="J77" s="7">
        <f t="shared" si="6"/>
        <v>0</v>
      </c>
      <c r="K77" s="9">
        <f t="shared" si="5"/>
        <v>-29</v>
      </c>
      <c r="L77" s="27" t="str">
        <f ca="1">IF(TODAY()&gt;Tabela224101112131415161718192021222324252628293031[[#This Row],[VENCIMENTO]],"Vencido‼","Válido✔")</f>
        <v>Vencido‼</v>
      </c>
    </row>
    <row r="78" spans="1:12" x14ac:dyDescent="0.25">
      <c r="A78" s="11" t="e">
        <f>Tabela224[[#This Row],[NOME]]</f>
        <v>#VALUE!</v>
      </c>
      <c r="B78" s="11" t="e">
        <f>Tabela224[[#This Row],[CATEGORIA]]</f>
        <v>#VALUE!</v>
      </c>
      <c r="C78" s="15" t="e">
        <f>Tabela224[[#This Row],[SITUAÇÃO ]]</f>
        <v>#VALUE!</v>
      </c>
      <c r="D78" s="8"/>
      <c r="E78" s="7"/>
      <c r="F78" s="7"/>
      <c r="G78" s="7"/>
      <c r="H78" s="7"/>
      <c r="I78" s="8"/>
      <c r="J78" s="7">
        <f t="shared" si="6"/>
        <v>0</v>
      </c>
      <c r="K78" s="9">
        <f t="shared" si="5"/>
        <v>-29</v>
      </c>
      <c r="L78" s="27" t="str">
        <f ca="1">IF(TODAY()&gt;Tabela224101112131415161718192021222324252628293031[[#This Row],[VENCIMENTO]],"Vencido‼","Válido✔")</f>
        <v>Vencido‼</v>
      </c>
    </row>
    <row r="79" spans="1:12" x14ac:dyDescent="0.25">
      <c r="A79" s="11" t="e">
        <f>Tabela224[[#This Row],[NOME]]</f>
        <v>#VALUE!</v>
      </c>
      <c r="B79" s="11" t="e">
        <f>Tabela224[[#This Row],[CATEGORIA]]</f>
        <v>#VALUE!</v>
      </c>
      <c r="C79" s="15" t="e">
        <f>Tabela224[[#This Row],[SITUAÇÃO ]]</f>
        <v>#VALUE!</v>
      </c>
      <c r="D79" s="8"/>
      <c r="E79" s="7"/>
      <c r="F79" s="7"/>
      <c r="G79" s="7"/>
      <c r="H79" s="7"/>
      <c r="I79" s="8"/>
      <c r="J79" s="7">
        <f t="shared" si="6"/>
        <v>0</v>
      </c>
      <c r="K79" s="9">
        <f t="shared" si="5"/>
        <v>-29</v>
      </c>
      <c r="L79" s="27" t="str">
        <f ca="1">IF(TODAY()&gt;Tabela224101112131415161718192021222324252628293031[[#This Row],[VENCIMENTO]],"Vencido‼","Válido✔")</f>
        <v>Vencido‼</v>
      </c>
    </row>
    <row r="80" spans="1:12" x14ac:dyDescent="0.25">
      <c r="A80" s="11" t="e">
        <f>Tabela224[[#This Row],[NOME]]</f>
        <v>#VALUE!</v>
      </c>
      <c r="B80" s="11" t="e">
        <f>Tabela224[[#This Row],[CATEGORIA]]</f>
        <v>#VALUE!</v>
      </c>
      <c r="C80" s="15" t="e">
        <f>Tabela224[[#This Row],[SITUAÇÃO ]]</f>
        <v>#VALUE!</v>
      </c>
      <c r="D80" s="8"/>
      <c r="E80" s="7"/>
      <c r="F80" s="7"/>
      <c r="G80" s="7"/>
      <c r="H80" s="7"/>
      <c r="I80" s="8"/>
      <c r="J80" s="7">
        <f t="shared" si="6"/>
        <v>0</v>
      </c>
      <c r="K80" s="9">
        <f t="shared" si="5"/>
        <v>-29</v>
      </c>
      <c r="L80" s="27" t="str">
        <f ca="1">IF(TODAY()&gt;Tabela224101112131415161718192021222324252628293031[[#This Row],[VENCIMENTO]],"Vencido‼","Válido✔")</f>
        <v>Vencido‼</v>
      </c>
    </row>
    <row r="81" spans="1:12" x14ac:dyDescent="0.25">
      <c r="A81" s="11" t="e">
        <f>Tabela224[[#This Row],[NOME]]</f>
        <v>#VALUE!</v>
      </c>
      <c r="B81" s="11" t="e">
        <f>Tabela224[[#This Row],[CATEGORIA]]</f>
        <v>#VALUE!</v>
      </c>
      <c r="C81" s="15"/>
      <c r="D81" s="8"/>
      <c r="E81" s="7"/>
      <c r="F81" s="7"/>
      <c r="G81" s="7"/>
      <c r="H81" s="7"/>
      <c r="I81" s="8"/>
      <c r="J81" s="7">
        <f t="shared" si="6"/>
        <v>0</v>
      </c>
      <c r="K81" s="9">
        <f t="shared" si="5"/>
        <v>-29</v>
      </c>
      <c r="L81" s="27" t="str">
        <f ca="1">IF(TODAY()&gt;Tabela224101112131415161718192021222324252628293031[[#This Row],[VENCIMENTO]],"Vencido‼","Válido✔")</f>
        <v>Vencido‼</v>
      </c>
    </row>
    <row r="82" spans="1:12" x14ac:dyDescent="0.25">
      <c r="A82" s="11" t="e">
        <f>Tabela224[[#This Row],[NOME]]</f>
        <v>#VALUE!</v>
      </c>
      <c r="B82" s="11" t="e">
        <f>Tabela224[[#This Row],[CATEGORIA]]</f>
        <v>#VALUE!</v>
      </c>
      <c r="C82" s="15"/>
      <c r="D82" s="8"/>
      <c r="E82" s="7"/>
      <c r="F82" s="7"/>
      <c r="G82" s="7"/>
      <c r="H82" s="7"/>
      <c r="I82" s="8"/>
      <c r="J82" s="7">
        <f t="shared" si="6"/>
        <v>0</v>
      </c>
      <c r="K82" s="9">
        <f t="shared" si="5"/>
        <v>-29</v>
      </c>
      <c r="L82" s="27" t="str">
        <f ca="1">IF(TODAY()&gt;Tabela224101112131415161718192021222324252628293031[[#This Row],[VENCIMENTO]],"Vencido‼","Válido✔")</f>
        <v>Vencido‼</v>
      </c>
    </row>
    <row r="83" spans="1:12" x14ac:dyDescent="0.25">
      <c r="A83" s="11" t="e">
        <f>Tabela224[[#This Row],[NOME]]</f>
        <v>#VALUE!</v>
      </c>
      <c r="B83" s="11" t="e">
        <f>Tabela224[[#This Row],[CATEGORIA]]</f>
        <v>#VALUE!</v>
      </c>
      <c r="C83" s="15"/>
      <c r="D83" s="8"/>
      <c r="E83" s="7"/>
      <c r="F83" s="7"/>
      <c r="G83" s="7"/>
      <c r="H83" s="7"/>
      <c r="I83" s="8"/>
      <c r="J83" s="7">
        <f t="shared" si="6"/>
        <v>0</v>
      </c>
      <c r="K83" s="9">
        <f t="shared" si="5"/>
        <v>-29</v>
      </c>
      <c r="L83" s="27" t="str">
        <f ca="1">IF(TODAY()&gt;Tabela224101112131415161718192021222324252628293031[[#This Row],[VENCIMENTO]],"Vencido‼","Válido✔")</f>
        <v>Vencido‼</v>
      </c>
    </row>
    <row r="84" spans="1:12" x14ac:dyDescent="0.25">
      <c r="A84" s="11" t="e">
        <f>Tabela224[[#This Row],[NOME]]</f>
        <v>#VALUE!</v>
      </c>
      <c r="B84" s="11" t="e">
        <f>Tabela224[[#This Row],[CATEGORIA]]</f>
        <v>#VALUE!</v>
      </c>
      <c r="C84" s="15"/>
      <c r="D84" s="8"/>
      <c r="E84" s="7"/>
      <c r="F84" s="7"/>
      <c r="G84" s="7"/>
      <c r="H84" s="7"/>
      <c r="I84" s="8"/>
      <c r="J84" s="7">
        <f t="shared" si="6"/>
        <v>0</v>
      </c>
      <c r="K84" s="9">
        <f t="shared" si="5"/>
        <v>-29</v>
      </c>
      <c r="L84" s="27" t="str">
        <f ca="1">IF(TODAY()&gt;Tabela224101112131415161718192021222324252628293031[[#This Row],[VENCIMENTO]],"Vencido‼","Válido✔")</f>
        <v>Vencido‼</v>
      </c>
    </row>
    <row r="85" spans="1:12" x14ac:dyDescent="0.25">
      <c r="A85" s="11" t="e">
        <f>Tabela224[[#This Row],[NOME]]</f>
        <v>#VALUE!</v>
      </c>
      <c r="B85" s="11" t="e">
        <f>Tabela224[[#This Row],[CATEGORIA]]</f>
        <v>#VALUE!</v>
      </c>
      <c r="C85" s="15"/>
      <c r="D85" s="8"/>
      <c r="E85" s="7"/>
      <c r="F85" s="7"/>
      <c r="G85" s="7"/>
      <c r="H85" s="7"/>
      <c r="I85" s="8"/>
      <c r="J85" s="7">
        <f t="shared" si="6"/>
        <v>0</v>
      </c>
      <c r="K85" s="9">
        <f t="shared" si="5"/>
        <v>-29</v>
      </c>
      <c r="L85" s="27" t="str">
        <f ca="1">IF(TODAY()&gt;Tabela224101112131415161718192021222324252628293031[[#This Row],[VENCIMENTO]],"Vencido‼","Válido✔")</f>
        <v>Vencido‼</v>
      </c>
    </row>
    <row r="86" spans="1:12" x14ac:dyDescent="0.25">
      <c r="A86" s="11" t="e">
        <f>Tabela224[[#This Row],[NOME]]</f>
        <v>#VALUE!</v>
      </c>
      <c r="B86" s="11" t="e">
        <f>Tabela224[[#This Row],[CATEGORIA]]</f>
        <v>#VALUE!</v>
      </c>
      <c r="C86" s="15"/>
      <c r="D86" s="8"/>
      <c r="E86" s="7"/>
      <c r="F86" s="7"/>
      <c r="G86" s="7"/>
      <c r="H86" s="7"/>
      <c r="I86" s="8"/>
      <c r="J86" s="7">
        <f t="shared" si="6"/>
        <v>0</v>
      </c>
      <c r="K86" s="9">
        <f t="shared" si="5"/>
        <v>-29</v>
      </c>
      <c r="L86" s="27" t="str">
        <f ca="1">IF(TODAY()&gt;Tabela224101112131415161718192021222324252628293031[[#This Row],[VENCIMENTO]],"Vencido‼","Válido✔")</f>
        <v>Vencido‼</v>
      </c>
    </row>
    <row r="87" spans="1:12" x14ac:dyDescent="0.25">
      <c r="A87" s="11" t="e">
        <f>Tabela224[[#This Row],[NOME]]</f>
        <v>#VALUE!</v>
      </c>
      <c r="B87" s="11" t="e">
        <f>Tabela224[[#This Row],[CATEGORIA]]</f>
        <v>#VALUE!</v>
      </c>
      <c r="C87" s="15"/>
      <c r="D87" s="8"/>
      <c r="E87" s="7"/>
      <c r="F87" s="7"/>
      <c r="G87" s="7"/>
      <c r="H87" s="7"/>
      <c r="I87" s="8"/>
      <c r="J87" s="7">
        <f t="shared" si="6"/>
        <v>0</v>
      </c>
      <c r="K87" s="9">
        <f t="shared" si="5"/>
        <v>-29</v>
      </c>
      <c r="L87" s="27" t="str">
        <f ca="1">IF(TODAY()&gt;Tabela224101112131415161718192021222324252628293031[[#This Row],[VENCIMENTO]],"Vencido‼","Válido✔")</f>
        <v>Vencido‼</v>
      </c>
    </row>
    <row r="88" spans="1:12" x14ac:dyDescent="0.25">
      <c r="A88" s="11" t="e">
        <f>Tabela224[[#This Row],[NOME]]</f>
        <v>#VALUE!</v>
      </c>
      <c r="B88" s="11" t="e">
        <f>Tabela224[[#This Row],[CATEGORIA]]</f>
        <v>#VALUE!</v>
      </c>
      <c r="C88" s="15"/>
      <c r="D88" s="8"/>
      <c r="E88" s="7"/>
      <c r="F88" s="7"/>
      <c r="G88" s="7"/>
      <c r="H88" s="7"/>
      <c r="I88" s="8"/>
      <c r="J88" s="7">
        <f t="shared" si="6"/>
        <v>0</v>
      </c>
      <c r="K88" s="9">
        <f t="shared" si="5"/>
        <v>-29</v>
      </c>
      <c r="L88" s="27" t="str">
        <f ca="1">IF(TODAY()&gt;Tabela224101112131415161718192021222324252628293031[[#This Row],[VENCIMENTO]],"Vencido‼","Válido✔")</f>
        <v>Vencido‼</v>
      </c>
    </row>
    <row r="89" spans="1:12" x14ac:dyDescent="0.25">
      <c r="A89" s="11" t="e">
        <f>Tabela224[[#This Row],[NOME]]</f>
        <v>#VALUE!</v>
      </c>
      <c r="B89" s="11" t="e">
        <f>Tabela224[[#This Row],[CATEGORIA]]</f>
        <v>#VALUE!</v>
      </c>
      <c r="C89" s="15"/>
      <c r="D89" s="8"/>
      <c r="E89" s="7"/>
      <c r="F89" s="7"/>
      <c r="G89" s="7"/>
      <c r="H89" s="7"/>
      <c r="I89" s="8"/>
      <c r="J89" s="7">
        <f t="shared" si="6"/>
        <v>0</v>
      </c>
      <c r="K89" s="9">
        <f t="shared" si="5"/>
        <v>-29</v>
      </c>
      <c r="L89" s="27" t="str">
        <f ca="1">IF(TODAY()&gt;Tabela224101112131415161718192021222324252628293031[[#This Row],[VENCIMENTO]],"Vencido‼","Válido✔")</f>
        <v>Vencido‼</v>
      </c>
    </row>
    <row r="90" spans="1:12" x14ac:dyDescent="0.25">
      <c r="A90" s="11" t="e">
        <f>Tabela224[[#This Row],[NOME]]</f>
        <v>#VALUE!</v>
      </c>
      <c r="B90" s="11" t="e">
        <f>Tabela224[[#This Row],[CATEGORIA]]</f>
        <v>#VALUE!</v>
      </c>
      <c r="C90" s="15"/>
      <c r="D90" s="8"/>
      <c r="E90" s="7"/>
      <c r="F90" s="7"/>
      <c r="G90" s="7"/>
      <c r="H90" s="7"/>
      <c r="I90" s="8"/>
      <c r="J90" s="7">
        <f t="shared" si="6"/>
        <v>0</v>
      </c>
      <c r="K90" s="9">
        <f t="shared" si="5"/>
        <v>-29</v>
      </c>
      <c r="L90" s="27" t="str">
        <f ca="1">IF(TODAY()&gt;Tabela224101112131415161718192021222324252628293031[[#This Row],[VENCIMENTO]],"Vencido‼","Válido✔")</f>
        <v>Vencido‼</v>
      </c>
    </row>
    <row r="91" spans="1:12" x14ac:dyDescent="0.25">
      <c r="A91" s="11" t="e">
        <f>Tabela224[[#This Row],[NOME]]</f>
        <v>#VALUE!</v>
      </c>
      <c r="B91" s="11" t="e">
        <f>Tabela224[[#This Row],[CATEGORIA]]</f>
        <v>#VALUE!</v>
      </c>
      <c r="C91" s="15"/>
      <c r="D91" s="8"/>
      <c r="E91" s="7"/>
      <c r="F91" s="7"/>
      <c r="G91" s="7"/>
      <c r="H91" s="7"/>
      <c r="I91" s="8"/>
      <c r="J91" s="7">
        <f t="shared" si="6"/>
        <v>0</v>
      </c>
      <c r="K91" s="9">
        <f t="shared" si="5"/>
        <v>-29</v>
      </c>
      <c r="L91" s="27" t="str">
        <f ca="1">IF(TODAY()&gt;Tabela224101112131415161718192021222324252628293031[[#This Row],[VENCIMENTO]],"Vencido‼","Válido✔")</f>
        <v>Vencido‼</v>
      </c>
    </row>
    <row r="92" spans="1:12" x14ac:dyDescent="0.25">
      <c r="A92" s="11" t="e">
        <f>Tabela224[[#This Row],[NOME]]</f>
        <v>#VALUE!</v>
      </c>
      <c r="B92" s="11" t="e">
        <f>Tabela224[[#This Row],[CATEGORIA]]</f>
        <v>#VALUE!</v>
      </c>
      <c r="C92" s="15"/>
      <c r="D92" s="8"/>
      <c r="E92" s="7"/>
      <c r="F92" s="7"/>
      <c r="G92" s="7"/>
      <c r="H92" s="7"/>
      <c r="I92" s="8"/>
      <c r="J92" s="7">
        <f t="shared" si="6"/>
        <v>0</v>
      </c>
      <c r="K92" s="9">
        <f t="shared" si="5"/>
        <v>-29</v>
      </c>
      <c r="L92" s="27" t="str">
        <f ca="1">IF(TODAY()&gt;Tabela224101112131415161718192021222324252628293031[[#This Row],[VENCIMENTO]],"Vencido‼","Válido✔")</f>
        <v>Vencido‼</v>
      </c>
    </row>
    <row r="93" spans="1:12" x14ac:dyDescent="0.25">
      <c r="A93" s="11" t="e">
        <f>Tabela224[[#This Row],[NOME]]</f>
        <v>#VALUE!</v>
      </c>
      <c r="B93" s="11" t="e">
        <f>Tabela224[[#This Row],[CATEGORIA]]</f>
        <v>#VALUE!</v>
      </c>
      <c r="C93" s="15"/>
      <c r="D93" s="8"/>
      <c r="E93" s="7"/>
      <c r="F93" s="7"/>
      <c r="G93" s="7"/>
      <c r="H93" s="7"/>
      <c r="I93" s="8"/>
      <c r="J93" s="7">
        <f t="shared" si="6"/>
        <v>0</v>
      </c>
      <c r="K93" s="9">
        <f t="shared" si="5"/>
        <v>-29</v>
      </c>
      <c r="L93" s="27" t="str">
        <f ca="1">IF(TODAY()&gt;Tabela224101112131415161718192021222324252628293031[[#This Row],[VENCIMENTO]],"Vencido‼","Válido✔")</f>
        <v>Vencido‼</v>
      </c>
    </row>
    <row r="94" spans="1:12" x14ac:dyDescent="0.25">
      <c r="A94" s="11" t="e">
        <f>Tabela224[[#This Row],[NOME]]</f>
        <v>#VALUE!</v>
      </c>
      <c r="B94" s="11" t="e">
        <f>Tabela224[[#This Row],[CATEGORIA]]</f>
        <v>#VALUE!</v>
      </c>
      <c r="C94" s="15"/>
      <c r="D94" s="8"/>
      <c r="E94" s="7"/>
      <c r="F94" s="7"/>
      <c r="G94" s="7"/>
      <c r="H94" s="7"/>
      <c r="I94" s="8"/>
      <c r="J94" s="7">
        <f t="shared" si="6"/>
        <v>0</v>
      </c>
      <c r="K94" s="9">
        <f t="shared" si="5"/>
        <v>-29</v>
      </c>
      <c r="L94" s="27" t="str">
        <f ca="1">IF(TODAY()&gt;Tabela224101112131415161718192021222324252628293031[[#This Row],[VENCIMENTO]],"Vencido‼","Válido✔")</f>
        <v>Vencido‼</v>
      </c>
    </row>
    <row r="95" spans="1:12" x14ac:dyDescent="0.25">
      <c r="A95" s="11" t="e">
        <f>Tabela224[[#This Row],[NOME]]</f>
        <v>#VALUE!</v>
      </c>
      <c r="B95" s="11" t="e">
        <f>Tabela224[[#This Row],[CATEGORIA]]</f>
        <v>#VALUE!</v>
      </c>
      <c r="C95" s="15"/>
      <c r="D95" s="8"/>
      <c r="E95" s="7"/>
      <c r="F95" s="7"/>
      <c r="G95" s="7"/>
      <c r="H95" s="7"/>
      <c r="I95" s="8"/>
      <c r="J95" s="7">
        <f t="shared" si="6"/>
        <v>0</v>
      </c>
      <c r="K95" s="9">
        <f t="shared" si="5"/>
        <v>-29</v>
      </c>
      <c r="L95" s="27" t="str">
        <f ca="1">IF(TODAY()&gt;Tabela224101112131415161718192021222324252628293031[[#This Row],[VENCIMENTO]],"Vencido‼","Válido✔")</f>
        <v>Vencido‼</v>
      </c>
    </row>
    <row r="96" spans="1:12" x14ac:dyDescent="0.25">
      <c r="A96" s="11" t="e">
        <f>Tabela224[[#This Row],[NOME]]</f>
        <v>#VALUE!</v>
      </c>
      <c r="B96" s="11" t="e">
        <f>Tabela224[[#This Row],[CATEGORIA]]</f>
        <v>#VALUE!</v>
      </c>
      <c r="C96" s="15"/>
      <c r="D96" s="8"/>
      <c r="E96" s="7"/>
      <c r="F96" s="7"/>
      <c r="G96" s="7"/>
      <c r="H96" s="7"/>
      <c r="I96" s="8"/>
      <c r="J96" s="7">
        <f t="shared" si="6"/>
        <v>0</v>
      </c>
      <c r="K96" s="9">
        <f t="shared" si="5"/>
        <v>-29</v>
      </c>
      <c r="L96" s="27" t="str">
        <f ca="1">IF(TODAY()&gt;Tabela224101112131415161718192021222324252628293031[[#This Row],[VENCIMENTO]],"Vencido‼","Válido✔")</f>
        <v>Vencido‼</v>
      </c>
    </row>
    <row r="97" spans="1:12" x14ac:dyDescent="0.25">
      <c r="A97" s="11" t="e">
        <f>Tabela224[[#This Row],[NOME]]</f>
        <v>#VALUE!</v>
      </c>
      <c r="B97" s="11" t="e">
        <f>Tabela224[[#This Row],[CATEGORIA]]</f>
        <v>#VALUE!</v>
      </c>
      <c r="C97" s="15"/>
      <c r="D97" s="8"/>
      <c r="E97" s="7"/>
      <c r="F97" s="7"/>
      <c r="G97" s="7"/>
      <c r="H97" s="7"/>
      <c r="I97" s="8"/>
      <c r="J97" s="7">
        <f t="shared" si="6"/>
        <v>0</v>
      </c>
      <c r="K97" s="9">
        <f t="shared" si="5"/>
        <v>-29</v>
      </c>
      <c r="L97" s="27" t="str">
        <f ca="1">IF(TODAY()&gt;Tabela224101112131415161718192021222324252628293031[[#This Row],[VENCIMENTO]],"Vencido‼","Válido✔")</f>
        <v>Vencido‼</v>
      </c>
    </row>
    <row r="98" spans="1:12" x14ac:dyDescent="0.25">
      <c r="A98" s="11" t="e">
        <f>Tabela224[[#This Row],[NOME]]</f>
        <v>#VALUE!</v>
      </c>
      <c r="B98" s="11" t="e">
        <f>Tabela224[[#This Row],[CATEGORIA]]</f>
        <v>#VALUE!</v>
      </c>
      <c r="C98" s="15"/>
      <c r="D98" s="8"/>
      <c r="E98" s="7"/>
      <c r="F98" s="7"/>
      <c r="G98" s="7"/>
      <c r="H98" s="7"/>
      <c r="I98" s="8"/>
      <c r="J98" s="7">
        <f t="shared" si="6"/>
        <v>0</v>
      </c>
      <c r="K98" s="9">
        <f t="shared" si="5"/>
        <v>-29</v>
      </c>
      <c r="L98" s="27" t="str">
        <f ca="1">IF(TODAY()&gt;Tabela224101112131415161718192021222324252628293031[[#This Row],[VENCIMENTO]],"Vencido‼","Válido✔")</f>
        <v>Vencido‼</v>
      </c>
    </row>
    <row r="99" spans="1:12" x14ac:dyDescent="0.25">
      <c r="A99" s="11" t="e">
        <f>Tabela224[[#This Row],[NOME]]</f>
        <v>#VALUE!</v>
      </c>
      <c r="B99" s="11" t="e">
        <f>Tabela224[[#This Row],[CATEGORIA]]</f>
        <v>#VALUE!</v>
      </c>
      <c r="C99" s="15"/>
      <c r="D99" s="8"/>
      <c r="E99" s="7"/>
      <c r="F99" s="7"/>
      <c r="G99" s="7"/>
      <c r="H99" s="7"/>
      <c r="I99" s="8"/>
      <c r="J99" s="7">
        <f t="shared" si="6"/>
        <v>0</v>
      </c>
      <c r="K99" s="9">
        <f t="shared" si="5"/>
        <v>-29</v>
      </c>
      <c r="L99" s="27" t="str">
        <f ca="1">IF(TODAY()&gt;Tabela224101112131415161718192021222324252628293031[[#This Row],[VENCIMENTO]],"Vencido‼","Válido✔")</f>
        <v>Vencido‼</v>
      </c>
    </row>
    <row r="100" spans="1:12" x14ac:dyDescent="0.25">
      <c r="A100" s="11" t="e">
        <f>Tabela224[[#This Row],[NOME]]</f>
        <v>#VALUE!</v>
      </c>
      <c r="B100" s="11" t="e">
        <f>Tabela224[[#This Row],[CATEGORIA]]</f>
        <v>#VALUE!</v>
      </c>
      <c r="C100" s="15"/>
      <c r="D100" s="8"/>
      <c r="E100" s="7"/>
      <c r="F100" s="7"/>
      <c r="G100" s="7"/>
      <c r="H100" s="7"/>
      <c r="I100" s="8"/>
      <c r="J100" s="7">
        <f t="shared" si="6"/>
        <v>0</v>
      </c>
      <c r="K100" s="9">
        <f t="shared" si="5"/>
        <v>-29</v>
      </c>
      <c r="L100" s="27" t="str">
        <f ca="1">IF(TODAY()&gt;Tabela224101112131415161718192021222324252628293031[[#This Row],[VENCIMENTO]],"Vencido‼","Válido✔")</f>
        <v>Vencido‼</v>
      </c>
    </row>
  </sheetData>
  <mergeCells count="2">
    <mergeCell ref="A2:L2"/>
    <mergeCell ref="A3:J3"/>
  </mergeCells>
  <conditionalFormatting sqref="J1">
    <cfRule type="containsText" dxfId="291" priority="2" operator="containsText" text="VENCIMENTO PRÓXIMO">
      <formula>NOT(ISERROR(SEARCH("VENCIMENTO PRÓXIMO",J1)))</formula>
    </cfRule>
  </conditionalFormatting>
  <conditionalFormatting sqref="J4">
    <cfRule type="timePeriod" dxfId="290" priority="10" timePeriod="nextMonth">
      <formula>AND(MONTH(J4)=MONTH(EDATE(TODAY(),0+1)),YEAR(J4)=YEAR(EDATE(TODAY(),0+1)))</formula>
    </cfRule>
  </conditionalFormatting>
  <conditionalFormatting sqref="J5:J100">
    <cfRule type="cellIs" dxfId="289" priority="17" operator="equal">
      <formula>44848</formula>
    </cfRule>
    <cfRule type="cellIs" dxfId="288" priority="18" operator="lessThan">
      <formula>44848</formula>
    </cfRule>
  </conditionalFormatting>
  <conditionalFormatting sqref="J5:K1048576">
    <cfRule type="timePeriod" dxfId="287" priority="14" timePeriod="nextMonth">
      <formula>AND(MONTH(J5)=MONTH(EDATE(TODAY(),0+1)),YEAR(J5)=YEAR(EDATE(TODAY(),0+1)))</formula>
    </cfRule>
  </conditionalFormatting>
  <conditionalFormatting sqref="K1">
    <cfRule type="containsText" dxfId="286" priority="1" operator="containsText" text="VENCIMENTO PRÓXIMO">
      <formula>NOT(ISERROR(SEARCH("VENCIMENTO PRÓXIMO",K1)))</formula>
    </cfRule>
    <cfRule type="containsText" dxfId="285" priority="3" operator="containsText" text="PROGRAMAR RENOVAÇÃO">
      <formula>NOT(ISERROR(SEARCH("PROGRAMAR RENOVAÇÃO",K1)))</formula>
    </cfRule>
  </conditionalFormatting>
  <conditionalFormatting sqref="K3 K5:K1048576">
    <cfRule type="timePeriod" dxfId="284" priority="12" timePeriod="thisMonth">
      <formula>AND(MONTH(K3)=MONTH(TODAY()),YEAR(K3)=YEAR(TODAY()))</formula>
    </cfRule>
  </conditionalFormatting>
  <conditionalFormatting sqref="K3">
    <cfRule type="timePeriod" dxfId="283" priority="15" timePeriod="nextMonth">
      <formula>AND(MONTH(K3)=MONTH(EDATE(TODAY(),0+1)),YEAR(K3)=YEAR(EDATE(TODAY(),0+1)))</formula>
    </cfRule>
  </conditionalFormatting>
  <conditionalFormatting sqref="K4">
    <cfRule type="timePeriod" dxfId="282" priority="8" timePeriod="thisMonth">
      <formula>AND(MONTH(K4)=MONTH(TODAY()),YEAR(K4)=YEAR(TODAY()))</formula>
    </cfRule>
    <cfRule type="timePeriod" dxfId="281" priority="11" timePeriod="nextMonth">
      <formula>AND(MONTH(K4)=MONTH(EDATE(TODAY(),0+1)),YEAR(K4)=YEAR(EDATE(TODAY(),0+1)))</formula>
    </cfRule>
  </conditionalFormatting>
  <conditionalFormatting sqref="K5:K100">
    <cfRule type="cellIs" dxfId="280" priority="16" operator="equal">
      <formula>44809</formula>
    </cfRule>
  </conditionalFormatting>
  <conditionalFormatting sqref="L5:L44 L46:L100">
    <cfRule type="containsText" dxfId="279" priority="4" operator="containsText" text="Válido">
      <formula>NOT(ISERROR(SEARCH("Válido",L5)))</formula>
    </cfRule>
    <cfRule type="containsText" dxfId="278" priority="5" operator="containsText" text="Vencido">
      <formula>NOT(ISERROR(SEARCH("Vencido",L5)))</formula>
    </cfRule>
  </conditionalFormatting>
  <hyperlinks>
    <hyperlink ref="L3" r:id="rId1" xr:uid="{C70620C4-1F18-43C0-8FC8-717419CF57BA}"/>
  </hyperlinks>
  <pageMargins left="0.511811024" right="0.511811024" top="0.78740157499999996" bottom="0.78740157499999996" header="0.31496062000000002" footer="0.31496062000000002"/>
  <pageSetup paperSize="9" scale="48" orientation="landscape" r:id="rId2"/>
  <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F43F22F-83CE-428B-93EE-465A0F54D17D}">
          <x14:formula1>
            <xm:f>Planilha2!$A$15:$A$16</xm:f>
          </x14:formula1>
          <xm:sqref>G5:G44 G46:G100</xm:sqref>
        </x14:dataValidation>
        <x14:dataValidation type="list" allowBlank="1" showInputMessage="1" showErrorMessage="1" xr:uid="{4245BB28-62AE-4EFB-AFBB-E9D8B224405E}">
          <x14:formula1>
            <xm:f>Planilha2!$A$1:$A$2</xm:f>
          </x14:formula1>
          <xm:sqref>H5:H100</xm:sqref>
        </x14:dataValidation>
        <x14:dataValidation type="list" allowBlank="1" showInputMessage="1" showErrorMessage="1" xr:uid="{42B18CCF-4CA4-475F-97EA-20F6FE9A734F}">
          <x14:formula1>
            <xm:f>Planilha2!$A$4:$A$13</xm:f>
          </x14:formula1>
          <xm:sqref>D5:D100</xm:sqref>
        </x14:dataValidation>
        <x14:dataValidation type="list" allowBlank="1" showInputMessage="1" showErrorMessage="1" xr:uid="{18BF0143-9B66-45AB-8F91-BED7AB486CFB}">
          <x14:formula1>
            <xm:f>Planilha2!$A$18:$A$19</xm:f>
          </x14:formula1>
          <xm:sqref>C5:C100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BE80-68A2-45DE-ACC0-3957BF3C81CA}">
  <sheetPr>
    <pageSetUpPr fitToPage="1"/>
  </sheetPr>
  <dimension ref="A1:L100"/>
  <sheetViews>
    <sheetView topLeftCell="A4" zoomScale="90" zoomScaleNormal="90" zoomScaleSheetLayoutView="100" workbookViewId="0">
      <pane xSplit="1" topLeftCell="B1" activePane="topRight" state="frozen"/>
      <selection activeCell="H19" sqref="H19"/>
      <selection pane="topRight" activeCell="A56" sqref="A56"/>
    </sheetView>
  </sheetViews>
  <sheetFormatPr defaultRowHeight="15" x14ac:dyDescent="0.25"/>
  <cols>
    <col min="1" max="1" width="43.140625" bestFit="1" customWidth="1"/>
    <col min="2" max="2" width="26.140625" style="17" bestFit="1" customWidth="1"/>
    <col min="3" max="3" width="16.140625" style="12" customWidth="1"/>
    <col min="4" max="4" width="41.5703125" style="12" bestFit="1" customWidth="1"/>
    <col min="5" max="5" width="20.7109375" bestFit="1" customWidth="1"/>
    <col min="6" max="7" width="20.7109375" customWidth="1"/>
    <col min="8" max="8" width="24.140625" bestFit="1" customWidth="1"/>
    <col min="9" max="9" width="16.140625" customWidth="1"/>
    <col min="10" max="11" width="18.140625" customWidth="1"/>
    <col min="12" max="12" width="13" bestFit="1" customWidth="1"/>
  </cols>
  <sheetData>
    <row r="1" spans="1:12" ht="68.25" customHeight="1" x14ac:dyDescent="0.25">
      <c r="I1" s="22" t="s">
        <v>85</v>
      </c>
      <c r="J1" s="23" t="s">
        <v>86</v>
      </c>
      <c r="K1" s="24" t="s">
        <v>87</v>
      </c>
    </row>
    <row r="2" spans="1:12" ht="47.1" customHeight="1" x14ac:dyDescent="0.4">
      <c r="A2" s="51" t="s">
        <v>108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3"/>
    </row>
    <row r="3" spans="1:12" ht="45" customHeight="1" x14ac:dyDescent="0.25">
      <c r="A3" s="54" t="s">
        <v>103</v>
      </c>
      <c r="B3" s="55"/>
      <c r="C3" s="55"/>
      <c r="D3" s="55"/>
      <c r="E3" s="55"/>
      <c r="F3" s="55"/>
      <c r="G3" s="55"/>
      <c r="H3" s="55"/>
      <c r="I3" s="55"/>
      <c r="J3" s="55"/>
      <c r="K3" s="13" t="s">
        <v>0</v>
      </c>
      <c r="L3" s="14" t="s">
        <v>138</v>
      </c>
    </row>
    <row r="4" spans="1:12" ht="24" x14ac:dyDescent="0.25">
      <c r="A4" s="3" t="s">
        <v>1</v>
      </c>
      <c r="B4" s="16" t="s">
        <v>67</v>
      </c>
      <c r="C4" s="3" t="s">
        <v>77</v>
      </c>
      <c r="D4" s="3" t="s">
        <v>2</v>
      </c>
      <c r="E4" s="4" t="s">
        <v>3</v>
      </c>
      <c r="F4" s="4" t="s">
        <v>8</v>
      </c>
      <c r="G4" s="4" t="s">
        <v>7</v>
      </c>
      <c r="H4" s="5" t="s">
        <v>4</v>
      </c>
      <c r="I4" s="21" t="s">
        <v>83</v>
      </c>
      <c r="J4" s="6" t="s">
        <v>5</v>
      </c>
      <c r="K4" s="6" t="s">
        <v>6</v>
      </c>
      <c r="L4" s="6" t="s">
        <v>78</v>
      </c>
    </row>
    <row r="5" spans="1:12" x14ac:dyDescent="0.25">
      <c r="A5" s="11" t="str">
        <f>Tabela224[[#This Row],[NOME]]</f>
        <v>ADENILSON ÂNGELO MACIEIRA</v>
      </c>
      <c r="B5" s="11" t="str">
        <f>Tabela224[[#This Row],[CATEGORIA]]</f>
        <v>EMPREGADO</v>
      </c>
      <c r="C5" s="15" t="str">
        <f>Tabela224[[#This Row],[SITUAÇÃO ]]</f>
        <v>ATIVO</v>
      </c>
      <c r="D5" s="15" t="s">
        <v>117</v>
      </c>
      <c r="E5" s="7">
        <v>44986</v>
      </c>
      <c r="F5" s="10">
        <v>4.1666666666666664E-2</v>
      </c>
      <c r="G5" s="7" t="s">
        <v>25</v>
      </c>
      <c r="H5" s="7" t="s">
        <v>63</v>
      </c>
      <c r="I5" s="8">
        <v>24</v>
      </c>
      <c r="J5" s="1">
        <f>EDATE(E5,I5)</f>
        <v>45717</v>
      </c>
      <c r="K5" s="2">
        <f t="shared" ref="K5:K13" si="0">J5-29</f>
        <v>45688</v>
      </c>
      <c r="L5" s="15" t="str">
        <f ca="1">IF(TODAY()&gt;Tabela22432[[#This Row],[VENCIMENTO]],"Vencido‼","Válido✔")</f>
        <v>Válido✔</v>
      </c>
    </row>
    <row r="6" spans="1:12" x14ac:dyDescent="0.25">
      <c r="A6" s="11" t="str">
        <f>Tabela224[[#This Row],[NOME]]</f>
        <v>ADENILSON PEREIRA SOARES</v>
      </c>
      <c r="B6" s="11" t="str">
        <f>Tabela224[[#This Row],[CATEGORIA]]</f>
        <v>EMPREGADO</v>
      </c>
      <c r="C6" s="15" t="str">
        <f>Tabela224[[#This Row],[SITUAÇÃO ]]</f>
        <v>ATIVO</v>
      </c>
      <c r="D6" s="15" t="s">
        <v>117</v>
      </c>
      <c r="E6" s="7">
        <v>45168</v>
      </c>
      <c r="F6" s="10">
        <v>4.1666666666666664E-2</v>
      </c>
      <c r="G6" s="7" t="s">
        <v>25</v>
      </c>
      <c r="H6" s="7" t="s">
        <v>63</v>
      </c>
      <c r="I6" s="8">
        <v>24</v>
      </c>
      <c r="J6" s="7">
        <f t="shared" ref="J6:J50" si="1">EDATE(E6,I6)</f>
        <v>45899</v>
      </c>
      <c r="K6" s="9">
        <f t="shared" si="0"/>
        <v>45870</v>
      </c>
      <c r="L6" s="15" t="str">
        <f ca="1">IF(TODAY()&gt;Tabela22432[[#This Row],[VENCIMENTO]],"Vencido‼","Válido✔")</f>
        <v>Válido✔</v>
      </c>
    </row>
    <row r="7" spans="1:12" x14ac:dyDescent="0.25">
      <c r="A7" s="11" t="str">
        <f>Tabela224[[#This Row],[NOME]]</f>
        <v>AMANDA APARECIDA DOS SANTOS</v>
      </c>
      <c r="B7" s="11" t="str">
        <f>Tabela224[[#This Row],[CATEGORIA]]</f>
        <v>EMPREGADO</v>
      </c>
      <c r="C7" s="15" t="str">
        <f>Tabela224[[#This Row],[SITUAÇÃO ]]</f>
        <v>ATIVO</v>
      </c>
      <c r="D7" s="15" t="s">
        <v>143</v>
      </c>
      <c r="E7" s="7"/>
      <c r="F7" s="10"/>
      <c r="G7" s="7"/>
      <c r="H7" s="7"/>
      <c r="I7" s="8"/>
      <c r="J7" s="7">
        <f t="shared" si="1"/>
        <v>0</v>
      </c>
      <c r="K7" s="9">
        <f t="shared" si="0"/>
        <v>-29</v>
      </c>
      <c r="L7" s="15" t="str">
        <f ca="1">IF(TODAY()&gt;Tabela22432[[#This Row],[VENCIMENTO]],"Vencido‼","Válido✔")</f>
        <v>Vencido‼</v>
      </c>
    </row>
    <row r="8" spans="1:12" x14ac:dyDescent="0.25">
      <c r="A8" s="11" t="str">
        <f>Tabela224[[#This Row],[NOME]]</f>
        <v>ANDERSON JOSÉ NUNES REIS</v>
      </c>
      <c r="B8" s="11" t="str">
        <f>Tabela224[[#This Row],[CATEGORIA]]</f>
        <v>EMPREGADO</v>
      </c>
      <c r="C8" s="15" t="str">
        <f>Tabela224[[#This Row],[SITUAÇÃO ]]</f>
        <v>INATIVO</v>
      </c>
      <c r="D8" s="15" t="s">
        <v>117</v>
      </c>
      <c r="E8" s="7">
        <v>45049</v>
      </c>
      <c r="F8" s="10">
        <v>4.1666666666666664E-2</v>
      </c>
      <c r="G8" s="7" t="s">
        <v>25</v>
      </c>
      <c r="H8" s="7" t="s">
        <v>63</v>
      </c>
      <c r="I8" s="8">
        <v>24</v>
      </c>
      <c r="J8" s="7">
        <f t="shared" si="1"/>
        <v>45780</v>
      </c>
      <c r="K8" s="9">
        <f t="shared" si="0"/>
        <v>45751</v>
      </c>
      <c r="L8" s="15" t="str">
        <f ca="1">IF(TODAY()&gt;Tabela22432[[#This Row],[VENCIMENTO]],"Vencido‼","Válido✔")</f>
        <v>Válido✔</v>
      </c>
    </row>
    <row r="9" spans="1:12" x14ac:dyDescent="0.25">
      <c r="A9" s="11" t="str">
        <f>Tabela224[[#This Row],[NOME]]</f>
        <v>ARNALDO RAIMUNDO FERREIRA</v>
      </c>
      <c r="B9" s="11" t="str">
        <f>Tabela224[[#This Row],[CATEGORIA]]</f>
        <v>EMPREGADO</v>
      </c>
      <c r="C9" s="15" t="str">
        <f>Tabela224[[#This Row],[SITUAÇÃO ]]</f>
        <v>ATIVO</v>
      </c>
      <c r="D9" s="15" t="s">
        <v>117</v>
      </c>
      <c r="E9" s="7">
        <v>45027</v>
      </c>
      <c r="F9" s="10">
        <v>4.1666666666666664E-2</v>
      </c>
      <c r="G9" s="7" t="s">
        <v>25</v>
      </c>
      <c r="H9" s="7" t="s">
        <v>63</v>
      </c>
      <c r="I9" s="8">
        <v>24</v>
      </c>
      <c r="J9" s="7">
        <f>EDATE(E9,I9)</f>
        <v>45758</v>
      </c>
      <c r="K9" s="9">
        <f t="shared" si="0"/>
        <v>45729</v>
      </c>
      <c r="L9" s="15" t="str">
        <f ca="1">IF(TODAY()&gt;Tabela22432[[#This Row],[VENCIMENTO]],"Vencido‼","Válido✔")</f>
        <v>Válido✔</v>
      </c>
    </row>
    <row r="10" spans="1:12" x14ac:dyDescent="0.25">
      <c r="A10" s="11" t="str">
        <f>Tabela224[[#This Row],[NOME]]</f>
        <v>BRUNO DE SOUSA MARTINS</v>
      </c>
      <c r="B10" s="11" t="str">
        <f>Tabela224[[#This Row],[CATEGORIA]]</f>
        <v xml:space="preserve">EMPREGADO </v>
      </c>
      <c r="C10" s="15" t="str">
        <f>Tabela224[[#This Row],[SITUAÇÃO ]]</f>
        <v>INATIVO</v>
      </c>
      <c r="D10" s="15" t="s">
        <v>117</v>
      </c>
      <c r="E10" s="7">
        <v>44986</v>
      </c>
      <c r="F10" s="10">
        <v>4.1666666666666664E-2</v>
      </c>
      <c r="G10" s="7" t="s">
        <v>25</v>
      </c>
      <c r="H10" s="7" t="s">
        <v>63</v>
      </c>
      <c r="I10" s="8">
        <v>24</v>
      </c>
      <c r="J10" s="7">
        <f t="shared" si="1"/>
        <v>45717</v>
      </c>
      <c r="K10" s="9">
        <f t="shared" si="0"/>
        <v>45688</v>
      </c>
      <c r="L10" s="15" t="str">
        <f ca="1">IF(TODAY()&gt;Tabela22432[[#This Row],[VENCIMENTO]],"Vencido‼","Válido✔")</f>
        <v>Válido✔</v>
      </c>
    </row>
    <row r="11" spans="1:12" x14ac:dyDescent="0.25">
      <c r="A11" s="11" t="str">
        <f>Tabela224[[#This Row],[NOME]]</f>
        <v>CARLOS ANANIAS SOARES DOS ANJOS</v>
      </c>
      <c r="B11" s="11" t="str">
        <f>Tabela224[[#This Row],[CATEGORIA]]</f>
        <v>EMPREGADO</v>
      </c>
      <c r="C11" s="15" t="str">
        <f>Tabela224[[#This Row],[SITUAÇÃO ]]</f>
        <v>ATIVO</v>
      </c>
      <c r="D11" s="15" t="s">
        <v>143</v>
      </c>
      <c r="E11" s="7"/>
      <c r="F11" s="10"/>
      <c r="G11" s="7"/>
      <c r="H11" s="7"/>
      <c r="I11" s="8"/>
      <c r="J11" s="7">
        <f t="shared" si="1"/>
        <v>0</v>
      </c>
      <c r="K11" s="9">
        <f t="shared" si="0"/>
        <v>-29</v>
      </c>
      <c r="L11" s="15" t="str">
        <f ca="1">IF(TODAY()&gt;Tabela22432[[#This Row],[VENCIMENTO]],"Vencido‼","Válido✔")</f>
        <v>Vencido‼</v>
      </c>
    </row>
    <row r="12" spans="1:12" x14ac:dyDescent="0.25">
      <c r="A12" s="11" t="str">
        <f>Tabela224[[#This Row],[NOME]]</f>
        <v>CARLOS ANTÔNIO DE LISBOA</v>
      </c>
      <c r="B12" s="11" t="str">
        <f>Tabela224[[#This Row],[CATEGORIA]]</f>
        <v>EMPREGADO</v>
      </c>
      <c r="C12" s="15" t="str">
        <f>Tabela224[[#This Row],[SITUAÇÃO ]]</f>
        <v>INATIVO</v>
      </c>
      <c r="D12" s="15" t="s">
        <v>117</v>
      </c>
      <c r="E12" s="7">
        <v>45014</v>
      </c>
      <c r="F12" s="10">
        <v>4.1666666666666664E-2</v>
      </c>
      <c r="G12" s="7" t="s">
        <v>25</v>
      </c>
      <c r="H12" s="7" t="s">
        <v>63</v>
      </c>
      <c r="I12" s="8">
        <v>24</v>
      </c>
      <c r="J12" s="7">
        <f t="shared" si="1"/>
        <v>45745</v>
      </c>
      <c r="K12" s="9">
        <f t="shared" si="0"/>
        <v>45716</v>
      </c>
      <c r="L12" s="15" t="str">
        <f ca="1">IF(TODAY()&gt;Tabela22432[[#This Row],[VENCIMENTO]],"Vencido‼","Válido✔")</f>
        <v>Válido✔</v>
      </c>
    </row>
    <row r="13" spans="1:12" x14ac:dyDescent="0.25">
      <c r="A13" s="11" t="str">
        <f>Tabela224[[#This Row],[NOME]]</f>
        <v>CLESIANO ANTÔNIO DIAS PINHEIRO</v>
      </c>
      <c r="B13" s="11" t="str">
        <f>Tabela224[[#This Row],[CATEGORIA]]</f>
        <v xml:space="preserve">EMPREGADO </v>
      </c>
      <c r="C13" s="15" t="str">
        <f>Tabela224[[#This Row],[SITUAÇÃO ]]</f>
        <v>ATIVO</v>
      </c>
      <c r="D13" s="15" t="s">
        <v>117</v>
      </c>
      <c r="E13" s="7">
        <v>45223</v>
      </c>
      <c r="F13" s="10">
        <v>4.1666666666666664E-2</v>
      </c>
      <c r="G13" s="7" t="s">
        <v>25</v>
      </c>
      <c r="H13" s="7" t="s">
        <v>63</v>
      </c>
      <c r="I13" s="8">
        <v>24</v>
      </c>
      <c r="J13" s="7">
        <f t="shared" si="1"/>
        <v>45954</v>
      </c>
      <c r="K13" s="9">
        <f t="shared" si="0"/>
        <v>45925</v>
      </c>
      <c r="L13" s="15" t="str">
        <f ca="1">IF(TODAY()&gt;Tabela22432[[#This Row],[VENCIMENTO]],"Vencido‼","Válido✔")</f>
        <v>Válido✔</v>
      </c>
    </row>
    <row r="14" spans="1:12" x14ac:dyDescent="0.25">
      <c r="A14" s="11" t="str">
        <f>Tabela224[[#This Row],[NOME]]</f>
        <v>DAMIÃO VICENTE SARAIVA</v>
      </c>
      <c r="B14" s="11" t="str">
        <f>Tabela224[[#This Row],[CATEGORIA]]</f>
        <v>EMPREGADO</v>
      </c>
      <c r="C14" s="15" t="str">
        <f>Tabela224[[#This Row],[SITUAÇÃO ]]</f>
        <v>ATIVO</v>
      </c>
      <c r="D14" s="15" t="s">
        <v>117</v>
      </c>
      <c r="E14" s="7">
        <v>44994</v>
      </c>
      <c r="F14" s="10">
        <v>4.1666666666666664E-2</v>
      </c>
      <c r="G14" s="7" t="s">
        <v>25</v>
      </c>
      <c r="H14" s="7" t="s">
        <v>63</v>
      </c>
      <c r="I14" s="8">
        <v>24</v>
      </c>
      <c r="J14" s="7">
        <f t="shared" si="1"/>
        <v>45725</v>
      </c>
      <c r="K14" s="9">
        <f>J14-29</f>
        <v>45696</v>
      </c>
      <c r="L14" s="15" t="str">
        <f ca="1">IF(TODAY()&gt;Tabela22432[[#This Row],[VENCIMENTO]],"Vencido‼","Válido✔")</f>
        <v>Válido✔</v>
      </c>
    </row>
    <row r="15" spans="1:12" x14ac:dyDescent="0.25">
      <c r="A15" s="11" t="str">
        <f>Tabela224[[#This Row],[NOME]]</f>
        <v>DANIEL ALVES DA CUNHA</v>
      </c>
      <c r="B15" s="11" t="str">
        <f>Tabela224[[#This Row],[CATEGORIA]]</f>
        <v>EMPREGADO</v>
      </c>
      <c r="C15" s="15" t="str">
        <f>Tabela224[[#This Row],[SITUAÇÃO ]]</f>
        <v>ATIVO</v>
      </c>
      <c r="D15" s="15" t="s">
        <v>117</v>
      </c>
      <c r="E15" s="7">
        <v>45035</v>
      </c>
      <c r="F15" s="10">
        <v>4.1666666666666664E-2</v>
      </c>
      <c r="G15" s="7" t="s">
        <v>25</v>
      </c>
      <c r="H15" s="7" t="s">
        <v>63</v>
      </c>
      <c r="I15" s="8">
        <v>24</v>
      </c>
      <c r="J15" s="7">
        <f t="shared" si="1"/>
        <v>45766</v>
      </c>
      <c r="K15" s="9">
        <f t="shared" ref="K15:K50" si="2">J15-29</f>
        <v>45737</v>
      </c>
      <c r="L15" s="15" t="str">
        <f ca="1">IF(TODAY()&gt;Tabela22432[[#This Row],[VENCIMENTO]],"Vencido‼","Válido✔")</f>
        <v>Válido✔</v>
      </c>
    </row>
    <row r="16" spans="1:12" x14ac:dyDescent="0.25">
      <c r="A16" s="11" t="str">
        <f>Tabela224[[#This Row],[NOME]]</f>
        <v>DIEGO GALDINO REZENDE</v>
      </c>
      <c r="B16" s="11" t="str">
        <f>Tabela224[[#This Row],[CATEGORIA]]</f>
        <v>INTERMITENTE (GEOSCAN)</v>
      </c>
      <c r="C16" s="15" t="str">
        <f>Tabela224[[#This Row],[SITUAÇÃO ]]</f>
        <v>ATIVO</v>
      </c>
      <c r="D16" s="15" t="s">
        <v>143</v>
      </c>
      <c r="E16" s="7"/>
      <c r="F16" s="10"/>
      <c r="G16" s="7"/>
      <c r="H16" s="7"/>
      <c r="I16" s="8"/>
      <c r="J16" s="7">
        <f t="shared" si="1"/>
        <v>0</v>
      </c>
      <c r="K16" s="9">
        <f t="shared" si="2"/>
        <v>-29</v>
      </c>
      <c r="L16" s="15" t="str">
        <f ca="1">IF(TODAY()&gt;Tabela22432[[#This Row],[VENCIMENTO]],"Vencido‼","Válido✔")</f>
        <v>Vencido‼</v>
      </c>
    </row>
    <row r="17" spans="1:12" x14ac:dyDescent="0.25">
      <c r="A17" s="11" t="str">
        <f>Tabela224[[#This Row],[NOME]]</f>
        <v>DOGIVAL GONÇALVES DOS SANTOS</v>
      </c>
      <c r="B17" s="11" t="str">
        <f>Tabela224[[#This Row],[CATEGORIA]]</f>
        <v>INTERMITENTE (ELISVÂNIO)</v>
      </c>
      <c r="C17" s="15" t="str">
        <f>Tabela224[[#This Row],[SITUAÇÃO ]]</f>
        <v>ATIVO</v>
      </c>
      <c r="D17" s="15" t="s">
        <v>143</v>
      </c>
      <c r="E17" s="7"/>
      <c r="F17" s="10"/>
      <c r="G17" s="7"/>
      <c r="H17" s="7"/>
      <c r="I17" s="8"/>
      <c r="J17" s="7">
        <f t="shared" si="1"/>
        <v>0</v>
      </c>
      <c r="K17" s="9">
        <f t="shared" si="2"/>
        <v>-29</v>
      </c>
      <c r="L17" s="15" t="str">
        <f ca="1">IF(TODAY()&gt;Tabela22432[[#This Row],[VENCIMENTO]],"Vencido‼","Válido✔")</f>
        <v>Vencido‼</v>
      </c>
    </row>
    <row r="18" spans="1:12" x14ac:dyDescent="0.25">
      <c r="A18" s="11" t="str">
        <f>Tabela224[[#This Row],[NOME]]</f>
        <v>ELISVÂNIO DE SOUZA OLIVEIRA</v>
      </c>
      <c r="B18" s="11" t="str">
        <f>Tabela224[[#This Row],[CATEGORIA]]</f>
        <v>INTERMITENTE (ELISVÂNIO)</v>
      </c>
      <c r="C18" s="15" t="str">
        <f>Tabela224[[#This Row],[SITUAÇÃO ]]</f>
        <v>ATIVO</v>
      </c>
      <c r="D18" s="15" t="s">
        <v>143</v>
      </c>
      <c r="E18" s="7"/>
      <c r="F18" s="10"/>
      <c r="G18" s="7"/>
      <c r="H18" s="7"/>
      <c r="I18" s="8"/>
      <c r="J18" s="7">
        <f t="shared" si="1"/>
        <v>0</v>
      </c>
      <c r="K18" s="9">
        <f t="shared" si="2"/>
        <v>-29</v>
      </c>
      <c r="L18" s="15" t="str">
        <f ca="1">IF(TODAY()&gt;Tabela22432[[#This Row],[VENCIMENTO]],"Vencido‼","Válido✔")</f>
        <v>Vencido‼</v>
      </c>
    </row>
    <row r="19" spans="1:12" x14ac:dyDescent="0.25">
      <c r="A19" s="11" t="str">
        <f>Tabela224[[#This Row],[NOME]]</f>
        <v>EVARISTO CHAVES DA SILVA</v>
      </c>
      <c r="B19" s="11" t="str">
        <f>Tabela224[[#This Row],[CATEGORIA]]</f>
        <v>EMPREGADO</v>
      </c>
      <c r="C19" s="15" t="str">
        <f>Tabela224[[#This Row],[SITUAÇÃO ]]</f>
        <v>ATIVO</v>
      </c>
      <c r="D19" s="15" t="s">
        <v>117</v>
      </c>
      <c r="E19" s="7">
        <v>45181</v>
      </c>
      <c r="F19" s="10">
        <v>4.1666666666666664E-2</v>
      </c>
      <c r="G19" s="7" t="s">
        <v>25</v>
      </c>
      <c r="H19" s="7" t="s">
        <v>63</v>
      </c>
      <c r="I19" s="8">
        <v>24</v>
      </c>
      <c r="J19" s="7">
        <f t="shared" si="1"/>
        <v>45912</v>
      </c>
      <c r="K19" s="9">
        <f t="shared" si="2"/>
        <v>45883</v>
      </c>
      <c r="L19" s="15" t="str">
        <f ca="1">IF(TODAY()&gt;Tabela22432[[#This Row],[VENCIMENTO]],"Vencido‼","Válido✔")</f>
        <v>Válido✔</v>
      </c>
    </row>
    <row r="20" spans="1:12" x14ac:dyDescent="0.25">
      <c r="A20" s="11" t="str">
        <f>Tabela224[[#This Row],[NOME]]</f>
        <v>FELIPE OLIVEIRA BARBOSA</v>
      </c>
      <c r="B20" s="11" t="str">
        <f>Tabela224[[#This Row],[CATEGORIA]]</f>
        <v>EMPREGADO</v>
      </c>
      <c r="C20" s="15" t="str">
        <f>Tabela224[[#This Row],[SITUAÇÃO ]]</f>
        <v>ATIVO</v>
      </c>
      <c r="D20" s="15" t="s">
        <v>117</v>
      </c>
      <c r="E20" s="7">
        <v>45014</v>
      </c>
      <c r="F20" s="10">
        <v>4.1666666666666664E-2</v>
      </c>
      <c r="G20" s="7" t="s">
        <v>25</v>
      </c>
      <c r="H20" s="7" t="s">
        <v>63</v>
      </c>
      <c r="I20" s="8">
        <v>24</v>
      </c>
      <c r="J20" s="7">
        <f t="shared" si="1"/>
        <v>45745</v>
      </c>
      <c r="K20" s="9">
        <f t="shared" si="2"/>
        <v>45716</v>
      </c>
      <c r="L20" s="15" t="str">
        <f ca="1">IF(TODAY()&gt;Tabela22432[[#This Row],[VENCIMENTO]],"Vencido‼","Válido✔")</f>
        <v>Válido✔</v>
      </c>
    </row>
    <row r="21" spans="1:12" x14ac:dyDescent="0.25">
      <c r="A21" s="11" t="str">
        <f>Tabela224[[#This Row],[NOME]]</f>
        <v>FERNANDO OLIVEIRA DOS SANTOS</v>
      </c>
      <c r="B21" s="11" t="str">
        <f>Tabela224[[#This Row],[CATEGORIA]]</f>
        <v>EMPREGADO</v>
      </c>
      <c r="C21" s="15" t="str">
        <f>Tabela224[[#This Row],[SITUAÇÃO ]]</f>
        <v>ATIVO</v>
      </c>
      <c r="D21" s="15" t="s">
        <v>117</v>
      </c>
      <c r="E21" s="7">
        <v>45014</v>
      </c>
      <c r="F21" s="10">
        <v>4.1666666666666664E-2</v>
      </c>
      <c r="G21" s="7" t="s">
        <v>25</v>
      </c>
      <c r="H21" s="7" t="s">
        <v>63</v>
      </c>
      <c r="I21" s="8">
        <v>24</v>
      </c>
      <c r="J21" s="7">
        <f t="shared" si="1"/>
        <v>45745</v>
      </c>
      <c r="K21" s="9">
        <f t="shared" si="2"/>
        <v>45716</v>
      </c>
      <c r="L21" s="15" t="str">
        <f ca="1">IF(TODAY()&gt;Tabela22432[[#This Row],[VENCIMENTO]],"Vencido‼","Válido✔")</f>
        <v>Válido✔</v>
      </c>
    </row>
    <row r="22" spans="1:12" x14ac:dyDescent="0.25">
      <c r="A22" s="11" t="str">
        <f>Tabela224[[#This Row],[NOME]]</f>
        <v>FILIPI GODINHO VEIGA</v>
      </c>
      <c r="B22" s="11" t="str">
        <f>Tabela224[[#This Row],[CATEGORIA]]</f>
        <v>INTERMITENTE (GEOSCAN)</v>
      </c>
      <c r="C22" s="15" t="str">
        <f>Tabela224[[#This Row],[SITUAÇÃO ]]</f>
        <v>ATIVO</v>
      </c>
      <c r="D22" s="15" t="s">
        <v>143</v>
      </c>
      <c r="E22" s="7"/>
      <c r="F22" s="10"/>
      <c r="G22" s="7"/>
      <c r="H22" s="7"/>
      <c r="I22" s="8"/>
      <c r="J22" s="7">
        <f t="shared" si="1"/>
        <v>0</v>
      </c>
      <c r="K22" s="9">
        <f t="shared" si="2"/>
        <v>-29</v>
      </c>
      <c r="L22" s="15" t="str">
        <f ca="1">IF(TODAY()&gt;Tabela22432[[#This Row],[VENCIMENTO]],"Vencido‼","Válido✔")</f>
        <v>Vencido‼</v>
      </c>
    </row>
    <row r="23" spans="1:12" x14ac:dyDescent="0.25">
      <c r="A23" s="11" t="str">
        <f>Tabela224[[#This Row],[NOME]]</f>
        <v>GERSON DAMIÃO DA SILVA PRADO</v>
      </c>
      <c r="B23" s="11" t="str">
        <f>Tabela224[[#This Row],[CATEGORIA]]</f>
        <v>EMPREGADO</v>
      </c>
      <c r="C23" s="15" t="str">
        <f>Tabela224[[#This Row],[SITUAÇÃO ]]</f>
        <v>ATIVO</v>
      </c>
      <c r="D23" s="15" t="s">
        <v>117</v>
      </c>
      <c r="E23" s="7">
        <v>45111</v>
      </c>
      <c r="F23" s="10">
        <v>4.1666666666666664E-2</v>
      </c>
      <c r="G23" s="7" t="s">
        <v>25</v>
      </c>
      <c r="H23" s="7" t="s">
        <v>63</v>
      </c>
      <c r="I23" s="8">
        <v>24</v>
      </c>
      <c r="J23" s="7">
        <f t="shared" si="1"/>
        <v>45842</v>
      </c>
      <c r="K23" s="9">
        <f t="shared" si="2"/>
        <v>45813</v>
      </c>
      <c r="L23" s="15" t="str">
        <f ca="1">IF(TODAY()&gt;Tabela22432[[#This Row],[VENCIMENTO]],"Vencido‼","Válido✔")</f>
        <v>Válido✔</v>
      </c>
    </row>
    <row r="24" spans="1:12" x14ac:dyDescent="0.25">
      <c r="A24" s="11" t="str">
        <f>Tabela224[[#This Row],[NOME]]</f>
        <v>GIVALDO JOSE DOS SANTOS</v>
      </c>
      <c r="B24" s="11" t="str">
        <f>Tabela224[[#This Row],[CATEGORIA]]</f>
        <v>INTERMITENTE (ELISVÂNIO)</v>
      </c>
      <c r="C24" s="15" t="str">
        <f>Tabela224[[#This Row],[SITUAÇÃO ]]</f>
        <v>ATIVO</v>
      </c>
      <c r="D24" s="15" t="s">
        <v>143</v>
      </c>
      <c r="E24" s="7"/>
      <c r="F24" s="7"/>
      <c r="G24" s="7"/>
      <c r="H24" s="7"/>
      <c r="I24" s="8"/>
      <c r="J24" s="7">
        <f t="shared" si="1"/>
        <v>0</v>
      </c>
      <c r="K24" s="9">
        <f t="shared" si="2"/>
        <v>-29</v>
      </c>
      <c r="L24" s="15" t="str">
        <f ca="1">IF(TODAY()&gt;Tabela22432[[#This Row],[VENCIMENTO]],"Vencido‼","Válido✔")</f>
        <v>Vencido‼</v>
      </c>
    </row>
    <row r="25" spans="1:12" x14ac:dyDescent="0.25">
      <c r="A25" s="11" t="str">
        <f>Tabela224[[#This Row],[NOME]]</f>
        <v>GUSTAVO HENRIQUE ABREU ROCHA</v>
      </c>
      <c r="B25" s="11" t="str">
        <f>Tabela224[[#This Row],[CATEGORIA]]</f>
        <v>EMPREGADO</v>
      </c>
      <c r="C25" s="15" t="str">
        <f>Tabela224[[#This Row],[SITUAÇÃO ]]</f>
        <v>ATIVO</v>
      </c>
      <c r="D25" s="15" t="s">
        <v>143</v>
      </c>
      <c r="E25" s="7"/>
      <c r="F25" s="7"/>
      <c r="G25" s="7"/>
      <c r="H25" s="7"/>
      <c r="I25" s="8"/>
      <c r="J25" s="7">
        <f t="shared" si="1"/>
        <v>0</v>
      </c>
      <c r="K25" s="9">
        <f t="shared" si="2"/>
        <v>-29</v>
      </c>
      <c r="L25" s="15" t="str">
        <f ca="1">IF(TODAY()&gt;Tabela22432[[#This Row],[VENCIMENTO]],"Vencido‼","Válido✔")</f>
        <v>Vencido‼</v>
      </c>
    </row>
    <row r="26" spans="1:12" x14ac:dyDescent="0.25">
      <c r="A26" s="11" t="str">
        <f>Tabela224[[#This Row],[NOME]]</f>
        <v>HIGOR PAULO DIAS OLIVEIRA</v>
      </c>
      <c r="B26" s="11" t="str">
        <f>Tabela224[[#This Row],[CATEGORIA]]</f>
        <v>EMPREGADO</v>
      </c>
      <c r="C26" s="15" t="str">
        <f>Tabela224[[#This Row],[SITUAÇÃO ]]</f>
        <v>ATIVO</v>
      </c>
      <c r="D26" s="15" t="s">
        <v>117</v>
      </c>
      <c r="E26" s="7">
        <v>44987</v>
      </c>
      <c r="F26" s="10">
        <v>4.1666666666666664E-2</v>
      </c>
      <c r="G26" s="7" t="s">
        <v>25</v>
      </c>
      <c r="H26" s="7" t="s">
        <v>63</v>
      </c>
      <c r="I26" s="8">
        <v>24</v>
      </c>
      <c r="J26" s="7">
        <f t="shared" si="1"/>
        <v>45718</v>
      </c>
      <c r="K26" s="9">
        <f t="shared" si="2"/>
        <v>45689</v>
      </c>
      <c r="L26" s="15" t="str">
        <f ca="1">IF(TODAY()&gt;Tabela22432[[#This Row],[VENCIMENTO]],"Vencido‼","Válido✔")</f>
        <v>Válido✔</v>
      </c>
    </row>
    <row r="27" spans="1:12" x14ac:dyDescent="0.25">
      <c r="A27" s="11" t="str">
        <f>Tabela224[[#This Row],[NOME]]</f>
        <v>JANDILSON VIRGENS COSTA</v>
      </c>
      <c r="B27" s="11" t="str">
        <f>Tabela224[[#This Row],[CATEGORIA]]</f>
        <v>INTERMITENTE (ELISVÂNIO)</v>
      </c>
      <c r="C27" s="15" t="str">
        <f>Tabela224[[#This Row],[SITUAÇÃO ]]</f>
        <v>ATIVO</v>
      </c>
      <c r="D27" s="15" t="s">
        <v>143</v>
      </c>
      <c r="E27" s="7"/>
      <c r="F27" s="7"/>
      <c r="G27" s="7"/>
      <c r="H27" s="7"/>
      <c r="I27" s="8"/>
      <c r="J27" s="7">
        <f t="shared" si="1"/>
        <v>0</v>
      </c>
      <c r="K27" s="9">
        <f t="shared" si="2"/>
        <v>-29</v>
      </c>
      <c r="L27" s="15" t="str">
        <f ca="1">IF(TODAY()&gt;Tabela22432[[#This Row],[VENCIMENTO]],"Vencido‼","Válido✔")</f>
        <v>Vencido‼</v>
      </c>
    </row>
    <row r="28" spans="1:12" x14ac:dyDescent="0.25">
      <c r="A28" s="11" t="str">
        <f>Tabela224[[#This Row],[NOME]]</f>
        <v>JHONATA HENRIQUE AMORIM ALVES</v>
      </c>
      <c r="B28" s="11" t="str">
        <f>Tabela224[[#This Row],[CATEGORIA]]</f>
        <v>EMPREGADO</v>
      </c>
      <c r="C28" s="15" t="str">
        <f>Tabela224[[#This Row],[SITUAÇÃO ]]</f>
        <v>ATIVO</v>
      </c>
      <c r="D28" s="15" t="s">
        <v>117</v>
      </c>
      <c r="E28" s="7">
        <v>44988</v>
      </c>
      <c r="F28" s="10">
        <v>4.1666666666666664E-2</v>
      </c>
      <c r="G28" s="7" t="s">
        <v>25</v>
      </c>
      <c r="H28" s="7" t="s">
        <v>63</v>
      </c>
      <c r="I28" s="8">
        <v>24</v>
      </c>
      <c r="J28" s="7">
        <f t="shared" si="1"/>
        <v>45719</v>
      </c>
      <c r="K28" s="9">
        <f t="shared" si="2"/>
        <v>45690</v>
      </c>
      <c r="L28" s="15" t="str">
        <f ca="1">IF(TODAY()&gt;Tabela22432[[#This Row],[VENCIMENTO]],"Vencido‼","Válido✔")</f>
        <v>Válido✔</v>
      </c>
    </row>
    <row r="29" spans="1:12" x14ac:dyDescent="0.25">
      <c r="A29" s="11" t="str">
        <f>Tabela224[[#This Row],[NOME]]</f>
        <v>JOÃO PAULO GUIMARÃES</v>
      </c>
      <c r="B29" s="11" t="str">
        <f>Tabela224[[#This Row],[CATEGORIA]]</f>
        <v>EMPREGADO</v>
      </c>
      <c r="C29" s="15" t="str">
        <f>Tabela224[[#This Row],[SITUAÇÃO ]]</f>
        <v>INATIVO</v>
      </c>
      <c r="D29" s="15" t="s">
        <v>117</v>
      </c>
      <c r="E29" s="7">
        <v>45050</v>
      </c>
      <c r="F29" s="10">
        <v>4.1666666666666664E-2</v>
      </c>
      <c r="G29" s="7" t="s">
        <v>25</v>
      </c>
      <c r="H29" s="7" t="s">
        <v>63</v>
      </c>
      <c r="I29" s="8">
        <v>24</v>
      </c>
      <c r="J29" s="7">
        <f t="shared" si="1"/>
        <v>45781</v>
      </c>
      <c r="K29" s="9">
        <f t="shared" si="2"/>
        <v>45752</v>
      </c>
      <c r="L29" s="15" t="str">
        <f ca="1">IF(TODAY()&gt;Tabela22432[[#This Row],[VENCIMENTO]],"Vencido‼","Válido✔")</f>
        <v>Válido✔</v>
      </c>
    </row>
    <row r="30" spans="1:12" x14ac:dyDescent="0.25">
      <c r="A30" s="11" t="str">
        <f>Tabela224[[#This Row],[NOME]]</f>
        <v>JONATHAS KELLYSON MARTINS DE OLIVEIRA</v>
      </c>
      <c r="B30" s="11" t="str">
        <f>Tabela224[[#This Row],[CATEGORIA]]</f>
        <v>INTERMITENTE</v>
      </c>
      <c r="C30" s="15" t="str">
        <f>Tabela224[[#This Row],[SITUAÇÃO ]]</f>
        <v>INATIVO</v>
      </c>
      <c r="D30" s="15" t="s">
        <v>143</v>
      </c>
      <c r="E30" s="7"/>
      <c r="F30" s="7"/>
      <c r="G30" s="7"/>
      <c r="H30" s="7"/>
      <c r="I30" s="8"/>
      <c r="J30" s="7">
        <f t="shared" si="1"/>
        <v>0</v>
      </c>
      <c r="K30" s="9">
        <f t="shared" si="2"/>
        <v>-29</v>
      </c>
      <c r="L30" s="15" t="str">
        <f ca="1">IF(TODAY()&gt;Tabela22432[[#This Row],[VENCIMENTO]],"Vencido‼","Válido✔")</f>
        <v>Vencido‼</v>
      </c>
    </row>
    <row r="31" spans="1:12" x14ac:dyDescent="0.25">
      <c r="A31" s="11" t="str">
        <f>Tabela224[[#This Row],[NOME]]</f>
        <v>JOSÉ ANTÔNIO DIAS</v>
      </c>
      <c r="B31" s="11" t="str">
        <f>Tabela224[[#This Row],[CATEGORIA]]</f>
        <v xml:space="preserve">EMPREGADO </v>
      </c>
      <c r="C31" s="15" t="str">
        <f>Tabela224[[#This Row],[SITUAÇÃO ]]</f>
        <v>ATIVO</v>
      </c>
      <c r="D31" s="15" t="s">
        <v>117</v>
      </c>
      <c r="E31" s="7">
        <v>44986</v>
      </c>
      <c r="F31" s="10">
        <v>4.1666666666666664E-2</v>
      </c>
      <c r="G31" s="7" t="s">
        <v>25</v>
      </c>
      <c r="H31" s="7" t="s">
        <v>63</v>
      </c>
      <c r="I31" s="8">
        <v>24</v>
      </c>
      <c r="J31" s="7">
        <f t="shared" si="1"/>
        <v>45717</v>
      </c>
      <c r="K31" s="9">
        <f t="shared" si="2"/>
        <v>45688</v>
      </c>
      <c r="L31" s="15" t="str">
        <f ca="1">IF(TODAY()&gt;Tabela22432[[#This Row],[VENCIMENTO]],"Vencido‼","Válido✔")</f>
        <v>Válido✔</v>
      </c>
    </row>
    <row r="32" spans="1:12" x14ac:dyDescent="0.25">
      <c r="A32" s="11" t="str">
        <f>Tabela224[[#This Row],[NOME]]</f>
        <v>KENNEDY ALMEIDA MOTA</v>
      </c>
      <c r="B32" s="11" t="str">
        <f>Tabela224[[#This Row],[CATEGORIA]]</f>
        <v>EMPREGADO</v>
      </c>
      <c r="C32" s="15" t="str">
        <f>Tabela224[[#This Row],[SITUAÇÃO ]]</f>
        <v>ATIVO</v>
      </c>
      <c r="D32" s="15" t="s">
        <v>117</v>
      </c>
      <c r="E32" s="7">
        <v>44986</v>
      </c>
      <c r="F32" s="10">
        <v>4.1666666666666664E-2</v>
      </c>
      <c r="G32" s="7" t="s">
        <v>25</v>
      </c>
      <c r="H32" s="7" t="s">
        <v>63</v>
      </c>
      <c r="I32" s="8">
        <v>24</v>
      </c>
      <c r="J32" s="7">
        <f t="shared" si="1"/>
        <v>45717</v>
      </c>
      <c r="K32" s="9">
        <f t="shared" si="2"/>
        <v>45688</v>
      </c>
      <c r="L32" s="15" t="str">
        <f ca="1">IF(TODAY()&gt;Tabela22432[[#This Row],[VENCIMENTO]],"Vencido‼","Válido✔")</f>
        <v>Válido✔</v>
      </c>
    </row>
    <row r="33" spans="1:12" x14ac:dyDescent="0.25">
      <c r="A33" s="11" t="str">
        <f>Tabela224[[#This Row],[NOME]]</f>
        <v>KEVIN AQUINO ARNEZ</v>
      </c>
      <c r="B33" s="11" t="str">
        <f>Tabela224[[#This Row],[CATEGORIA]]</f>
        <v>EMPREGADO</v>
      </c>
      <c r="C33" s="15" t="str">
        <f>Tabela224[[#This Row],[SITUAÇÃO ]]</f>
        <v>ATIVO</v>
      </c>
      <c r="D33" s="15" t="s">
        <v>117</v>
      </c>
      <c r="E33" s="7">
        <v>44973</v>
      </c>
      <c r="F33" s="10">
        <v>4.1666666666666664E-2</v>
      </c>
      <c r="G33" s="7" t="s">
        <v>25</v>
      </c>
      <c r="H33" s="7" t="s">
        <v>63</v>
      </c>
      <c r="I33" s="8">
        <v>24</v>
      </c>
      <c r="J33" s="7">
        <f t="shared" si="1"/>
        <v>45704</v>
      </c>
      <c r="K33" s="9">
        <f t="shared" si="2"/>
        <v>45675</v>
      </c>
      <c r="L33" s="15" t="str">
        <f ca="1">IF(TODAY()&gt;Tabela22432[[#This Row],[VENCIMENTO]],"Vencido‼","Válido✔")</f>
        <v>Válido✔</v>
      </c>
    </row>
    <row r="34" spans="1:12" x14ac:dyDescent="0.25">
      <c r="A34" s="11" t="str">
        <f>Tabela224[[#This Row],[NOME]]</f>
        <v>LEANDRO ARCANJO DOS SANTOS</v>
      </c>
      <c r="B34" s="11" t="str">
        <f>Tabela224[[#This Row],[CATEGORIA]]</f>
        <v>EMPREGADO</v>
      </c>
      <c r="C34" s="15" t="str">
        <f>Tabela224[[#This Row],[SITUAÇÃO ]]</f>
        <v>ATIVO</v>
      </c>
      <c r="D34" s="15" t="s">
        <v>117</v>
      </c>
      <c r="E34" s="7">
        <v>45010</v>
      </c>
      <c r="F34" s="10">
        <v>4.1666666666666664E-2</v>
      </c>
      <c r="G34" s="7" t="s">
        <v>25</v>
      </c>
      <c r="H34" s="7" t="s">
        <v>63</v>
      </c>
      <c r="I34" s="8">
        <v>24</v>
      </c>
      <c r="J34" s="7">
        <f t="shared" si="1"/>
        <v>45741</v>
      </c>
      <c r="K34" s="9">
        <f t="shared" si="2"/>
        <v>45712</v>
      </c>
      <c r="L34" s="15" t="str">
        <f ca="1">IF(TODAY()&gt;Tabela22432[[#This Row],[VENCIMENTO]],"Vencido‼","Válido✔")</f>
        <v>Válido✔</v>
      </c>
    </row>
    <row r="35" spans="1:12" x14ac:dyDescent="0.25">
      <c r="A35" s="11" t="str">
        <f>Tabela224[[#This Row],[NOME]]</f>
        <v>LUCIANO ALVES DE PAIVA</v>
      </c>
      <c r="B35" s="11" t="str">
        <f>Tabela224[[#This Row],[CATEGORIA]]</f>
        <v>EMPREGADO</v>
      </c>
      <c r="C35" s="15" t="str">
        <f>Tabela224[[#This Row],[SITUAÇÃO ]]</f>
        <v>INATIVO</v>
      </c>
      <c r="D35" s="15" t="s">
        <v>117</v>
      </c>
      <c r="E35" s="7">
        <v>44987</v>
      </c>
      <c r="F35" s="10">
        <v>4.1666666666666664E-2</v>
      </c>
      <c r="G35" s="7" t="s">
        <v>25</v>
      </c>
      <c r="H35" s="7" t="s">
        <v>63</v>
      </c>
      <c r="I35" s="8">
        <v>24</v>
      </c>
      <c r="J35" s="7">
        <f t="shared" si="1"/>
        <v>45718</v>
      </c>
      <c r="K35" s="9">
        <f t="shared" si="2"/>
        <v>45689</v>
      </c>
      <c r="L35" s="15" t="str">
        <f ca="1">IF(TODAY()&gt;Tabela22432[[#This Row],[VENCIMENTO]],"Vencido‼","Válido✔")</f>
        <v>Válido✔</v>
      </c>
    </row>
    <row r="36" spans="1:12" x14ac:dyDescent="0.25">
      <c r="A36" s="11" t="str">
        <f>Tabela224[[#This Row],[NOME]]</f>
        <v>LUIZ CARLOS CORRÊA</v>
      </c>
      <c r="B36" s="11" t="str">
        <f>Tabela224[[#This Row],[CATEGORIA]]</f>
        <v>EMPREGADO</v>
      </c>
      <c r="C36" s="15" t="str">
        <f>Tabela224[[#This Row],[SITUAÇÃO ]]</f>
        <v>ATIVO</v>
      </c>
      <c r="D36" s="15" t="s">
        <v>117</v>
      </c>
      <c r="E36" s="7">
        <v>44987</v>
      </c>
      <c r="F36" s="10">
        <v>4.1666666666666664E-2</v>
      </c>
      <c r="G36" s="7" t="s">
        <v>25</v>
      </c>
      <c r="H36" s="7" t="s">
        <v>63</v>
      </c>
      <c r="I36" s="8">
        <v>24</v>
      </c>
      <c r="J36" s="7">
        <f t="shared" si="1"/>
        <v>45718</v>
      </c>
      <c r="K36" s="9">
        <f t="shared" si="2"/>
        <v>45689</v>
      </c>
      <c r="L36" s="15" t="str">
        <f ca="1">IF(TODAY()&gt;Tabela22432[[#This Row],[VENCIMENTO]],"Vencido‼","Válido✔")</f>
        <v>Válido✔</v>
      </c>
    </row>
    <row r="37" spans="1:12" x14ac:dyDescent="0.25">
      <c r="A37" s="11" t="str">
        <f>Tabela224[[#This Row],[NOME]]</f>
        <v>MÁRCIO PEREIRA DO NASCIMENTO</v>
      </c>
      <c r="B37" s="11" t="str">
        <f>Tabela224[[#This Row],[CATEGORIA]]</f>
        <v>EMPREGADO</v>
      </c>
      <c r="C37" s="15" t="str">
        <f>Tabela224[[#This Row],[SITUAÇÃO ]]</f>
        <v>ATIVO</v>
      </c>
      <c r="D37" s="15" t="s">
        <v>117</v>
      </c>
      <c r="E37" s="7">
        <v>44979</v>
      </c>
      <c r="F37" s="10">
        <v>4.1666666666666664E-2</v>
      </c>
      <c r="G37" s="7" t="s">
        <v>25</v>
      </c>
      <c r="H37" s="7" t="s">
        <v>63</v>
      </c>
      <c r="I37" s="8">
        <v>24</v>
      </c>
      <c r="J37" s="7">
        <f t="shared" si="1"/>
        <v>45710</v>
      </c>
      <c r="K37" s="9">
        <f t="shared" si="2"/>
        <v>45681</v>
      </c>
      <c r="L37" s="15" t="str">
        <f ca="1">IF(TODAY()&gt;Tabela22432[[#This Row],[VENCIMENTO]],"Vencido‼","Válido✔")</f>
        <v>Válido✔</v>
      </c>
    </row>
    <row r="38" spans="1:12" x14ac:dyDescent="0.25">
      <c r="A38" s="11" t="str">
        <f>Tabela224[[#This Row],[NOME]]</f>
        <v>MATEUS DOS SANTOS DE BRITO</v>
      </c>
      <c r="B38" s="11" t="str">
        <f>Tabela224[[#This Row],[CATEGORIA]]</f>
        <v>INTERMITENTE (ELISVÂNIO)</v>
      </c>
      <c r="C38" s="15" t="str">
        <f>Tabela224[[#This Row],[SITUAÇÃO ]]</f>
        <v>ATIVO</v>
      </c>
      <c r="D38" s="15" t="s">
        <v>143</v>
      </c>
      <c r="E38" s="7"/>
      <c r="F38" s="7"/>
      <c r="G38" s="7"/>
      <c r="H38" s="7"/>
      <c r="I38" s="8"/>
      <c r="J38" s="7">
        <f t="shared" si="1"/>
        <v>0</v>
      </c>
      <c r="K38" s="9">
        <f t="shared" si="2"/>
        <v>-29</v>
      </c>
      <c r="L38" s="15" t="str">
        <f ca="1">IF(TODAY()&gt;Tabela22432[[#This Row],[VENCIMENTO]],"Vencido‼","Válido✔")</f>
        <v>Vencido‼</v>
      </c>
    </row>
    <row r="39" spans="1:12" x14ac:dyDescent="0.25">
      <c r="A39" s="11" t="str">
        <f>Tabela224[[#This Row],[NOME]]</f>
        <v>MOACIR ROMÁRIO SIQUEIRA DOS REIS</v>
      </c>
      <c r="B39" s="11" t="str">
        <f>Tabela224[[#This Row],[CATEGORIA]]</f>
        <v>EMPREGADO</v>
      </c>
      <c r="C39" s="15" t="str">
        <f>Tabela224[[#This Row],[SITUAÇÃO ]]</f>
        <v>ATIVO</v>
      </c>
      <c r="D39" s="15" t="s">
        <v>117</v>
      </c>
      <c r="E39" s="7">
        <v>44987</v>
      </c>
      <c r="F39" s="10">
        <v>4.1666666666666664E-2</v>
      </c>
      <c r="G39" s="7" t="s">
        <v>25</v>
      </c>
      <c r="H39" s="7" t="s">
        <v>63</v>
      </c>
      <c r="I39" s="8">
        <v>24</v>
      </c>
      <c r="J39" s="7">
        <f t="shared" si="1"/>
        <v>45718</v>
      </c>
      <c r="K39" s="9">
        <f t="shared" si="2"/>
        <v>45689</v>
      </c>
      <c r="L39" s="15" t="str">
        <f ca="1">IF(TODAY()&gt;Tabela22432[[#This Row],[VENCIMENTO]],"Vencido‼","Válido✔")</f>
        <v>Válido✔</v>
      </c>
    </row>
    <row r="40" spans="1:12" x14ac:dyDescent="0.25">
      <c r="A40" s="11" t="str">
        <f>Tabela224[[#This Row],[NOME]]</f>
        <v>NATHÁLIA ROSY SOUZA OLIVEIRA</v>
      </c>
      <c r="B40" s="11" t="str">
        <f>Tabela224[[#This Row],[CATEGORIA]]</f>
        <v>EMPREGADO</v>
      </c>
      <c r="C40" s="15" t="str">
        <f>Tabela224[[#This Row],[SITUAÇÃO ]]</f>
        <v>ATIVO</v>
      </c>
      <c r="D40" s="15" t="s">
        <v>143</v>
      </c>
      <c r="E40" s="7"/>
      <c r="F40" s="7"/>
      <c r="G40" s="7"/>
      <c r="H40" s="7"/>
      <c r="I40" s="8"/>
      <c r="J40" s="7">
        <f t="shared" si="1"/>
        <v>0</v>
      </c>
      <c r="K40" s="9">
        <f t="shared" si="2"/>
        <v>-29</v>
      </c>
      <c r="L40" s="15" t="str">
        <f ca="1">IF(TODAY()&gt;Tabela22432[[#This Row],[VENCIMENTO]],"Vencido‼","Válido✔")</f>
        <v>Vencido‼</v>
      </c>
    </row>
    <row r="41" spans="1:12" x14ac:dyDescent="0.25">
      <c r="A41" s="11" t="str">
        <f>Tabela224[[#This Row],[NOME]]</f>
        <v>NAYARA THAÍS LOURENÇO OLIVEIRA</v>
      </c>
      <c r="B41" s="11" t="str">
        <f>Tabela224[[#This Row],[CATEGORIA]]</f>
        <v>EMPREGADO</v>
      </c>
      <c r="C41" s="15" t="str">
        <f>Tabela224[[#This Row],[SITUAÇÃO ]]</f>
        <v>ATIVO</v>
      </c>
      <c r="D41" s="15" t="s">
        <v>143</v>
      </c>
      <c r="E41" s="7"/>
      <c r="F41" s="7"/>
      <c r="G41" s="7"/>
      <c r="H41" s="7"/>
      <c r="I41" s="8"/>
      <c r="J41" s="7">
        <f t="shared" si="1"/>
        <v>0</v>
      </c>
      <c r="K41" s="9">
        <f t="shared" si="2"/>
        <v>-29</v>
      </c>
      <c r="L41" s="15" t="str">
        <f ca="1">IF(TODAY()&gt;Tabela22432[[#This Row],[VENCIMENTO]],"Vencido‼","Válido✔")</f>
        <v>Vencido‼</v>
      </c>
    </row>
    <row r="42" spans="1:12" x14ac:dyDescent="0.25">
      <c r="A42" s="11" t="str">
        <f>Tabela224[[#This Row],[NOME]]</f>
        <v>NIELTON OLIVEIRA DAMASCENO</v>
      </c>
      <c r="B42" s="11" t="str">
        <f>Tabela224[[#This Row],[CATEGORIA]]</f>
        <v>EMPREGADO</v>
      </c>
      <c r="C42" s="15" t="str">
        <f>Tabela224[[#This Row],[SITUAÇÃO ]]</f>
        <v>ATIVO</v>
      </c>
      <c r="D42" s="15" t="s">
        <v>117</v>
      </c>
      <c r="E42" s="7">
        <v>44987</v>
      </c>
      <c r="F42" s="10">
        <v>4.1666666666666664E-2</v>
      </c>
      <c r="G42" s="7" t="s">
        <v>25</v>
      </c>
      <c r="H42" s="7" t="s">
        <v>63</v>
      </c>
      <c r="I42" s="8">
        <v>24</v>
      </c>
      <c r="J42" s="7">
        <f t="shared" si="1"/>
        <v>45718</v>
      </c>
      <c r="K42" s="9">
        <f t="shared" si="2"/>
        <v>45689</v>
      </c>
      <c r="L42" s="15" t="str">
        <f ca="1">IF(TODAY()&gt;Tabela22432[[#This Row],[VENCIMENTO]],"Vencido‼","Válido✔")</f>
        <v>Válido✔</v>
      </c>
    </row>
    <row r="43" spans="1:12" x14ac:dyDescent="0.25">
      <c r="A43" s="11" t="str">
        <f>Tabela224[[#This Row],[NOME]]</f>
        <v>PAULO CÉLIO DA SILVA</v>
      </c>
      <c r="B43" s="11" t="str">
        <f>Tabela224[[#This Row],[CATEGORIA]]</f>
        <v>EMPREGADO</v>
      </c>
      <c r="C43" s="15" t="str">
        <f>Tabela224[[#This Row],[SITUAÇÃO ]]</f>
        <v>ATIVO</v>
      </c>
      <c r="D43" s="15" t="s">
        <v>117</v>
      </c>
      <c r="E43" s="7">
        <v>44986</v>
      </c>
      <c r="F43" s="10">
        <v>4.1666666666666664E-2</v>
      </c>
      <c r="G43" s="7" t="s">
        <v>25</v>
      </c>
      <c r="H43" s="7" t="s">
        <v>63</v>
      </c>
      <c r="I43" s="8">
        <v>24</v>
      </c>
      <c r="J43" s="7">
        <f t="shared" si="1"/>
        <v>45717</v>
      </c>
      <c r="K43" s="9">
        <f t="shared" si="2"/>
        <v>45688</v>
      </c>
      <c r="L43" s="15" t="str">
        <f ca="1">IF(TODAY()&gt;Tabela22432[[#This Row],[VENCIMENTO]],"Vencido‼","Válido✔")</f>
        <v>Válido✔</v>
      </c>
    </row>
    <row r="44" spans="1:12" x14ac:dyDescent="0.25">
      <c r="A44" s="11" t="str">
        <f>Tabela224[[#This Row],[NOME]]</f>
        <v>RAFAEL FAUSTINO MAPA COELHO</v>
      </c>
      <c r="B44" s="11" t="str">
        <f>Tabela224[[#This Row],[CATEGORIA]]</f>
        <v>EMPREGADO</v>
      </c>
      <c r="C44" s="15" t="str">
        <f>Tabela224[[#This Row],[SITUAÇÃO ]]</f>
        <v>INATIVO</v>
      </c>
      <c r="D44" s="15" t="s">
        <v>143</v>
      </c>
      <c r="E44" s="7"/>
      <c r="F44" s="7"/>
      <c r="G44" s="7"/>
      <c r="H44" s="7"/>
      <c r="I44" s="8"/>
      <c r="J44" s="7">
        <f t="shared" si="1"/>
        <v>0</v>
      </c>
      <c r="K44" s="9">
        <f t="shared" si="2"/>
        <v>-29</v>
      </c>
      <c r="L44" s="15" t="str">
        <f ca="1">IF(TODAY()&gt;Tabela22432[[#This Row],[VENCIMENTO]],"Vencido‼","Válido✔")</f>
        <v>Vencido‼</v>
      </c>
    </row>
    <row r="45" spans="1:12" x14ac:dyDescent="0.25">
      <c r="A45" s="11" t="str">
        <f>Tabela224[[#This Row],[NOME]]</f>
        <v>RAFAEL ROBERTO CAMPIDELLI</v>
      </c>
      <c r="B45" s="11" t="str">
        <f>Tabela224[[#This Row],[CATEGORIA]]</f>
        <v>EMPREGADO</v>
      </c>
      <c r="C45" s="15" t="s">
        <v>120</v>
      </c>
      <c r="D45" s="15" t="s">
        <v>143</v>
      </c>
      <c r="E45" s="7"/>
      <c r="F45" s="7"/>
      <c r="G45" s="7"/>
      <c r="H45" s="7"/>
      <c r="I45" s="8"/>
      <c r="J45" s="7">
        <f>EDATE(E45,I45)</f>
        <v>0</v>
      </c>
      <c r="K45" s="9">
        <f>J45-29</f>
        <v>-29</v>
      </c>
      <c r="L45" s="15" t="str">
        <f ca="1">IF(TODAY()&gt;Tabela22432[[#This Row],[VENCIMENTO]],"Vencido‼","Válido✔")</f>
        <v>Vencido‼</v>
      </c>
    </row>
    <row r="46" spans="1:12" x14ac:dyDescent="0.25">
      <c r="A46" s="11" t="str">
        <f>Tabela224[[#This Row],[NOME]]</f>
        <v>ROBERT AUGUSTO SANTOS SILVA</v>
      </c>
      <c r="B46" s="11" t="str">
        <f>Tabela224[[#This Row],[CATEGORIA]]</f>
        <v>EMPREGADO</v>
      </c>
      <c r="C46" s="15" t="str">
        <f>Tabela224[[#This Row],[SITUAÇÃO ]]</f>
        <v>ATIVO</v>
      </c>
      <c r="D46" s="15" t="s">
        <v>117</v>
      </c>
      <c r="E46" s="7">
        <v>45014</v>
      </c>
      <c r="F46" s="10">
        <v>4.1666666666666664E-2</v>
      </c>
      <c r="G46" s="7" t="s">
        <v>25</v>
      </c>
      <c r="H46" s="7" t="s">
        <v>63</v>
      </c>
      <c r="I46" s="8">
        <v>24</v>
      </c>
      <c r="J46" s="7">
        <f t="shared" si="1"/>
        <v>45745</v>
      </c>
      <c r="K46" s="9">
        <f t="shared" si="2"/>
        <v>45716</v>
      </c>
      <c r="L46" s="15" t="str">
        <f ca="1">IF(TODAY()&gt;Tabela22432[[#This Row],[VENCIMENTO]],"Vencido‼","Válido✔")</f>
        <v>Válido✔</v>
      </c>
    </row>
    <row r="47" spans="1:12" x14ac:dyDescent="0.25">
      <c r="A47" s="11" t="str">
        <f>Tabela224[[#This Row],[NOME]]</f>
        <v>TALISON TIAGO DIAS OLIVEIRA</v>
      </c>
      <c r="B47" s="11" t="str">
        <f>Tabela224[[#This Row],[CATEGORIA]]</f>
        <v>EMPREGADO</v>
      </c>
      <c r="C47" s="15" t="str">
        <f>Tabela224[[#This Row],[SITUAÇÃO ]]</f>
        <v>ATIVO</v>
      </c>
      <c r="D47" s="15" t="s">
        <v>117</v>
      </c>
      <c r="E47" s="7">
        <v>44987</v>
      </c>
      <c r="F47" s="10">
        <v>4.1666666666666664E-2</v>
      </c>
      <c r="G47" s="7" t="s">
        <v>25</v>
      </c>
      <c r="H47" s="7" t="s">
        <v>63</v>
      </c>
      <c r="I47" s="8">
        <v>24</v>
      </c>
      <c r="J47" s="7">
        <f t="shared" si="1"/>
        <v>45718</v>
      </c>
      <c r="K47" s="9">
        <f t="shared" si="2"/>
        <v>45689</v>
      </c>
      <c r="L47" s="15" t="str">
        <f ca="1">IF(TODAY()&gt;Tabela22432[[#This Row],[VENCIMENTO]],"Vencido‼","Válido✔")</f>
        <v>Válido✔</v>
      </c>
    </row>
    <row r="48" spans="1:12" x14ac:dyDescent="0.25">
      <c r="A48" s="11" t="str">
        <f>Tabela224[[#This Row],[NOME]]</f>
        <v>THAÍS LORRAINE DA SILVA SANTOS</v>
      </c>
      <c r="B48" s="11" t="str">
        <f>Tabela224[[#This Row],[CATEGORIA]]</f>
        <v>EMPREGADO</v>
      </c>
      <c r="C48" s="15" t="str">
        <f>Tabela224[[#This Row],[SITUAÇÃO ]]</f>
        <v>ATIVO</v>
      </c>
      <c r="D48" s="15" t="s">
        <v>143</v>
      </c>
      <c r="E48" s="7"/>
      <c r="F48" s="7"/>
      <c r="G48" s="7"/>
      <c r="H48" s="7"/>
      <c r="I48" s="8"/>
      <c r="J48" s="7">
        <f t="shared" si="1"/>
        <v>0</v>
      </c>
      <c r="K48" s="9">
        <f t="shared" si="2"/>
        <v>-29</v>
      </c>
      <c r="L48" s="15" t="str">
        <f ca="1">IF(TODAY()&gt;Tabela22432[[#This Row],[VENCIMENTO]],"Vencido‼","Válido✔")</f>
        <v>Vencido‼</v>
      </c>
    </row>
    <row r="49" spans="1:12" x14ac:dyDescent="0.25">
      <c r="A49" s="11" t="str">
        <f>Tabela224[[#This Row],[NOME]]</f>
        <v>WAGNER APARECIDO DE SOUSA JÚNIOR</v>
      </c>
      <c r="B49" s="11" t="str">
        <f>Tabela224[[#This Row],[CATEGORIA]]</f>
        <v>EMPREGADO</v>
      </c>
      <c r="C49" s="15" t="str">
        <f>Tabela224[[#This Row],[SITUAÇÃO ]]</f>
        <v>INATIVO</v>
      </c>
      <c r="D49" s="15" t="s">
        <v>117</v>
      </c>
      <c r="E49" s="7">
        <v>45168</v>
      </c>
      <c r="F49" s="10">
        <v>4.1666666666666664E-2</v>
      </c>
      <c r="G49" s="7" t="s">
        <v>25</v>
      </c>
      <c r="H49" s="7" t="s">
        <v>63</v>
      </c>
      <c r="I49" s="8">
        <v>24</v>
      </c>
      <c r="J49" s="7">
        <f t="shared" si="1"/>
        <v>45899</v>
      </c>
      <c r="K49" s="9">
        <f t="shared" si="2"/>
        <v>45870</v>
      </c>
      <c r="L49" s="15" t="str">
        <f ca="1">IF(TODAY()&gt;Tabela22432[[#This Row],[VENCIMENTO]],"Vencido‼","Válido✔")</f>
        <v>Válido✔</v>
      </c>
    </row>
    <row r="50" spans="1:12" x14ac:dyDescent="0.25">
      <c r="A50" s="11" t="str">
        <f>Tabela224[[#This Row],[NOME]]</f>
        <v>WESLEY DE ALMEIDA E SOUZA</v>
      </c>
      <c r="B50" s="11" t="str">
        <f>Tabela224[[#This Row],[CATEGORIA]]</f>
        <v>EMPREGADO</v>
      </c>
      <c r="C50" s="15" t="str">
        <f>Tabela224[[#This Row],[SITUAÇÃO ]]</f>
        <v>ATIVO</v>
      </c>
      <c r="D50" s="15" t="s">
        <v>117</v>
      </c>
      <c r="E50" s="19">
        <v>44987</v>
      </c>
      <c r="F50" s="10">
        <v>4.1666666666666664E-2</v>
      </c>
      <c r="G50" s="7" t="s">
        <v>25</v>
      </c>
      <c r="H50" s="7" t="s">
        <v>63</v>
      </c>
      <c r="I50" s="8">
        <v>24</v>
      </c>
      <c r="J50" s="19">
        <f t="shared" si="1"/>
        <v>45718</v>
      </c>
      <c r="K50" s="20">
        <f t="shared" si="2"/>
        <v>45689</v>
      </c>
      <c r="L50" s="15" t="str">
        <f ca="1">IF(TODAY()&gt;Tabela22432[[#This Row],[VENCIMENTO]],"Vencido‼","Válido✔")</f>
        <v>Válido✔</v>
      </c>
    </row>
    <row r="51" spans="1:12" x14ac:dyDescent="0.25">
      <c r="A51" s="11" t="str">
        <f>Tabela224[[#This Row],[NOME]]</f>
        <v>MARCELO CHRISTIAN LELIS DE OLIVEIRA</v>
      </c>
      <c r="B51" s="11" t="str">
        <f>Tabela224[[#This Row],[CATEGORIA]]</f>
        <v>EMPREGADO</v>
      </c>
      <c r="C51" s="15" t="str">
        <f>Tabela224[[#This Row],[SITUAÇÃO ]]</f>
        <v>ATIVO</v>
      </c>
      <c r="D51" s="8" t="s">
        <v>117</v>
      </c>
      <c r="E51" s="7">
        <v>45251</v>
      </c>
      <c r="F51" s="26">
        <v>4.1666666666666664E-2</v>
      </c>
      <c r="G51" s="7" t="s">
        <v>25</v>
      </c>
      <c r="H51" s="7" t="s">
        <v>63</v>
      </c>
      <c r="I51" s="8">
        <v>24</v>
      </c>
      <c r="J51" s="7">
        <f t="shared" ref="J51:J52" si="3">EDATE(E51,I51)</f>
        <v>45982</v>
      </c>
      <c r="K51" s="9">
        <f t="shared" ref="K51:K52" si="4">J51-29</f>
        <v>45953</v>
      </c>
      <c r="L51" s="15" t="str">
        <f ca="1">IF(TODAY()&gt;Tabela22432[[#This Row],[VENCIMENTO]],"Vencido‼","Válido✔")</f>
        <v>Válido✔</v>
      </c>
    </row>
    <row r="52" spans="1:12" x14ac:dyDescent="0.25">
      <c r="A52" s="11" t="str">
        <f>Tabela224[[#This Row],[NOME]]</f>
        <v>PABLO VINICIUS SEVERINO FERNANDES</v>
      </c>
      <c r="B52" s="11" t="str">
        <f>Tabela224[[#This Row],[CATEGORIA]]</f>
        <v xml:space="preserve">EMPREGADO </v>
      </c>
      <c r="C52" s="15" t="str">
        <f>Tabela224[[#This Row],[SITUAÇÃO ]]</f>
        <v>ATIVO</v>
      </c>
      <c r="D52" s="31" t="s">
        <v>117</v>
      </c>
      <c r="E52" s="19">
        <v>45251</v>
      </c>
      <c r="F52" s="26">
        <v>4.1666666666666664E-2</v>
      </c>
      <c r="G52" s="19" t="s">
        <v>25</v>
      </c>
      <c r="H52" s="19" t="s">
        <v>63</v>
      </c>
      <c r="I52" s="31">
        <v>24</v>
      </c>
      <c r="J52" s="19">
        <f t="shared" si="3"/>
        <v>45982</v>
      </c>
      <c r="K52" s="20">
        <f t="shared" si="4"/>
        <v>45953</v>
      </c>
      <c r="L52" s="15" t="str">
        <f ca="1">IF(TODAY()&gt;Tabela22432[[#This Row],[VENCIMENTO]],"Vencido‼","Válido✔")</f>
        <v>Válido✔</v>
      </c>
    </row>
    <row r="53" spans="1:12" x14ac:dyDescent="0.25">
      <c r="A53" s="11" t="str">
        <f>Tabela224[[#This Row],[NOME]]</f>
        <v>FRANCISCO PEDRO DE SOUZA SANTOS</v>
      </c>
      <c r="B53" s="11" t="str">
        <f>Tabela224[[#This Row],[CATEGORIA]]</f>
        <v>EMPREGADO</v>
      </c>
      <c r="C53" s="15" t="s">
        <v>120</v>
      </c>
      <c r="D53" s="8" t="s">
        <v>143</v>
      </c>
      <c r="E53" s="7"/>
      <c r="F53" s="7"/>
      <c r="G53" s="7"/>
      <c r="H53" s="7"/>
      <c r="I53" s="8"/>
      <c r="J53" s="7">
        <f t="shared" ref="J53:J100" si="5">EDATE(E53,I53)</f>
        <v>0</v>
      </c>
      <c r="K53" s="9">
        <f t="shared" ref="K53:K100" si="6">J53-29</f>
        <v>-29</v>
      </c>
      <c r="L53" s="27" t="str">
        <f ca="1">IF(TODAY()&gt;Tabela22432[[#This Row],[VENCIMENTO]],"Vencido‼","Válido✔")</f>
        <v>Vencido‼</v>
      </c>
    </row>
    <row r="54" spans="1:12" x14ac:dyDescent="0.25">
      <c r="A54" s="11" t="str">
        <f>Tabela224[[#This Row],[NOME]]</f>
        <v>ÍTALO GABRIEL DA SILVA RODRIGUES SANTOS</v>
      </c>
      <c r="B54" s="11" t="str">
        <f>Tabela224[[#This Row],[CATEGORIA]]</f>
        <v>EMPREGADO</v>
      </c>
      <c r="C54" s="15" t="str">
        <f>Tabela224[[#This Row],[SITUAÇÃO ]]</f>
        <v>ATIVO</v>
      </c>
      <c r="D54" s="8" t="s">
        <v>117</v>
      </c>
      <c r="E54" s="7">
        <v>45329</v>
      </c>
      <c r="F54" s="26">
        <v>4.1666666666666664E-2</v>
      </c>
      <c r="G54" s="7" t="s">
        <v>25</v>
      </c>
      <c r="H54" s="7" t="s">
        <v>63</v>
      </c>
      <c r="I54" s="8">
        <v>24</v>
      </c>
      <c r="J54" s="7">
        <f t="shared" si="5"/>
        <v>46060</v>
      </c>
      <c r="K54" s="9">
        <f t="shared" si="6"/>
        <v>46031</v>
      </c>
      <c r="L54" s="27" t="str">
        <f ca="1">IF(TODAY()&gt;Tabela22432[[#This Row],[VENCIMENTO]],"Vencido‼","Válido✔")</f>
        <v>Válido✔</v>
      </c>
    </row>
    <row r="55" spans="1:12" x14ac:dyDescent="0.25">
      <c r="A55" s="11" t="str">
        <f>Tabela224[[#This Row],[NOME]]</f>
        <v>IVANILDO AMARAL SANTOS</v>
      </c>
      <c r="B55" s="11" t="str">
        <f>Tabela224[[#This Row],[CATEGORIA]]</f>
        <v>EMPREGADO</v>
      </c>
      <c r="C55" s="15" t="str">
        <f>Tabela224[[#This Row],[SITUAÇÃO ]]</f>
        <v>ATIVO</v>
      </c>
      <c r="D55" s="8" t="s">
        <v>117</v>
      </c>
      <c r="E55" s="7">
        <v>45329</v>
      </c>
      <c r="F55" s="26">
        <v>4.1666666666666664E-2</v>
      </c>
      <c r="G55" s="7" t="s">
        <v>25</v>
      </c>
      <c r="H55" s="7" t="s">
        <v>63</v>
      </c>
      <c r="I55" s="8">
        <v>24</v>
      </c>
      <c r="J55" s="7">
        <f t="shared" si="5"/>
        <v>46060</v>
      </c>
      <c r="K55" s="9">
        <f t="shared" si="6"/>
        <v>46031</v>
      </c>
      <c r="L55" s="27" t="str">
        <f ca="1">IF(TODAY()&gt;Tabela22432[[#This Row],[VENCIMENTO]],"Vencido‼","Válido✔")</f>
        <v>Válido✔</v>
      </c>
    </row>
    <row r="56" spans="1:12" x14ac:dyDescent="0.25">
      <c r="A56" s="11" t="str">
        <f>Tabela224[[#This Row],[NOME]]</f>
        <v>JONATHAN FERNANDES PEREIRA</v>
      </c>
      <c r="B56" s="11" t="str">
        <f>Tabela224[[#This Row],[CATEGORIA]]</f>
        <v>EMPREGADO</v>
      </c>
      <c r="C56" s="15" t="str">
        <f>Tabela224[[#This Row],[SITUAÇÃO ]]</f>
        <v>ATIVO</v>
      </c>
      <c r="D56" s="8" t="s">
        <v>143</v>
      </c>
      <c r="E56" s="7"/>
      <c r="F56" s="7"/>
      <c r="G56" s="7"/>
      <c r="H56" s="7"/>
      <c r="I56" s="8"/>
      <c r="J56" s="7">
        <f t="shared" si="5"/>
        <v>0</v>
      </c>
      <c r="K56" s="9">
        <f t="shared" si="6"/>
        <v>-29</v>
      </c>
      <c r="L56" s="27" t="str">
        <f ca="1">IF(TODAY()&gt;Tabela22432[[#This Row],[VENCIMENTO]],"Vencido‼","Válido✔")</f>
        <v>Vencido‼</v>
      </c>
    </row>
    <row r="57" spans="1:12" x14ac:dyDescent="0.25">
      <c r="A57" s="11" t="str">
        <f>Tabela224[[#This Row],[NOME]]</f>
        <v>FERNANDO AQUINO FERNANDES</v>
      </c>
      <c r="B57" s="11" t="str">
        <f>Tabela224[[#This Row],[CATEGORIA]]</f>
        <v>INTERMITENTE (FERNANDO)</v>
      </c>
      <c r="C57" s="15" t="str">
        <f>Tabela224[[#This Row],[SITUAÇÃO ]]</f>
        <v>ATIVO</v>
      </c>
      <c r="D57" s="8" t="s">
        <v>117</v>
      </c>
      <c r="E57" s="7">
        <v>45314</v>
      </c>
      <c r="F57" s="26">
        <v>4.1666666666666664E-2</v>
      </c>
      <c r="G57" s="7" t="s">
        <v>25</v>
      </c>
      <c r="H57" s="7" t="s">
        <v>63</v>
      </c>
      <c r="I57" s="8">
        <v>24</v>
      </c>
      <c r="J57" s="7">
        <f t="shared" si="5"/>
        <v>46045</v>
      </c>
      <c r="K57" s="9">
        <f t="shared" si="6"/>
        <v>46016</v>
      </c>
      <c r="L57" s="27" t="str">
        <f ca="1">IF(TODAY()&gt;Tabela22432[[#This Row],[VENCIMENTO]],"Vencido‼","Válido✔")</f>
        <v>Válido✔</v>
      </c>
    </row>
    <row r="58" spans="1:12" x14ac:dyDescent="0.25">
      <c r="A58" s="11" t="str">
        <f>Tabela224[[#This Row],[NOME]]</f>
        <v>WANDESON COSTA LIMA</v>
      </c>
      <c r="B58" s="11" t="str">
        <f>Tabela224[[#This Row],[CATEGORIA]]</f>
        <v>INTERMITENTE (FERNANDO)</v>
      </c>
      <c r="C58" s="15" t="str">
        <f>Tabela224[[#This Row],[SITUAÇÃO ]]</f>
        <v>ATIVO</v>
      </c>
      <c r="D58" s="8" t="s">
        <v>117</v>
      </c>
      <c r="E58" s="7">
        <v>45314</v>
      </c>
      <c r="F58" s="26">
        <v>4.1666666666666664E-2</v>
      </c>
      <c r="G58" s="7" t="s">
        <v>25</v>
      </c>
      <c r="H58" s="7" t="s">
        <v>63</v>
      </c>
      <c r="I58" s="8">
        <v>24</v>
      </c>
      <c r="J58" s="7">
        <f t="shared" si="5"/>
        <v>46045</v>
      </c>
      <c r="K58" s="9">
        <f t="shared" si="6"/>
        <v>46016</v>
      </c>
      <c r="L58" s="27" t="str">
        <f ca="1">IF(TODAY()&gt;Tabela22432[[#This Row],[VENCIMENTO]],"Vencido‼","Válido✔")</f>
        <v>Válido✔</v>
      </c>
    </row>
    <row r="59" spans="1:12" x14ac:dyDescent="0.25">
      <c r="A59" s="11" t="str">
        <f>Tabela224[[#This Row],[NOME]]</f>
        <v>WILLIAN JORGE CAETANO PINTO</v>
      </c>
      <c r="B59" s="11" t="str">
        <f>Tabela224[[#This Row],[CATEGORIA]]</f>
        <v>INTERMITENTE (FERNANDO)</v>
      </c>
      <c r="C59" s="15" t="str">
        <f>Tabela224[[#This Row],[SITUAÇÃO ]]</f>
        <v>ATIVO</v>
      </c>
      <c r="D59" s="8" t="s">
        <v>117</v>
      </c>
      <c r="E59" s="7">
        <v>45314</v>
      </c>
      <c r="F59" s="26">
        <v>4.1666666666666664E-2</v>
      </c>
      <c r="G59" s="7" t="s">
        <v>25</v>
      </c>
      <c r="H59" s="7" t="s">
        <v>63</v>
      </c>
      <c r="I59" s="8">
        <v>24</v>
      </c>
      <c r="J59" s="7">
        <f t="shared" si="5"/>
        <v>46045</v>
      </c>
      <c r="K59" s="9">
        <f t="shared" si="6"/>
        <v>46016</v>
      </c>
      <c r="L59" s="27" t="str">
        <f ca="1">IF(TODAY()&gt;Tabela22432[[#This Row],[VENCIMENTO]],"Vencido‼","Válido✔")</f>
        <v>Válido✔</v>
      </c>
    </row>
    <row r="60" spans="1:12" x14ac:dyDescent="0.25">
      <c r="A60" s="11" t="str">
        <f>Tabela224[[#This Row],[NOME]]</f>
        <v>GRASIANE DA COSTA SOBRINHO</v>
      </c>
      <c r="B60" s="11" t="str">
        <f>Tabela224[[#This Row],[CATEGORIA]]</f>
        <v>EMPREGADO</v>
      </c>
      <c r="C60" s="15" t="str">
        <f>Tabela224[[#This Row],[SITUAÇÃO ]]</f>
        <v>ATIVO</v>
      </c>
      <c r="D60" s="8" t="s">
        <v>117</v>
      </c>
      <c r="E60" s="7">
        <v>45314</v>
      </c>
      <c r="F60" s="26">
        <v>4.1666666666666664E-2</v>
      </c>
      <c r="G60" s="7" t="s">
        <v>25</v>
      </c>
      <c r="H60" s="7" t="s">
        <v>63</v>
      </c>
      <c r="I60" s="8">
        <v>24</v>
      </c>
      <c r="J60" s="7">
        <f t="shared" si="5"/>
        <v>46045</v>
      </c>
      <c r="K60" s="9">
        <f t="shared" si="6"/>
        <v>46016</v>
      </c>
      <c r="L60" s="27" t="str">
        <f ca="1">IF(TODAY()&gt;Tabela22432[[#This Row],[VENCIMENTO]],"Vencido‼","Válido✔")</f>
        <v>Válido✔</v>
      </c>
    </row>
    <row r="61" spans="1:12" x14ac:dyDescent="0.25">
      <c r="A61" s="11" t="str">
        <f>Tabela224[[#This Row],[NOME]]</f>
        <v>BRUNO GUIMARÃES MARTINS</v>
      </c>
      <c r="B61" s="11" t="str">
        <f>Tabela224[[#This Row],[CATEGORIA]]</f>
        <v>EMPREGADO</v>
      </c>
      <c r="C61" s="15" t="str">
        <f>Tabela224[[#This Row],[SITUAÇÃO ]]</f>
        <v>ATIVO</v>
      </c>
      <c r="D61" s="8"/>
      <c r="E61" s="7"/>
      <c r="F61" s="7"/>
      <c r="G61" s="7"/>
      <c r="H61" s="7"/>
      <c r="I61" s="8"/>
      <c r="J61" s="7">
        <f t="shared" si="5"/>
        <v>0</v>
      </c>
      <c r="K61" s="9">
        <f t="shared" si="6"/>
        <v>-29</v>
      </c>
      <c r="L61" s="27" t="str">
        <f ca="1">IF(TODAY()&gt;Tabela22432[[#This Row],[VENCIMENTO]],"Vencido‼","Válido✔")</f>
        <v>Vencido‼</v>
      </c>
    </row>
    <row r="62" spans="1:12" x14ac:dyDescent="0.25">
      <c r="A62" s="11" t="str">
        <f>Tabela224[[#This Row],[NOME]]</f>
        <v>LEANDRO GUIMARÃES MARTINS</v>
      </c>
      <c r="B62" s="11" t="str">
        <f>Tabela224[[#This Row],[CATEGORIA]]</f>
        <v>EMPREGADO</v>
      </c>
      <c r="C62" s="15" t="str">
        <f>Tabela224[[#This Row],[SITUAÇÃO ]]</f>
        <v>ATIVO</v>
      </c>
      <c r="D62" s="8"/>
      <c r="E62" s="7"/>
      <c r="F62" s="7"/>
      <c r="G62" s="7"/>
      <c r="H62" s="7"/>
      <c r="I62" s="8"/>
      <c r="J62" s="7">
        <f t="shared" si="5"/>
        <v>0</v>
      </c>
      <c r="K62" s="9">
        <f t="shared" si="6"/>
        <v>-29</v>
      </c>
      <c r="L62" s="27" t="str">
        <f ca="1">IF(TODAY()&gt;Tabela22432[[#This Row],[VENCIMENTO]],"Vencido‼","Válido✔")</f>
        <v>Vencido‼</v>
      </c>
    </row>
    <row r="63" spans="1:12" x14ac:dyDescent="0.25">
      <c r="A63" s="11" t="str">
        <f>Tabela224[[#This Row],[NOME]]</f>
        <v>ALESSANDRO IORANY DOS SANTOS</v>
      </c>
      <c r="B63" s="11" t="str">
        <f>Tabela224[[#This Row],[CATEGORIA]]</f>
        <v>EMPREGADO</v>
      </c>
      <c r="C63" s="15" t="str">
        <f>Tabela224[[#This Row],[SITUAÇÃO ]]</f>
        <v>INATIVO</v>
      </c>
      <c r="D63" s="8" t="s">
        <v>117</v>
      </c>
      <c r="E63" s="7">
        <v>45384</v>
      </c>
      <c r="F63" s="26">
        <v>4.1666666666666664E-2</v>
      </c>
      <c r="G63" s="7" t="s">
        <v>25</v>
      </c>
      <c r="H63" s="7" t="s">
        <v>63</v>
      </c>
      <c r="I63" s="8">
        <v>24</v>
      </c>
      <c r="J63" s="7">
        <f t="shared" si="5"/>
        <v>46114</v>
      </c>
      <c r="K63" s="9">
        <f t="shared" si="6"/>
        <v>46085</v>
      </c>
      <c r="L63" s="27" t="str">
        <f ca="1">IF(TODAY()&gt;Tabela22432[[#This Row],[VENCIMENTO]],"Vencido‼","Válido✔")</f>
        <v>Válido✔</v>
      </c>
    </row>
    <row r="64" spans="1:12" x14ac:dyDescent="0.25">
      <c r="A64" s="11" t="str">
        <f>Tabela224[[#This Row],[NOME]]</f>
        <v>MATHEUS BINI SEVERINO FERNANDES</v>
      </c>
      <c r="B64" s="11" t="str">
        <f>Tabela224[[#This Row],[CATEGORIA]]</f>
        <v>EMPREGADO</v>
      </c>
      <c r="C64" s="15" t="str">
        <f>Tabela224[[#This Row],[SITUAÇÃO ]]</f>
        <v>ATIVO</v>
      </c>
      <c r="D64" s="8" t="s">
        <v>117</v>
      </c>
      <c r="E64" s="7">
        <v>45384</v>
      </c>
      <c r="F64" s="26">
        <v>4.1666666666666664E-2</v>
      </c>
      <c r="G64" s="7" t="s">
        <v>25</v>
      </c>
      <c r="H64" s="7" t="s">
        <v>63</v>
      </c>
      <c r="I64" s="8">
        <v>24</v>
      </c>
      <c r="J64" s="7">
        <f t="shared" si="5"/>
        <v>46114</v>
      </c>
      <c r="K64" s="9">
        <f t="shared" si="6"/>
        <v>46085</v>
      </c>
      <c r="L64" s="27" t="str">
        <f ca="1">IF(TODAY()&gt;Tabela22432[[#This Row],[VENCIMENTO]],"Vencido‼","Válido✔")</f>
        <v>Válido✔</v>
      </c>
    </row>
    <row r="65" spans="1:12" x14ac:dyDescent="0.25">
      <c r="A65" s="11" t="str">
        <f>Tabela224[[#This Row],[NOME]]</f>
        <v>NILTON ALVES DA CUNHA FILHO</v>
      </c>
      <c r="B65" s="11" t="str">
        <f>Tabela224[[#This Row],[CATEGORIA]]</f>
        <v>EMPREGADO</v>
      </c>
      <c r="C65" s="15" t="str">
        <f>Tabela224[[#This Row],[SITUAÇÃO ]]</f>
        <v>ATIVO</v>
      </c>
      <c r="D65" s="8" t="s">
        <v>117</v>
      </c>
      <c r="E65" s="7">
        <v>45384</v>
      </c>
      <c r="F65" s="26">
        <v>4.1666666666666664E-2</v>
      </c>
      <c r="G65" s="7" t="s">
        <v>25</v>
      </c>
      <c r="H65" s="7" t="s">
        <v>63</v>
      </c>
      <c r="I65" s="8">
        <v>24</v>
      </c>
      <c r="J65" s="7">
        <f t="shared" si="5"/>
        <v>46114</v>
      </c>
      <c r="K65" s="9">
        <f t="shared" si="6"/>
        <v>46085</v>
      </c>
      <c r="L65" s="27" t="str">
        <f ca="1">IF(TODAY()&gt;Tabela22432[[#This Row],[VENCIMENTO]],"Vencido‼","Válido✔")</f>
        <v>Válido✔</v>
      </c>
    </row>
    <row r="66" spans="1:12" x14ac:dyDescent="0.25">
      <c r="A66" s="11" t="str">
        <f>Tabela224[[#This Row],[NOME]]</f>
        <v>FRANCISCO PEDRO DE SOUZA SANTOS</v>
      </c>
      <c r="B66" s="11" t="str">
        <f>Tabela224[[#This Row],[CATEGORIA]]</f>
        <v>EMPREGADO</v>
      </c>
      <c r="C66" s="15" t="str">
        <f>Tabela224[[#This Row],[SITUAÇÃO ]]</f>
        <v>ATIVO</v>
      </c>
      <c r="D66" s="8"/>
      <c r="E66" s="7"/>
      <c r="F66" s="7"/>
      <c r="G66" s="7"/>
      <c r="H66" s="7"/>
      <c r="I66" s="8"/>
      <c r="J66" s="7">
        <f t="shared" si="5"/>
        <v>0</v>
      </c>
      <c r="K66" s="9">
        <f t="shared" si="6"/>
        <v>-29</v>
      </c>
      <c r="L66" s="27" t="str">
        <f ca="1">IF(TODAY()&gt;Tabela22432[[#This Row],[VENCIMENTO]],"Vencido‼","Válido✔")</f>
        <v>Vencido‼</v>
      </c>
    </row>
    <row r="67" spans="1:12" x14ac:dyDescent="0.25">
      <c r="A67" s="11" t="str">
        <f>Tabela224[[#This Row],[NOME]]</f>
        <v>CARLOS EDUARDO ALVES JULIÃO</v>
      </c>
      <c r="B67" s="11" t="str">
        <f>Tabela224[[#This Row],[CATEGORIA]]</f>
        <v>EMPREGADO</v>
      </c>
      <c r="C67" s="15" t="str">
        <f>Tabela224[[#This Row],[SITUAÇÃO ]]</f>
        <v>ATIVO</v>
      </c>
      <c r="D67" s="8"/>
      <c r="E67" s="7"/>
      <c r="F67" s="7"/>
      <c r="G67" s="7"/>
      <c r="H67" s="7"/>
      <c r="I67" s="8"/>
      <c r="J67" s="7">
        <f t="shared" si="5"/>
        <v>0</v>
      </c>
      <c r="K67" s="9">
        <f t="shared" si="6"/>
        <v>-29</v>
      </c>
      <c r="L67" s="27" t="str">
        <f ca="1">IF(TODAY()&gt;Tabela22432[[#This Row],[VENCIMENTO]],"Vencido‼","Válido✔")</f>
        <v>Vencido‼</v>
      </c>
    </row>
    <row r="68" spans="1:12" x14ac:dyDescent="0.25">
      <c r="A68" s="11" t="str">
        <f>Tabela224[[#This Row],[NOME]]</f>
        <v>JHONATAS ALVES COSTA</v>
      </c>
      <c r="B68" s="11" t="str">
        <f>Tabela224[[#This Row],[CATEGORIA]]</f>
        <v>EMPREGADO</v>
      </c>
      <c r="C68" s="15" t="str">
        <f>Tabela224[[#This Row],[SITUAÇÃO ]]</f>
        <v>ATIVO</v>
      </c>
      <c r="D68" s="8"/>
      <c r="E68" s="7"/>
      <c r="F68" s="7"/>
      <c r="G68" s="7"/>
      <c r="H68" s="7"/>
      <c r="I68" s="8"/>
      <c r="J68" s="7">
        <f t="shared" si="5"/>
        <v>0</v>
      </c>
      <c r="K68" s="9">
        <f t="shared" si="6"/>
        <v>-29</v>
      </c>
      <c r="L68" s="27" t="str">
        <f ca="1">IF(TODAY()&gt;Tabela22432[[#This Row],[VENCIMENTO]],"Vencido‼","Válido✔")</f>
        <v>Vencido‼</v>
      </c>
    </row>
    <row r="69" spans="1:12" x14ac:dyDescent="0.25">
      <c r="A69" s="11" t="str">
        <f>Tabela224[[#This Row],[NOME]]</f>
        <v>KELLEN CARLA PEREIRA SILVA</v>
      </c>
      <c r="B69" s="11" t="str">
        <f>Tabela224[[#This Row],[CATEGORIA]]</f>
        <v>EMPREGADO</v>
      </c>
      <c r="C69" s="15" t="str">
        <f>Tabela224[[#This Row],[SITUAÇÃO ]]</f>
        <v>ATIVO</v>
      </c>
      <c r="D69" s="8"/>
      <c r="E69" s="7"/>
      <c r="F69" s="7"/>
      <c r="G69" s="7"/>
      <c r="H69" s="7"/>
      <c r="I69" s="8"/>
      <c r="J69" s="7">
        <f t="shared" si="5"/>
        <v>0</v>
      </c>
      <c r="K69" s="9">
        <f t="shared" si="6"/>
        <v>-29</v>
      </c>
      <c r="L69" s="27" t="str">
        <f ca="1">IF(TODAY()&gt;Tabela22432[[#This Row],[VENCIMENTO]],"Vencido‼","Válido✔")</f>
        <v>Vencido‼</v>
      </c>
    </row>
    <row r="70" spans="1:12" x14ac:dyDescent="0.25">
      <c r="A70" s="11" t="str">
        <f>Tabela224[[#This Row],[NOME]]</f>
        <v>LEONARDO JOSÉ DA SILVA</v>
      </c>
      <c r="B70" s="11" t="str">
        <f>Tabela224[[#This Row],[CATEGORIA]]</f>
        <v>EMPREGADO</v>
      </c>
      <c r="C70" s="15" t="str">
        <f>Tabela224[[#This Row],[SITUAÇÃO ]]</f>
        <v>ATIVO</v>
      </c>
      <c r="D70" s="8"/>
      <c r="E70" s="7"/>
      <c r="F70" s="7"/>
      <c r="G70" s="7"/>
      <c r="H70" s="7"/>
      <c r="I70" s="8"/>
      <c r="J70" s="7">
        <f t="shared" si="5"/>
        <v>0</v>
      </c>
      <c r="K70" s="9">
        <f t="shared" si="6"/>
        <v>-29</v>
      </c>
      <c r="L70" s="27" t="str">
        <f ca="1">IF(TODAY()&gt;Tabela22432[[#This Row],[VENCIMENTO]],"Vencido‼","Válido✔")</f>
        <v>Vencido‼</v>
      </c>
    </row>
    <row r="71" spans="1:12" x14ac:dyDescent="0.25">
      <c r="A71" s="11" t="str">
        <f>Tabela224[[#This Row],[NOME]]</f>
        <v>LUSIMAR DE SOUZA SANTOS</v>
      </c>
      <c r="B71" s="11" t="str">
        <f>Tabela224[[#This Row],[CATEGORIA]]</f>
        <v>EMPREGADO</v>
      </c>
      <c r="C71" s="15" t="str">
        <f>Tabela224[[#This Row],[SITUAÇÃO ]]</f>
        <v>ATIVO</v>
      </c>
      <c r="D71" s="8"/>
      <c r="E71" s="7"/>
      <c r="F71" s="7"/>
      <c r="G71" s="7"/>
      <c r="H71" s="7"/>
      <c r="I71" s="8"/>
      <c r="J71" s="7">
        <f t="shared" si="5"/>
        <v>0</v>
      </c>
      <c r="K71" s="9">
        <f t="shared" si="6"/>
        <v>-29</v>
      </c>
      <c r="L71" s="27" t="str">
        <f ca="1">IF(TODAY()&gt;Tabela22432[[#This Row],[VENCIMENTO]],"Vencido‼","Válido✔")</f>
        <v>Vencido‼</v>
      </c>
    </row>
    <row r="72" spans="1:12" x14ac:dyDescent="0.25">
      <c r="A72" s="11" t="str">
        <f>Tabela224[[#This Row],[NOME]]</f>
        <v>SANDY CRISTINA VENCESLAU FERREIRA</v>
      </c>
      <c r="B72" s="11" t="str">
        <f>Tabela224[[#This Row],[CATEGORIA]]</f>
        <v>EMPREGADO</v>
      </c>
      <c r="C72" s="15" t="str">
        <f>Tabela224[[#This Row],[SITUAÇÃO ]]</f>
        <v>ATIVO</v>
      </c>
      <c r="D72" s="8"/>
      <c r="E72" s="7"/>
      <c r="F72" s="7"/>
      <c r="G72" s="7"/>
      <c r="H72" s="7"/>
      <c r="I72" s="8"/>
      <c r="J72" s="7">
        <f t="shared" si="5"/>
        <v>0</v>
      </c>
      <c r="K72" s="9">
        <f t="shared" si="6"/>
        <v>-29</v>
      </c>
      <c r="L72" s="27" t="str">
        <f ca="1">IF(TODAY()&gt;Tabela22432[[#This Row],[VENCIMENTO]],"Vencido‼","Válido✔")</f>
        <v>Vencido‼</v>
      </c>
    </row>
    <row r="73" spans="1:12" x14ac:dyDescent="0.25">
      <c r="A73" s="11" t="e">
        <f>Tabela224[[#This Row],[NOME]]</f>
        <v>#VALUE!</v>
      </c>
      <c r="B73" s="11" t="e">
        <f>Tabela224[[#This Row],[CATEGORIA]]</f>
        <v>#VALUE!</v>
      </c>
      <c r="C73" s="15" t="e">
        <f>Tabela224[[#This Row],[SITUAÇÃO ]]</f>
        <v>#VALUE!</v>
      </c>
      <c r="D73" s="8"/>
      <c r="E73" s="7"/>
      <c r="F73" s="7"/>
      <c r="G73" s="7"/>
      <c r="H73" s="7"/>
      <c r="I73" s="8"/>
      <c r="J73" s="7">
        <f t="shared" si="5"/>
        <v>0</v>
      </c>
      <c r="K73" s="9">
        <f t="shared" si="6"/>
        <v>-29</v>
      </c>
      <c r="L73" s="27" t="str">
        <f ca="1">IF(TODAY()&gt;Tabela22432[[#This Row],[VENCIMENTO]],"Vencido‼","Válido✔")</f>
        <v>Vencido‼</v>
      </c>
    </row>
    <row r="74" spans="1:12" x14ac:dyDescent="0.25">
      <c r="A74" s="11" t="e">
        <f>Tabela224[[#This Row],[NOME]]</f>
        <v>#VALUE!</v>
      </c>
      <c r="B74" s="11" t="e">
        <f>Tabela224[[#This Row],[CATEGORIA]]</f>
        <v>#VALUE!</v>
      </c>
      <c r="C74" s="15" t="e">
        <f>Tabela224[[#This Row],[SITUAÇÃO ]]</f>
        <v>#VALUE!</v>
      </c>
      <c r="D74" s="8"/>
      <c r="E74" s="7"/>
      <c r="F74" s="7"/>
      <c r="G74" s="7"/>
      <c r="H74" s="7"/>
      <c r="I74" s="8"/>
      <c r="J74" s="7">
        <f t="shared" si="5"/>
        <v>0</v>
      </c>
      <c r="K74" s="9">
        <f t="shared" si="6"/>
        <v>-29</v>
      </c>
      <c r="L74" s="27" t="str">
        <f ca="1">IF(TODAY()&gt;Tabela22432[[#This Row],[VENCIMENTO]],"Vencido‼","Válido✔")</f>
        <v>Vencido‼</v>
      </c>
    </row>
    <row r="75" spans="1:12" x14ac:dyDescent="0.25">
      <c r="A75" s="11" t="e">
        <f>Tabela224[[#This Row],[NOME]]</f>
        <v>#VALUE!</v>
      </c>
      <c r="B75" s="11" t="e">
        <f>Tabela224[[#This Row],[CATEGORIA]]</f>
        <v>#VALUE!</v>
      </c>
      <c r="C75" s="15" t="e">
        <f>Tabela224[[#This Row],[SITUAÇÃO ]]</f>
        <v>#VALUE!</v>
      </c>
      <c r="D75" s="8"/>
      <c r="E75" s="7"/>
      <c r="F75" s="7"/>
      <c r="G75" s="7"/>
      <c r="H75" s="7"/>
      <c r="I75" s="8"/>
      <c r="J75" s="7">
        <f t="shared" si="5"/>
        <v>0</v>
      </c>
      <c r="K75" s="9">
        <f t="shared" si="6"/>
        <v>-29</v>
      </c>
      <c r="L75" s="27" t="str">
        <f ca="1">IF(TODAY()&gt;Tabela22432[[#This Row],[VENCIMENTO]],"Vencido‼","Válido✔")</f>
        <v>Vencido‼</v>
      </c>
    </row>
    <row r="76" spans="1:12" x14ac:dyDescent="0.25">
      <c r="A76" s="11" t="e">
        <f>Tabela224[[#This Row],[NOME]]</f>
        <v>#VALUE!</v>
      </c>
      <c r="B76" s="11" t="e">
        <f>Tabela224[[#This Row],[CATEGORIA]]</f>
        <v>#VALUE!</v>
      </c>
      <c r="C76" s="15" t="e">
        <f>Tabela224[[#This Row],[SITUAÇÃO ]]</f>
        <v>#VALUE!</v>
      </c>
      <c r="D76" s="8"/>
      <c r="E76" s="7"/>
      <c r="F76" s="7"/>
      <c r="G76" s="7"/>
      <c r="H76" s="7"/>
      <c r="I76" s="8"/>
      <c r="J76" s="7">
        <f t="shared" si="5"/>
        <v>0</v>
      </c>
      <c r="K76" s="9">
        <f t="shared" si="6"/>
        <v>-29</v>
      </c>
      <c r="L76" s="27" t="str">
        <f ca="1">IF(TODAY()&gt;Tabela22432[[#This Row],[VENCIMENTO]],"Vencido‼","Válido✔")</f>
        <v>Vencido‼</v>
      </c>
    </row>
    <row r="77" spans="1:12" x14ac:dyDescent="0.25">
      <c r="A77" s="11" t="e">
        <f>Tabela224[[#This Row],[NOME]]</f>
        <v>#VALUE!</v>
      </c>
      <c r="B77" s="11" t="e">
        <f>Tabela224[[#This Row],[CATEGORIA]]</f>
        <v>#VALUE!</v>
      </c>
      <c r="C77" s="15" t="e">
        <f>Tabela224[[#This Row],[SITUAÇÃO ]]</f>
        <v>#VALUE!</v>
      </c>
      <c r="D77" s="8"/>
      <c r="E77" s="7"/>
      <c r="F77" s="7"/>
      <c r="G77" s="7"/>
      <c r="H77" s="7"/>
      <c r="I77" s="8"/>
      <c r="J77" s="7">
        <f t="shared" si="5"/>
        <v>0</v>
      </c>
      <c r="K77" s="9">
        <f t="shared" si="6"/>
        <v>-29</v>
      </c>
      <c r="L77" s="27" t="str">
        <f ca="1">IF(TODAY()&gt;Tabela22432[[#This Row],[VENCIMENTO]],"Vencido‼","Válido✔")</f>
        <v>Vencido‼</v>
      </c>
    </row>
    <row r="78" spans="1:12" x14ac:dyDescent="0.25">
      <c r="A78" s="11" t="e">
        <f>Tabela224[[#This Row],[NOME]]</f>
        <v>#VALUE!</v>
      </c>
      <c r="B78" s="11" t="e">
        <f>Tabela224[[#This Row],[CATEGORIA]]</f>
        <v>#VALUE!</v>
      </c>
      <c r="C78" s="15" t="e">
        <f>Tabela224[[#This Row],[SITUAÇÃO ]]</f>
        <v>#VALUE!</v>
      </c>
      <c r="D78" s="8"/>
      <c r="E78" s="7"/>
      <c r="F78" s="7"/>
      <c r="G78" s="7"/>
      <c r="H78" s="7"/>
      <c r="I78" s="8"/>
      <c r="J78" s="7">
        <f t="shared" si="5"/>
        <v>0</v>
      </c>
      <c r="K78" s="9">
        <f t="shared" si="6"/>
        <v>-29</v>
      </c>
      <c r="L78" s="27" t="str">
        <f ca="1">IF(TODAY()&gt;Tabela22432[[#This Row],[VENCIMENTO]],"Vencido‼","Válido✔")</f>
        <v>Vencido‼</v>
      </c>
    </row>
    <row r="79" spans="1:12" x14ac:dyDescent="0.25">
      <c r="A79" s="11" t="e">
        <f>Tabela224[[#This Row],[NOME]]</f>
        <v>#VALUE!</v>
      </c>
      <c r="B79" s="11" t="e">
        <f>Tabela224[[#This Row],[CATEGORIA]]</f>
        <v>#VALUE!</v>
      </c>
      <c r="C79" s="15" t="e">
        <f>Tabela224[[#This Row],[SITUAÇÃO ]]</f>
        <v>#VALUE!</v>
      </c>
      <c r="D79" s="8"/>
      <c r="E79" s="7"/>
      <c r="F79" s="7"/>
      <c r="G79" s="7"/>
      <c r="H79" s="7"/>
      <c r="I79" s="8"/>
      <c r="J79" s="7">
        <f t="shared" si="5"/>
        <v>0</v>
      </c>
      <c r="K79" s="9">
        <f t="shared" si="6"/>
        <v>-29</v>
      </c>
      <c r="L79" s="27" t="str">
        <f ca="1">IF(TODAY()&gt;Tabela22432[[#This Row],[VENCIMENTO]],"Vencido‼","Válido✔")</f>
        <v>Vencido‼</v>
      </c>
    </row>
    <row r="80" spans="1:12" x14ac:dyDescent="0.25">
      <c r="A80" s="11" t="e">
        <f>Tabela224[[#This Row],[NOME]]</f>
        <v>#VALUE!</v>
      </c>
      <c r="B80" s="11" t="e">
        <f>Tabela224[[#This Row],[CATEGORIA]]</f>
        <v>#VALUE!</v>
      </c>
      <c r="C80" s="15" t="e">
        <f>Tabela224[[#This Row],[SITUAÇÃO ]]</f>
        <v>#VALUE!</v>
      </c>
      <c r="D80" s="8"/>
      <c r="E80" s="7"/>
      <c r="F80" s="7"/>
      <c r="G80" s="7"/>
      <c r="H80" s="7"/>
      <c r="I80" s="8"/>
      <c r="J80" s="7">
        <f t="shared" si="5"/>
        <v>0</v>
      </c>
      <c r="K80" s="9">
        <f t="shared" si="6"/>
        <v>-29</v>
      </c>
      <c r="L80" s="27" t="str">
        <f ca="1">IF(TODAY()&gt;Tabela22432[[#This Row],[VENCIMENTO]],"Vencido‼","Válido✔")</f>
        <v>Vencido‼</v>
      </c>
    </row>
    <row r="81" spans="1:12" x14ac:dyDescent="0.25">
      <c r="A81" s="11" t="e">
        <f>Tabela224[[#This Row],[NOME]]</f>
        <v>#VALUE!</v>
      </c>
      <c r="B81" s="11" t="e">
        <f>Tabela224[[#This Row],[CATEGORIA]]</f>
        <v>#VALUE!</v>
      </c>
      <c r="C81" s="15"/>
      <c r="D81" s="8"/>
      <c r="E81" s="7"/>
      <c r="F81" s="7"/>
      <c r="G81" s="7"/>
      <c r="H81" s="7"/>
      <c r="I81" s="8"/>
      <c r="J81" s="7">
        <f t="shared" si="5"/>
        <v>0</v>
      </c>
      <c r="K81" s="9">
        <f t="shared" si="6"/>
        <v>-29</v>
      </c>
      <c r="L81" s="27" t="str">
        <f ca="1">IF(TODAY()&gt;Tabela22432[[#This Row],[VENCIMENTO]],"Vencido‼","Válido✔")</f>
        <v>Vencido‼</v>
      </c>
    </row>
    <row r="82" spans="1:12" x14ac:dyDescent="0.25">
      <c r="A82" s="11" t="e">
        <f>Tabela224[[#This Row],[NOME]]</f>
        <v>#VALUE!</v>
      </c>
      <c r="B82" s="11" t="e">
        <f>Tabela224[[#This Row],[CATEGORIA]]</f>
        <v>#VALUE!</v>
      </c>
      <c r="C82" s="15"/>
      <c r="D82" s="8"/>
      <c r="E82" s="7"/>
      <c r="F82" s="7"/>
      <c r="G82" s="7"/>
      <c r="H82" s="7"/>
      <c r="I82" s="8"/>
      <c r="J82" s="7">
        <f t="shared" si="5"/>
        <v>0</v>
      </c>
      <c r="K82" s="9">
        <f t="shared" si="6"/>
        <v>-29</v>
      </c>
      <c r="L82" s="27" t="str">
        <f ca="1">IF(TODAY()&gt;Tabela22432[[#This Row],[VENCIMENTO]],"Vencido‼","Válido✔")</f>
        <v>Vencido‼</v>
      </c>
    </row>
    <row r="83" spans="1:12" x14ac:dyDescent="0.25">
      <c r="A83" s="11" t="e">
        <f>Tabela224[[#This Row],[NOME]]</f>
        <v>#VALUE!</v>
      </c>
      <c r="B83" s="11" t="e">
        <f>Tabela224[[#This Row],[CATEGORIA]]</f>
        <v>#VALUE!</v>
      </c>
      <c r="C83" s="15"/>
      <c r="D83" s="8"/>
      <c r="E83" s="7"/>
      <c r="F83" s="7"/>
      <c r="G83" s="7"/>
      <c r="H83" s="7"/>
      <c r="I83" s="8"/>
      <c r="J83" s="7">
        <f t="shared" si="5"/>
        <v>0</v>
      </c>
      <c r="K83" s="9">
        <f t="shared" si="6"/>
        <v>-29</v>
      </c>
      <c r="L83" s="27" t="str">
        <f ca="1">IF(TODAY()&gt;Tabela22432[[#This Row],[VENCIMENTO]],"Vencido‼","Válido✔")</f>
        <v>Vencido‼</v>
      </c>
    </row>
    <row r="84" spans="1:12" x14ac:dyDescent="0.25">
      <c r="A84" s="11" t="e">
        <f>Tabela224[[#This Row],[NOME]]</f>
        <v>#VALUE!</v>
      </c>
      <c r="B84" s="11" t="e">
        <f>Tabela224[[#This Row],[CATEGORIA]]</f>
        <v>#VALUE!</v>
      </c>
      <c r="C84" s="15"/>
      <c r="D84" s="8"/>
      <c r="E84" s="7"/>
      <c r="F84" s="7"/>
      <c r="G84" s="7"/>
      <c r="H84" s="7"/>
      <c r="I84" s="8"/>
      <c r="J84" s="7">
        <f t="shared" si="5"/>
        <v>0</v>
      </c>
      <c r="K84" s="9">
        <f t="shared" si="6"/>
        <v>-29</v>
      </c>
      <c r="L84" s="27" t="str">
        <f ca="1">IF(TODAY()&gt;Tabela22432[[#This Row],[VENCIMENTO]],"Vencido‼","Válido✔")</f>
        <v>Vencido‼</v>
      </c>
    </row>
    <row r="85" spans="1:12" x14ac:dyDescent="0.25">
      <c r="A85" s="11" t="e">
        <f>Tabela224[[#This Row],[NOME]]</f>
        <v>#VALUE!</v>
      </c>
      <c r="B85" s="11" t="e">
        <f>Tabela224[[#This Row],[CATEGORIA]]</f>
        <v>#VALUE!</v>
      </c>
      <c r="C85" s="15"/>
      <c r="D85" s="8"/>
      <c r="E85" s="7"/>
      <c r="F85" s="7"/>
      <c r="G85" s="7"/>
      <c r="H85" s="7"/>
      <c r="I85" s="8"/>
      <c r="J85" s="7">
        <f t="shared" si="5"/>
        <v>0</v>
      </c>
      <c r="K85" s="9">
        <f t="shared" si="6"/>
        <v>-29</v>
      </c>
      <c r="L85" s="27" t="str">
        <f ca="1">IF(TODAY()&gt;Tabela22432[[#This Row],[VENCIMENTO]],"Vencido‼","Válido✔")</f>
        <v>Vencido‼</v>
      </c>
    </row>
    <row r="86" spans="1:12" x14ac:dyDescent="0.25">
      <c r="A86" s="11" t="e">
        <f>Tabela224[[#This Row],[NOME]]</f>
        <v>#VALUE!</v>
      </c>
      <c r="B86" s="11" t="e">
        <f>Tabela224[[#This Row],[CATEGORIA]]</f>
        <v>#VALUE!</v>
      </c>
      <c r="C86" s="15"/>
      <c r="D86" s="8"/>
      <c r="E86" s="7"/>
      <c r="F86" s="7"/>
      <c r="G86" s="7"/>
      <c r="H86" s="7"/>
      <c r="I86" s="8"/>
      <c r="J86" s="7">
        <f t="shared" si="5"/>
        <v>0</v>
      </c>
      <c r="K86" s="9">
        <f t="shared" si="6"/>
        <v>-29</v>
      </c>
      <c r="L86" s="27" t="str">
        <f ca="1">IF(TODAY()&gt;Tabela22432[[#This Row],[VENCIMENTO]],"Vencido‼","Válido✔")</f>
        <v>Vencido‼</v>
      </c>
    </row>
    <row r="87" spans="1:12" x14ac:dyDescent="0.25">
      <c r="A87" s="11" t="e">
        <f>Tabela224[[#This Row],[NOME]]</f>
        <v>#VALUE!</v>
      </c>
      <c r="B87" s="11" t="e">
        <f>Tabela224[[#This Row],[CATEGORIA]]</f>
        <v>#VALUE!</v>
      </c>
      <c r="C87" s="15"/>
      <c r="D87" s="8"/>
      <c r="E87" s="7"/>
      <c r="F87" s="7"/>
      <c r="G87" s="7"/>
      <c r="H87" s="7"/>
      <c r="I87" s="8"/>
      <c r="J87" s="7">
        <f t="shared" si="5"/>
        <v>0</v>
      </c>
      <c r="K87" s="9">
        <f t="shared" si="6"/>
        <v>-29</v>
      </c>
      <c r="L87" s="27" t="str">
        <f ca="1">IF(TODAY()&gt;Tabela22432[[#This Row],[VENCIMENTO]],"Vencido‼","Válido✔")</f>
        <v>Vencido‼</v>
      </c>
    </row>
    <row r="88" spans="1:12" x14ac:dyDescent="0.25">
      <c r="A88" s="11" t="e">
        <f>Tabela224[[#This Row],[NOME]]</f>
        <v>#VALUE!</v>
      </c>
      <c r="B88" s="11" t="e">
        <f>Tabela224[[#This Row],[CATEGORIA]]</f>
        <v>#VALUE!</v>
      </c>
      <c r="C88" s="15"/>
      <c r="D88" s="8"/>
      <c r="E88" s="7"/>
      <c r="F88" s="7"/>
      <c r="G88" s="7"/>
      <c r="H88" s="7"/>
      <c r="I88" s="8"/>
      <c r="J88" s="7">
        <f t="shared" si="5"/>
        <v>0</v>
      </c>
      <c r="K88" s="9">
        <f t="shared" si="6"/>
        <v>-29</v>
      </c>
      <c r="L88" s="27" t="str">
        <f ca="1">IF(TODAY()&gt;Tabela22432[[#This Row],[VENCIMENTO]],"Vencido‼","Válido✔")</f>
        <v>Vencido‼</v>
      </c>
    </row>
    <row r="89" spans="1:12" x14ac:dyDescent="0.25">
      <c r="A89" s="11" t="e">
        <f>Tabela224[[#This Row],[NOME]]</f>
        <v>#VALUE!</v>
      </c>
      <c r="B89" s="11" t="e">
        <f>Tabela224[[#This Row],[CATEGORIA]]</f>
        <v>#VALUE!</v>
      </c>
      <c r="C89" s="15"/>
      <c r="D89" s="8"/>
      <c r="E89" s="7"/>
      <c r="F89" s="7"/>
      <c r="G89" s="7"/>
      <c r="H89" s="7"/>
      <c r="I89" s="8"/>
      <c r="J89" s="7">
        <f t="shared" si="5"/>
        <v>0</v>
      </c>
      <c r="K89" s="9">
        <f t="shared" si="6"/>
        <v>-29</v>
      </c>
      <c r="L89" s="27" t="str">
        <f ca="1">IF(TODAY()&gt;Tabela22432[[#This Row],[VENCIMENTO]],"Vencido‼","Válido✔")</f>
        <v>Vencido‼</v>
      </c>
    </row>
    <row r="90" spans="1:12" x14ac:dyDescent="0.25">
      <c r="A90" s="11" t="e">
        <f>Tabela224[[#This Row],[NOME]]</f>
        <v>#VALUE!</v>
      </c>
      <c r="B90" s="11" t="e">
        <f>Tabela224[[#This Row],[CATEGORIA]]</f>
        <v>#VALUE!</v>
      </c>
      <c r="C90" s="15"/>
      <c r="D90" s="8"/>
      <c r="E90" s="7"/>
      <c r="F90" s="7"/>
      <c r="G90" s="7"/>
      <c r="H90" s="7"/>
      <c r="I90" s="8"/>
      <c r="J90" s="7">
        <f t="shared" si="5"/>
        <v>0</v>
      </c>
      <c r="K90" s="9">
        <f t="shared" si="6"/>
        <v>-29</v>
      </c>
      <c r="L90" s="27" t="str">
        <f ca="1">IF(TODAY()&gt;Tabela22432[[#This Row],[VENCIMENTO]],"Vencido‼","Válido✔")</f>
        <v>Vencido‼</v>
      </c>
    </row>
    <row r="91" spans="1:12" x14ac:dyDescent="0.25">
      <c r="A91" s="11" t="e">
        <f>Tabela224[[#This Row],[NOME]]</f>
        <v>#VALUE!</v>
      </c>
      <c r="B91" s="11" t="e">
        <f>Tabela224[[#This Row],[CATEGORIA]]</f>
        <v>#VALUE!</v>
      </c>
      <c r="C91" s="15"/>
      <c r="D91" s="8"/>
      <c r="E91" s="7"/>
      <c r="F91" s="7"/>
      <c r="G91" s="7"/>
      <c r="H91" s="7"/>
      <c r="I91" s="8"/>
      <c r="J91" s="7">
        <f t="shared" si="5"/>
        <v>0</v>
      </c>
      <c r="K91" s="9">
        <f t="shared" si="6"/>
        <v>-29</v>
      </c>
      <c r="L91" s="27" t="str">
        <f ca="1">IF(TODAY()&gt;Tabela22432[[#This Row],[VENCIMENTO]],"Vencido‼","Válido✔")</f>
        <v>Vencido‼</v>
      </c>
    </row>
    <row r="92" spans="1:12" x14ac:dyDescent="0.25">
      <c r="A92" s="11" t="e">
        <f>Tabela224[[#This Row],[NOME]]</f>
        <v>#VALUE!</v>
      </c>
      <c r="B92" s="11" t="e">
        <f>Tabela224[[#This Row],[CATEGORIA]]</f>
        <v>#VALUE!</v>
      </c>
      <c r="C92" s="15"/>
      <c r="D92" s="8"/>
      <c r="E92" s="7"/>
      <c r="F92" s="7"/>
      <c r="G92" s="7"/>
      <c r="H92" s="7"/>
      <c r="I92" s="8"/>
      <c r="J92" s="7">
        <f t="shared" si="5"/>
        <v>0</v>
      </c>
      <c r="K92" s="9">
        <f t="shared" si="6"/>
        <v>-29</v>
      </c>
      <c r="L92" s="27" t="str">
        <f ca="1">IF(TODAY()&gt;Tabela22432[[#This Row],[VENCIMENTO]],"Vencido‼","Válido✔")</f>
        <v>Vencido‼</v>
      </c>
    </row>
    <row r="93" spans="1:12" x14ac:dyDescent="0.25">
      <c r="A93" s="11" t="e">
        <f>Tabela224[[#This Row],[NOME]]</f>
        <v>#VALUE!</v>
      </c>
      <c r="B93" s="11" t="e">
        <f>Tabela224[[#This Row],[CATEGORIA]]</f>
        <v>#VALUE!</v>
      </c>
      <c r="C93" s="15"/>
      <c r="D93" s="8"/>
      <c r="E93" s="7"/>
      <c r="F93" s="7"/>
      <c r="G93" s="7"/>
      <c r="H93" s="7"/>
      <c r="I93" s="8"/>
      <c r="J93" s="7">
        <f t="shared" si="5"/>
        <v>0</v>
      </c>
      <c r="K93" s="9">
        <f t="shared" si="6"/>
        <v>-29</v>
      </c>
      <c r="L93" s="27" t="str">
        <f ca="1">IF(TODAY()&gt;Tabela22432[[#This Row],[VENCIMENTO]],"Vencido‼","Válido✔")</f>
        <v>Vencido‼</v>
      </c>
    </row>
    <row r="94" spans="1:12" x14ac:dyDescent="0.25">
      <c r="A94" s="11" t="e">
        <f>Tabela224[[#This Row],[NOME]]</f>
        <v>#VALUE!</v>
      </c>
      <c r="B94" s="11" t="e">
        <f>Tabela224[[#This Row],[CATEGORIA]]</f>
        <v>#VALUE!</v>
      </c>
      <c r="C94" s="15"/>
      <c r="D94" s="8"/>
      <c r="E94" s="7"/>
      <c r="F94" s="7"/>
      <c r="G94" s="7"/>
      <c r="H94" s="7"/>
      <c r="I94" s="8"/>
      <c r="J94" s="7">
        <f t="shared" si="5"/>
        <v>0</v>
      </c>
      <c r="K94" s="9">
        <f t="shared" si="6"/>
        <v>-29</v>
      </c>
      <c r="L94" s="27" t="str">
        <f ca="1">IF(TODAY()&gt;Tabela22432[[#This Row],[VENCIMENTO]],"Vencido‼","Válido✔")</f>
        <v>Vencido‼</v>
      </c>
    </row>
    <row r="95" spans="1:12" x14ac:dyDescent="0.25">
      <c r="A95" s="11" t="e">
        <f>Tabela224[[#This Row],[NOME]]</f>
        <v>#VALUE!</v>
      </c>
      <c r="B95" s="11" t="e">
        <f>Tabela224[[#This Row],[CATEGORIA]]</f>
        <v>#VALUE!</v>
      </c>
      <c r="C95" s="15"/>
      <c r="D95" s="8"/>
      <c r="E95" s="7"/>
      <c r="F95" s="7"/>
      <c r="G95" s="7"/>
      <c r="H95" s="7"/>
      <c r="I95" s="8"/>
      <c r="J95" s="7">
        <f t="shared" si="5"/>
        <v>0</v>
      </c>
      <c r="K95" s="9">
        <f t="shared" si="6"/>
        <v>-29</v>
      </c>
      <c r="L95" s="27" t="str">
        <f ca="1">IF(TODAY()&gt;Tabela22432[[#This Row],[VENCIMENTO]],"Vencido‼","Válido✔")</f>
        <v>Vencido‼</v>
      </c>
    </row>
    <row r="96" spans="1:12" x14ac:dyDescent="0.25">
      <c r="A96" s="11" t="e">
        <f>Tabela224[[#This Row],[NOME]]</f>
        <v>#VALUE!</v>
      </c>
      <c r="B96" s="11" t="e">
        <f>Tabela224[[#This Row],[CATEGORIA]]</f>
        <v>#VALUE!</v>
      </c>
      <c r="C96" s="15"/>
      <c r="D96" s="8"/>
      <c r="E96" s="7"/>
      <c r="F96" s="7"/>
      <c r="G96" s="7"/>
      <c r="H96" s="7"/>
      <c r="I96" s="8"/>
      <c r="J96" s="7">
        <f t="shared" si="5"/>
        <v>0</v>
      </c>
      <c r="K96" s="9">
        <f t="shared" si="6"/>
        <v>-29</v>
      </c>
      <c r="L96" s="27" t="str">
        <f ca="1">IF(TODAY()&gt;Tabela22432[[#This Row],[VENCIMENTO]],"Vencido‼","Válido✔")</f>
        <v>Vencido‼</v>
      </c>
    </row>
    <row r="97" spans="1:12" x14ac:dyDescent="0.25">
      <c r="A97" s="11" t="e">
        <f>Tabela224[[#This Row],[NOME]]</f>
        <v>#VALUE!</v>
      </c>
      <c r="B97" s="11" t="e">
        <f>Tabela224[[#This Row],[CATEGORIA]]</f>
        <v>#VALUE!</v>
      </c>
      <c r="C97" s="15"/>
      <c r="D97" s="8"/>
      <c r="E97" s="7"/>
      <c r="F97" s="7"/>
      <c r="G97" s="7"/>
      <c r="H97" s="7"/>
      <c r="I97" s="8"/>
      <c r="J97" s="7">
        <f t="shared" si="5"/>
        <v>0</v>
      </c>
      <c r="K97" s="9">
        <f t="shared" si="6"/>
        <v>-29</v>
      </c>
      <c r="L97" s="27" t="str">
        <f ca="1">IF(TODAY()&gt;Tabela22432[[#This Row],[VENCIMENTO]],"Vencido‼","Válido✔")</f>
        <v>Vencido‼</v>
      </c>
    </row>
    <row r="98" spans="1:12" x14ac:dyDescent="0.25">
      <c r="A98" s="11" t="e">
        <f>Tabela224[[#This Row],[NOME]]</f>
        <v>#VALUE!</v>
      </c>
      <c r="B98" s="11" t="e">
        <f>Tabela224[[#This Row],[CATEGORIA]]</f>
        <v>#VALUE!</v>
      </c>
      <c r="C98" s="15"/>
      <c r="D98" s="8"/>
      <c r="E98" s="7"/>
      <c r="F98" s="7"/>
      <c r="G98" s="7"/>
      <c r="H98" s="7"/>
      <c r="I98" s="8"/>
      <c r="J98" s="7">
        <f t="shared" si="5"/>
        <v>0</v>
      </c>
      <c r="K98" s="9">
        <f t="shared" si="6"/>
        <v>-29</v>
      </c>
      <c r="L98" s="27" t="str">
        <f ca="1">IF(TODAY()&gt;Tabela22432[[#This Row],[VENCIMENTO]],"Vencido‼","Válido✔")</f>
        <v>Vencido‼</v>
      </c>
    </row>
    <row r="99" spans="1:12" x14ac:dyDescent="0.25">
      <c r="A99" s="11" t="e">
        <f>Tabela224[[#This Row],[NOME]]</f>
        <v>#VALUE!</v>
      </c>
      <c r="B99" s="11" t="e">
        <f>Tabela224[[#This Row],[CATEGORIA]]</f>
        <v>#VALUE!</v>
      </c>
      <c r="C99" s="15"/>
      <c r="D99" s="8"/>
      <c r="E99" s="7"/>
      <c r="F99" s="7"/>
      <c r="G99" s="7"/>
      <c r="H99" s="7"/>
      <c r="I99" s="8"/>
      <c r="J99" s="7">
        <f t="shared" si="5"/>
        <v>0</v>
      </c>
      <c r="K99" s="9">
        <f t="shared" si="6"/>
        <v>-29</v>
      </c>
      <c r="L99" s="27" t="str">
        <f ca="1">IF(TODAY()&gt;Tabela22432[[#This Row],[VENCIMENTO]],"Vencido‼","Válido✔")</f>
        <v>Vencido‼</v>
      </c>
    </row>
    <row r="100" spans="1:12" x14ac:dyDescent="0.25">
      <c r="A100" s="11" t="e">
        <f>Tabela224[[#This Row],[NOME]]</f>
        <v>#VALUE!</v>
      </c>
      <c r="B100" s="11" t="e">
        <f>Tabela224[[#This Row],[CATEGORIA]]</f>
        <v>#VALUE!</v>
      </c>
      <c r="C100" s="15"/>
      <c r="D100" s="8"/>
      <c r="E100" s="7"/>
      <c r="F100" s="7"/>
      <c r="G100" s="7"/>
      <c r="H100" s="7"/>
      <c r="I100" s="8"/>
      <c r="J100" s="7">
        <f t="shared" si="5"/>
        <v>0</v>
      </c>
      <c r="K100" s="9">
        <f t="shared" si="6"/>
        <v>-29</v>
      </c>
      <c r="L100" s="27" t="str">
        <f ca="1">IF(TODAY()&gt;Tabela22432[[#This Row],[VENCIMENTO]],"Vencido‼","Válido✔")</f>
        <v>Vencido‼</v>
      </c>
    </row>
  </sheetData>
  <mergeCells count="2">
    <mergeCell ref="A2:L2"/>
    <mergeCell ref="A3:J3"/>
  </mergeCells>
  <conditionalFormatting sqref="J1">
    <cfRule type="containsText" dxfId="277" priority="2" operator="containsText" text="VENCIMENTO PRÓXIMO">
      <formula>NOT(ISERROR(SEARCH("VENCIMENTO PRÓXIMO",J1)))</formula>
    </cfRule>
  </conditionalFormatting>
  <conditionalFormatting sqref="J4:J5">
    <cfRule type="timePeriod" dxfId="276" priority="10" timePeriod="nextMonth">
      <formula>AND(MONTH(J4)=MONTH(EDATE(TODAY(),0+1)),YEAR(J4)=YEAR(EDATE(TODAY(),0+1)))</formula>
    </cfRule>
  </conditionalFormatting>
  <conditionalFormatting sqref="J5">
    <cfRule type="cellIs" dxfId="275" priority="13" operator="equal">
      <formula>44848</formula>
    </cfRule>
    <cfRule type="cellIs" dxfId="274" priority="14" operator="lessThan">
      <formula>44848</formula>
    </cfRule>
  </conditionalFormatting>
  <conditionalFormatting sqref="J6:J50">
    <cfRule type="cellIs" dxfId="273" priority="24" operator="equal">
      <formula>44848</formula>
    </cfRule>
    <cfRule type="cellIs" dxfId="272" priority="25" operator="lessThan">
      <formula>44848</formula>
    </cfRule>
  </conditionalFormatting>
  <conditionalFormatting sqref="J6:K1048576">
    <cfRule type="timePeriod" dxfId="271" priority="21" timePeriod="nextMonth">
      <formula>AND(MONTH(J6)=MONTH(EDATE(TODAY(),0+1)),YEAR(J6)=YEAR(EDATE(TODAY(),0+1)))</formula>
    </cfRule>
  </conditionalFormatting>
  <conditionalFormatting sqref="K1">
    <cfRule type="containsText" dxfId="270" priority="1" operator="containsText" text="VENCIMENTO PRÓXIMO">
      <formula>NOT(ISERROR(SEARCH("VENCIMENTO PRÓXIMO",K1)))</formula>
    </cfRule>
    <cfRule type="containsText" dxfId="269" priority="3" operator="containsText" text="PROGRAMAR RENOVAÇÃO">
      <formula>NOT(ISERROR(SEARCH("PROGRAMAR RENOVAÇÃO",K1)))</formula>
    </cfRule>
  </conditionalFormatting>
  <conditionalFormatting sqref="K3 K6:K1048576">
    <cfRule type="timePeriod" dxfId="268" priority="19" timePeriod="thisMonth">
      <formula>AND(MONTH(K3)=MONTH(TODAY()),YEAR(K3)=YEAR(TODAY()))</formula>
    </cfRule>
  </conditionalFormatting>
  <conditionalFormatting sqref="K3">
    <cfRule type="timePeriod" dxfId="267" priority="22" timePeriod="nextMonth">
      <formula>AND(MONTH(K3)=MONTH(EDATE(TODAY(),0+1)),YEAR(K3)=YEAR(EDATE(TODAY(),0+1)))</formula>
    </cfRule>
  </conditionalFormatting>
  <conditionalFormatting sqref="K4:K5">
    <cfRule type="timePeriod" dxfId="266" priority="8" timePeriod="thisMonth">
      <formula>AND(MONTH(K4)=MONTH(TODAY()),YEAR(K4)=YEAR(TODAY()))</formula>
    </cfRule>
    <cfRule type="timePeriod" dxfId="265" priority="11" timePeriod="nextMonth">
      <formula>AND(MONTH(K4)=MONTH(EDATE(TODAY(),0+1)),YEAR(K4)=YEAR(EDATE(TODAY(),0+1)))</formula>
    </cfRule>
  </conditionalFormatting>
  <conditionalFormatting sqref="K5">
    <cfRule type="cellIs" dxfId="264" priority="12" operator="equal">
      <formula>44809</formula>
    </cfRule>
  </conditionalFormatting>
  <conditionalFormatting sqref="K6:K50">
    <cfRule type="cellIs" dxfId="263" priority="23" operator="equal">
      <formula>44809</formula>
    </cfRule>
  </conditionalFormatting>
  <conditionalFormatting sqref="L5:L44 L46:L100">
    <cfRule type="containsText" dxfId="262" priority="4" operator="containsText" text="Vencido">
      <formula>NOT(ISERROR(SEARCH("Vencido",L5)))</formula>
    </cfRule>
    <cfRule type="containsText" dxfId="261" priority="5" operator="containsText" text="Válido">
      <formula>NOT(ISERROR(SEARCH("Válido",L5)))</formula>
    </cfRule>
  </conditionalFormatting>
  <hyperlinks>
    <hyperlink ref="L3" r:id="rId1" xr:uid="{E0CB5406-39B3-4D39-A3DE-D3F0ABA5634A}"/>
  </hyperlinks>
  <pageMargins left="0.511811024" right="0.511811024" top="0.78740157499999996" bottom="0.78740157499999996" header="0.31496062000000002" footer="0.31496062000000002"/>
  <pageSetup paperSize="9" scale="48" orientation="landscape" r:id="rId2"/>
  <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CD14A83-CA71-4937-95F8-43C324247D9D}">
          <x14:formula1>
            <xm:f>Planilha2!$A$15:$A$16</xm:f>
          </x14:formula1>
          <xm:sqref>G5:G44 G46:G100</xm:sqref>
        </x14:dataValidation>
        <x14:dataValidation type="list" allowBlank="1" showInputMessage="1" showErrorMessage="1" xr:uid="{6228B136-0FDA-44EF-80B6-7BA559D2518E}">
          <x14:formula1>
            <xm:f>Planilha2!$A$1:$A$2</xm:f>
          </x14:formula1>
          <xm:sqref>H5:H100</xm:sqref>
        </x14:dataValidation>
        <x14:dataValidation type="list" allowBlank="1" showInputMessage="1" showErrorMessage="1" xr:uid="{5EC630CB-C1D8-48F8-9C1F-AA27CA52330E}">
          <x14:formula1>
            <xm:f>Planilha2!$A$4:$A$13</xm:f>
          </x14:formula1>
          <xm:sqref>D5:D100</xm:sqref>
        </x14:dataValidation>
        <x14:dataValidation type="list" allowBlank="1" showInputMessage="1" showErrorMessage="1" xr:uid="{58E0238B-9BAC-408F-99C0-C96B8AB30443}">
          <x14:formula1>
            <xm:f>Planilha2!$A$18:$A$19</xm:f>
          </x14:formula1>
          <xm:sqref>C5:C100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D046B-E092-4A10-A117-CDB6AD7C67E3}">
  <sheetPr>
    <pageSetUpPr fitToPage="1"/>
  </sheetPr>
  <dimension ref="A1:L100"/>
  <sheetViews>
    <sheetView tabSelected="1" topLeftCell="A3" zoomScale="84" zoomScaleNormal="84" zoomScaleSheetLayoutView="100" workbookViewId="0">
      <pane xSplit="1" topLeftCell="B1" activePane="topRight" state="frozen"/>
      <selection activeCell="E11" sqref="E11"/>
      <selection pane="topRight" activeCell="H26" sqref="H26"/>
    </sheetView>
  </sheetViews>
  <sheetFormatPr defaultRowHeight="15" x14ac:dyDescent="0.25"/>
  <cols>
    <col min="1" max="1" width="43.140625" bestFit="1" customWidth="1"/>
    <col min="2" max="2" width="26.140625" style="17" customWidth="1"/>
    <col min="3" max="3" width="16.140625" style="12" customWidth="1"/>
    <col min="4" max="4" width="27.42578125" style="12" customWidth="1"/>
    <col min="5" max="7" width="20.7109375" customWidth="1"/>
    <col min="8" max="8" width="24.140625" customWidth="1"/>
    <col min="9" max="9" width="16.140625" customWidth="1"/>
    <col min="10" max="11" width="18.140625" customWidth="1"/>
    <col min="12" max="12" width="13" bestFit="1" customWidth="1"/>
  </cols>
  <sheetData>
    <row r="1" spans="1:12" ht="81" customHeight="1" x14ac:dyDescent="0.25">
      <c r="I1" s="22" t="s">
        <v>85</v>
      </c>
      <c r="J1" s="23" t="s">
        <v>86</v>
      </c>
      <c r="K1" s="24" t="s">
        <v>87</v>
      </c>
    </row>
    <row r="2" spans="1:12" ht="47.1" customHeight="1" x14ac:dyDescent="0.4">
      <c r="A2" s="51" t="s">
        <v>52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3"/>
    </row>
    <row r="3" spans="1:12" ht="45" customHeight="1" x14ac:dyDescent="0.25">
      <c r="A3" s="54" t="s">
        <v>49</v>
      </c>
      <c r="B3" s="55"/>
      <c r="C3" s="55"/>
      <c r="D3" s="55"/>
      <c r="E3" s="55"/>
      <c r="F3" s="55"/>
      <c r="G3" s="55"/>
      <c r="H3" s="55"/>
      <c r="I3" s="55"/>
      <c r="J3" s="55"/>
      <c r="K3" s="13" t="s">
        <v>0</v>
      </c>
      <c r="L3" s="14"/>
    </row>
    <row r="4" spans="1:12" ht="24" x14ac:dyDescent="0.25">
      <c r="A4" s="3" t="s">
        <v>1</v>
      </c>
      <c r="B4" s="16" t="s">
        <v>67</v>
      </c>
      <c r="C4" s="3" t="s">
        <v>77</v>
      </c>
      <c r="D4" s="3" t="s">
        <v>2</v>
      </c>
      <c r="E4" s="4" t="s">
        <v>3</v>
      </c>
      <c r="F4" s="4" t="s">
        <v>8</v>
      </c>
      <c r="G4" s="4" t="s">
        <v>7</v>
      </c>
      <c r="H4" s="5" t="s">
        <v>4</v>
      </c>
      <c r="I4" s="21" t="s">
        <v>83</v>
      </c>
      <c r="J4" s="6" t="s">
        <v>5</v>
      </c>
      <c r="K4" s="6" t="s">
        <v>6</v>
      </c>
      <c r="L4" s="6" t="s">
        <v>78</v>
      </c>
    </row>
    <row r="5" spans="1:12" ht="15" customHeight="1" x14ac:dyDescent="0.25">
      <c r="A5" s="11" t="str">
        <f>Tabela224[[#This Row],[NOME]]</f>
        <v>ADENILSON ÂNGELO MACIEIRA</v>
      </c>
      <c r="B5" s="11" t="str">
        <f>Tabela224[[#This Row],[CATEGORIA]]</f>
        <v>EMPREGADO</v>
      </c>
      <c r="C5" s="15" t="str">
        <f>Tabela224[[#This Row],[SITUAÇÃO ]]</f>
        <v>ATIVO</v>
      </c>
      <c r="D5" s="15" t="s">
        <v>117</v>
      </c>
      <c r="E5" s="7">
        <v>45362</v>
      </c>
      <c r="F5" s="10">
        <v>4.1666666666666664E-2</v>
      </c>
      <c r="G5" s="7" t="s">
        <v>25</v>
      </c>
      <c r="H5" s="7" t="s">
        <v>63</v>
      </c>
      <c r="I5" s="8">
        <v>6</v>
      </c>
      <c r="J5" s="7">
        <f t="shared" ref="J5:J36" si="0">EDATE(E5,I5)</f>
        <v>45546</v>
      </c>
      <c r="K5" s="9">
        <f t="shared" ref="K5:K36" si="1">J5-29</f>
        <v>45517</v>
      </c>
      <c r="L5" s="15" t="str">
        <f ca="1">IF(TODAY()&gt;Tabela2243233[[#This Row],[VENCIMENTO]],"Vencido‼","Válido✔")</f>
        <v>Válido✔</v>
      </c>
    </row>
    <row r="6" spans="1:12" x14ac:dyDescent="0.25">
      <c r="A6" s="11" t="str">
        <f>Tabela224[[#This Row],[NOME]]</f>
        <v>ADENILSON PEREIRA SOARES</v>
      </c>
      <c r="B6" s="11" t="str">
        <f>Tabela224[[#This Row],[CATEGORIA]]</f>
        <v>EMPREGADO</v>
      </c>
      <c r="C6" s="15" t="str">
        <f>Tabela224[[#This Row],[SITUAÇÃO ]]</f>
        <v>ATIVO</v>
      </c>
      <c r="D6" s="15" t="s">
        <v>117</v>
      </c>
      <c r="E6" s="7">
        <v>45299</v>
      </c>
      <c r="F6" s="10">
        <v>8.3333333333333301E-2</v>
      </c>
      <c r="G6" s="7" t="s">
        <v>25</v>
      </c>
      <c r="H6" s="7" t="s">
        <v>63</v>
      </c>
      <c r="I6" s="8">
        <v>6</v>
      </c>
      <c r="J6" s="7">
        <f t="shared" si="0"/>
        <v>45481</v>
      </c>
      <c r="K6" s="9">
        <f t="shared" si="1"/>
        <v>45452</v>
      </c>
      <c r="L6" s="15" t="str">
        <f ca="1">IF(TODAY()&gt;Tabela2243233[[#This Row],[VENCIMENTO]],"Vencido‼","Válido✔")</f>
        <v>Válido✔</v>
      </c>
    </row>
    <row r="7" spans="1:12" x14ac:dyDescent="0.25">
      <c r="A7" s="11" t="str">
        <f>Tabela224[[#This Row],[NOME]]</f>
        <v>AMANDA APARECIDA DOS SANTOS</v>
      </c>
      <c r="B7" s="11" t="str">
        <f>Tabela224[[#This Row],[CATEGORIA]]</f>
        <v>EMPREGADO</v>
      </c>
      <c r="C7" s="15" t="str">
        <f>Tabela224[[#This Row],[SITUAÇÃO ]]</f>
        <v>ATIVO</v>
      </c>
      <c r="D7" s="15" t="s">
        <v>117</v>
      </c>
      <c r="E7" s="7" t="s">
        <v>208</v>
      </c>
      <c r="F7" s="10">
        <v>0.125</v>
      </c>
      <c r="G7" s="7" t="s">
        <v>25</v>
      </c>
      <c r="H7" s="7" t="s">
        <v>63</v>
      </c>
      <c r="I7" s="8">
        <v>6</v>
      </c>
      <c r="J7" s="7" t="e">
        <f t="shared" si="0"/>
        <v>#VALUE!</v>
      </c>
      <c r="K7" s="9" t="e">
        <f t="shared" si="1"/>
        <v>#VALUE!</v>
      </c>
      <c r="L7" s="15" t="e">
        <f ca="1">IF(TODAY()&gt;Tabela2243233[[#This Row],[VENCIMENTO]],"Vencido‼","Válido✔")</f>
        <v>#VALUE!</v>
      </c>
    </row>
    <row r="8" spans="1:12" hidden="1" x14ac:dyDescent="0.25">
      <c r="A8" s="11" t="str">
        <f>Tabela224[[#This Row],[NOME]]</f>
        <v>ANDERSON JOSÉ NUNES REIS</v>
      </c>
      <c r="B8" s="11" t="str">
        <f>Tabela224[[#This Row],[CATEGORIA]]</f>
        <v>EMPREGADO</v>
      </c>
      <c r="C8" s="15" t="str">
        <f>Tabela224[[#This Row],[SITUAÇÃO ]]</f>
        <v>INATIVO</v>
      </c>
      <c r="D8" s="15" t="s">
        <v>117</v>
      </c>
      <c r="E8" s="7">
        <v>45201</v>
      </c>
      <c r="F8" s="10">
        <v>0.16666666666666699</v>
      </c>
      <c r="G8" s="7" t="s">
        <v>25</v>
      </c>
      <c r="H8" s="7" t="s">
        <v>63</v>
      </c>
      <c r="I8" s="8">
        <v>9</v>
      </c>
      <c r="J8" s="7">
        <f t="shared" si="0"/>
        <v>45475</v>
      </c>
      <c r="K8" s="9">
        <f t="shared" si="1"/>
        <v>45446</v>
      </c>
      <c r="L8" s="15" t="str">
        <f ca="1">IF(TODAY()&gt;Tabela2243233[[#This Row],[VENCIMENTO]],"Vencido‼","Válido✔")</f>
        <v>Válido✔</v>
      </c>
    </row>
    <row r="9" spans="1:12" x14ac:dyDescent="0.25">
      <c r="A9" s="11" t="str">
        <f>Tabela224[[#This Row],[NOME]]</f>
        <v>ARNALDO RAIMUNDO FERREIRA</v>
      </c>
      <c r="B9" s="11" t="str">
        <f>Tabela224[[#This Row],[CATEGORIA]]</f>
        <v>EMPREGADO</v>
      </c>
      <c r="C9" s="15" t="str">
        <f>Tabela224[[#This Row],[SITUAÇÃO ]]</f>
        <v>ATIVO</v>
      </c>
      <c r="D9" s="15" t="s">
        <v>117</v>
      </c>
      <c r="E9" s="7">
        <v>45362</v>
      </c>
      <c r="F9" s="10">
        <v>0.20833333333333301</v>
      </c>
      <c r="G9" s="7" t="s">
        <v>25</v>
      </c>
      <c r="H9" s="7" t="s">
        <v>63</v>
      </c>
      <c r="I9" s="8">
        <v>6</v>
      </c>
      <c r="J9" s="7">
        <f t="shared" si="0"/>
        <v>45546</v>
      </c>
      <c r="K9" s="9">
        <f t="shared" si="1"/>
        <v>45517</v>
      </c>
      <c r="L9" s="15" t="str">
        <f ca="1">IF(TODAY()&gt;Tabela2243233[[#This Row],[VENCIMENTO]],"Vencido‼","Válido✔")</f>
        <v>Válido✔</v>
      </c>
    </row>
    <row r="10" spans="1:12" hidden="1" x14ac:dyDescent="0.25">
      <c r="A10" s="11" t="str">
        <f>Tabela224[[#This Row],[NOME]]</f>
        <v>BRUNO DE SOUSA MARTINS</v>
      </c>
      <c r="B10" s="11" t="str">
        <f>Tabela224[[#This Row],[CATEGORIA]]</f>
        <v xml:space="preserve">EMPREGADO </v>
      </c>
      <c r="C10" s="15" t="str">
        <f>Tabela224[[#This Row],[SITUAÇÃO ]]</f>
        <v>INATIVO</v>
      </c>
      <c r="D10" s="15" t="s">
        <v>117</v>
      </c>
      <c r="E10" s="7">
        <v>45203</v>
      </c>
      <c r="F10" s="10">
        <v>0.25</v>
      </c>
      <c r="G10" s="7" t="s">
        <v>25</v>
      </c>
      <c r="H10" s="7" t="s">
        <v>63</v>
      </c>
      <c r="I10" s="8">
        <v>11</v>
      </c>
      <c r="J10" s="7">
        <f t="shared" si="0"/>
        <v>45539</v>
      </c>
      <c r="K10" s="9">
        <f t="shared" si="1"/>
        <v>45510</v>
      </c>
      <c r="L10" s="15" t="str">
        <f ca="1">IF(TODAY()&gt;Tabela2243233[[#This Row],[VENCIMENTO]],"Vencido‼","Válido✔")</f>
        <v>Válido✔</v>
      </c>
    </row>
    <row r="11" spans="1:12" x14ac:dyDescent="0.25">
      <c r="A11" s="11" t="str">
        <f>Tabela224[[#This Row],[NOME]]</f>
        <v>CARLOS ANANIAS SOARES DOS ANJOS</v>
      </c>
      <c r="B11" s="11" t="str">
        <f>Tabela224[[#This Row],[CATEGORIA]]</f>
        <v>EMPREGADO</v>
      </c>
      <c r="C11" s="15" t="str">
        <f>Tabela224[[#This Row],[SITUAÇÃO ]]</f>
        <v>ATIVO</v>
      </c>
      <c r="D11" s="15" t="s">
        <v>117</v>
      </c>
      <c r="E11" s="7">
        <v>45342</v>
      </c>
      <c r="F11" s="10">
        <v>0.29166666666666702</v>
      </c>
      <c r="G11" s="7" t="s">
        <v>25</v>
      </c>
      <c r="H11" s="7" t="s">
        <v>63</v>
      </c>
      <c r="I11" s="8">
        <v>6</v>
      </c>
      <c r="J11" s="7">
        <f t="shared" si="0"/>
        <v>45524</v>
      </c>
      <c r="K11" s="9">
        <f t="shared" si="1"/>
        <v>45495</v>
      </c>
      <c r="L11" s="15" t="str">
        <f ca="1">IF(TODAY()&gt;Tabela2243233[[#This Row],[VENCIMENTO]],"Vencido‼","Válido✔")</f>
        <v>Válido✔</v>
      </c>
    </row>
    <row r="12" spans="1:12" hidden="1" x14ac:dyDescent="0.25">
      <c r="A12" s="11" t="str">
        <f>Tabela224[[#This Row],[NOME]]</f>
        <v>CARLOS ANTÔNIO DE LISBOA</v>
      </c>
      <c r="B12" s="11" t="str">
        <f>Tabela224[[#This Row],[CATEGORIA]]</f>
        <v>EMPREGADO</v>
      </c>
      <c r="C12" s="15" t="str">
        <f>Tabela224[[#This Row],[SITUAÇÃO ]]</f>
        <v>INATIVO</v>
      </c>
      <c r="D12" s="15" t="s">
        <v>117</v>
      </c>
      <c r="E12" s="7">
        <v>45191</v>
      </c>
      <c r="F12" s="10">
        <v>0.33333333333333298</v>
      </c>
      <c r="G12" s="7" t="s">
        <v>25</v>
      </c>
      <c r="H12" s="7" t="s">
        <v>63</v>
      </c>
      <c r="I12" s="8">
        <v>13</v>
      </c>
      <c r="J12" s="7">
        <f t="shared" si="0"/>
        <v>45587</v>
      </c>
      <c r="K12" s="9">
        <f t="shared" si="1"/>
        <v>45558</v>
      </c>
      <c r="L12" s="15" t="str">
        <f ca="1">IF(TODAY()&gt;Tabela2243233[[#This Row],[VENCIMENTO]],"Vencido‼","Válido✔")</f>
        <v>Válido✔</v>
      </c>
    </row>
    <row r="13" spans="1:12" x14ac:dyDescent="0.25">
      <c r="A13" s="11" t="str">
        <f>Tabela224[[#This Row],[NOME]]</f>
        <v>CLESIANO ANTÔNIO DIAS PINHEIRO</v>
      </c>
      <c r="B13" s="11" t="str">
        <f>Tabela224[[#This Row],[CATEGORIA]]</f>
        <v xml:space="preserve">EMPREGADO </v>
      </c>
      <c r="C13" s="15" t="str">
        <f>Tabela224[[#This Row],[SITUAÇÃO ]]</f>
        <v>ATIVO</v>
      </c>
      <c r="D13" s="15" t="s">
        <v>117</v>
      </c>
      <c r="E13" s="7">
        <v>45362</v>
      </c>
      <c r="F13" s="10">
        <v>0.375</v>
      </c>
      <c r="G13" s="7" t="s">
        <v>25</v>
      </c>
      <c r="H13" s="7" t="s">
        <v>63</v>
      </c>
      <c r="I13" s="8">
        <v>6</v>
      </c>
      <c r="J13" s="7">
        <f t="shared" si="0"/>
        <v>45546</v>
      </c>
      <c r="K13" s="9">
        <f t="shared" si="1"/>
        <v>45517</v>
      </c>
      <c r="L13" s="15" t="str">
        <f ca="1">IF(TODAY()&gt;Tabela2243233[[#This Row],[VENCIMENTO]],"Vencido‼","Válido✔")</f>
        <v>Válido✔</v>
      </c>
    </row>
    <row r="14" spans="1:12" x14ac:dyDescent="0.25">
      <c r="A14" s="11" t="str">
        <f>Tabela224[[#This Row],[NOME]]</f>
        <v>DAMIÃO VICENTE SARAIVA</v>
      </c>
      <c r="B14" s="11" t="str">
        <f>Tabela224[[#This Row],[CATEGORIA]]</f>
        <v>EMPREGADO</v>
      </c>
      <c r="C14" s="15" t="str">
        <f>Tabela224[[#This Row],[SITUAÇÃO ]]</f>
        <v>ATIVO</v>
      </c>
      <c r="D14" s="15" t="s">
        <v>117</v>
      </c>
      <c r="E14" s="7">
        <v>45341</v>
      </c>
      <c r="F14" s="10">
        <v>0.41666666666666702</v>
      </c>
      <c r="G14" s="7" t="s">
        <v>25</v>
      </c>
      <c r="H14" s="7" t="s">
        <v>63</v>
      </c>
      <c r="I14" s="8">
        <v>6</v>
      </c>
      <c r="J14" s="7">
        <f t="shared" si="0"/>
        <v>45523</v>
      </c>
      <c r="K14" s="9">
        <f t="shared" si="1"/>
        <v>45494</v>
      </c>
      <c r="L14" s="15" t="str">
        <f ca="1">IF(TODAY()&gt;Tabela2243233[[#This Row],[VENCIMENTO]],"Vencido‼","Válido✔")</f>
        <v>Válido✔</v>
      </c>
    </row>
    <row r="15" spans="1:12" x14ac:dyDescent="0.25">
      <c r="A15" s="11" t="str">
        <f>Tabela224[[#This Row],[NOME]]</f>
        <v>DANIEL ALVES DA CUNHA</v>
      </c>
      <c r="B15" s="11" t="str">
        <f>Tabela224[[#This Row],[CATEGORIA]]</f>
        <v>EMPREGADO</v>
      </c>
      <c r="C15" s="15" t="str">
        <f>Tabela224[[#This Row],[SITUAÇÃO ]]</f>
        <v>ATIVO</v>
      </c>
      <c r="D15" s="15" t="s">
        <v>117</v>
      </c>
      <c r="E15" s="7">
        <v>45422</v>
      </c>
      <c r="F15" s="10">
        <v>0.45833333333333298</v>
      </c>
      <c r="G15" s="7" t="s">
        <v>25</v>
      </c>
      <c r="H15" s="7" t="s">
        <v>63</v>
      </c>
      <c r="I15" s="8">
        <v>6</v>
      </c>
      <c r="J15" s="7">
        <f t="shared" si="0"/>
        <v>45606</v>
      </c>
      <c r="K15" s="9">
        <f t="shared" si="1"/>
        <v>45577</v>
      </c>
      <c r="L15" s="15" t="str">
        <f ca="1">IF(TODAY()&gt;Tabela2243233[[#This Row],[VENCIMENTO]],"Vencido‼","Válido✔")</f>
        <v>Válido✔</v>
      </c>
    </row>
    <row r="16" spans="1:12" x14ac:dyDescent="0.25">
      <c r="A16" s="11" t="str">
        <f>Tabela224[[#This Row],[NOME]]</f>
        <v>DIEGO GALDINO REZENDE</v>
      </c>
      <c r="B16" s="11" t="str">
        <f>Tabela224[[#This Row],[CATEGORIA]]</f>
        <v>INTERMITENTE (GEOSCAN)</v>
      </c>
      <c r="C16" s="15" t="str">
        <f>Tabela224[[#This Row],[SITUAÇÃO ]]</f>
        <v>ATIVO</v>
      </c>
      <c r="D16" s="15" t="s">
        <v>117</v>
      </c>
      <c r="E16" s="7">
        <v>45260</v>
      </c>
      <c r="F16" s="10">
        <v>0.5</v>
      </c>
      <c r="G16" s="7" t="s">
        <v>25</v>
      </c>
      <c r="H16" s="7" t="s">
        <v>63</v>
      </c>
      <c r="I16" s="8">
        <v>6</v>
      </c>
      <c r="J16" s="7">
        <f t="shared" si="0"/>
        <v>45442</v>
      </c>
      <c r="K16" s="9">
        <f t="shared" si="1"/>
        <v>45413</v>
      </c>
      <c r="L16" s="15" t="str">
        <f ca="1">IF(TODAY()&gt;Tabela2243233[[#This Row],[VENCIMENTO]],"Vencido‼","Válido✔")</f>
        <v>Válido✔</v>
      </c>
    </row>
    <row r="17" spans="1:12" x14ac:dyDescent="0.25">
      <c r="A17" s="11" t="str">
        <f>Tabela224[[#This Row],[NOME]]</f>
        <v>DOGIVAL GONÇALVES DOS SANTOS</v>
      </c>
      <c r="B17" s="11" t="str">
        <f>Tabela224[[#This Row],[CATEGORIA]]</f>
        <v>INTERMITENTE (ELISVÂNIO)</v>
      </c>
      <c r="C17" s="15" t="str">
        <f>Tabela224[[#This Row],[SITUAÇÃO ]]</f>
        <v>ATIVO</v>
      </c>
      <c r="D17" s="15" t="s">
        <v>117</v>
      </c>
      <c r="E17" s="7">
        <v>45392</v>
      </c>
      <c r="F17" s="10">
        <v>0.54166666666666696</v>
      </c>
      <c r="G17" s="7" t="s">
        <v>25</v>
      </c>
      <c r="H17" s="7" t="s">
        <v>63</v>
      </c>
      <c r="I17" s="8">
        <v>6</v>
      </c>
      <c r="J17" s="7">
        <f t="shared" si="0"/>
        <v>45575</v>
      </c>
      <c r="K17" s="9">
        <f t="shared" si="1"/>
        <v>45546</v>
      </c>
      <c r="L17" s="15" t="str">
        <f ca="1">IF(TODAY()&gt;Tabela2243233[[#This Row],[VENCIMENTO]],"Vencido‼","Válido✔")</f>
        <v>Válido✔</v>
      </c>
    </row>
    <row r="18" spans="1:12" ht="13.5" customHeight="1" x14ac:dyDescent="0.25">
      <c r="A18" s="11" t="str">
        <f>Tabela224[[#This Row],[NOME]]</f>
        <v>ELISVÂNIO DE SOUZA OLIVEIRA</v>
      </c>
      <c r="B18" s="11" t="str">
        <f>Tabela224[[#This Row],[CATEGORIA]]</f>
        <v>INTERMITENTE (ELISVÂNIO)</v>
      </c>
      <c r="C18" s="15" t="str">
        <f>Tabela224[[#This Row],[SITUAÇÃO ]]</f>
        <v>ATIVO</v>
      </c>
      <c r="D18" s="15" t="s">
        <v>117</v>
      </c>
      <c r="E18" s="7">
        <v>45392</v>
      </c>
      <c r="F18" s="10">
        <v>0.58333333333333304</v>
      </c>
      <c r="G18" s="7" t="s">
        <v>25</v>
      </c>
      <c r="H18" s="7" t="s">
        <v>63</v>
      </c>
      <c r="I18" s="8">
        <v>6</v>
      </c>
      <c r="J18" s="7">
        <f t="shared" si="0"/>
        <v>45575</v>
      </c>
      <c r="K18" s="9">
        <f t="shared" si="1"/>
        <v>45546</v>
      </c>
      <c r="L18" s="15" t="str">
        <f ca="1">IF(TODAY()&gt;Tabela2243233[[#This Row],[VENCIMENTO]],"Vencido‼","Válido✔")</f>
        <v>Válido✔</v>
      </c>
    </row>
    <row r="19" spans="1:12" x14ac:dyDescent="0.25">
      <c r="A19" s="11" t="str">
        <f>Tabela224[[#This Row],[NOME]]</f>
        <v>EVARISTO CHAVES DA SILVA</v>
      </c>
      <c r="B19" s="11" t="str">
        <f>Tabela224[[#This Row],[CATEGORIA]]</f>
        <v>EMPREGADO</v>
      </c>
      <c r="C19" s="15" t="str">
        <f>Tabela224[[#This Row],[SITUAÇÃO ]]</f>
        <v>ATIVO</v>
      </c>
      <c r="D19" s="15" t="s">
        <v>117</v>
      </c>
      <c r="E19" s="7">
        <v>45336</v>
      </c>
      <c r="F19" s="10">
        <v>0.625</v>
      </c>
      <c r="G19" s="7" t="s">
        <v>25</v>
      </c>
      <c r="H19" s="7" t="s">
        <v>63</v>
      </c>
      <c r="I19" s="8">
        <v>6</v>
      </c>
      <c r="J19" s="7">
        <f t="shared" si="0"/>
        <v>45518</v>
      </c>
      <c r="K19" s="9">
        <f t="shared" si="1"/>
        <v>45489</v>
      </c>
      <c r="L19" s="15" t="str">
        <f ca="1">IF(TODAY()&gt;Tabela2243233[[#This Row],[VENCIMENTO]],"Vencido‼","Válido✔")</f>
        <v>Válido✔</v>
      </c>
    </row>
    <row r="20" spans="1:12" x14ac:dyDescent="0.25">
      <c r="A20" s="11" t="str">
        <f>Tabela224[[#This Row],[NOME]]</f>
        <v>FELIPE OLIVEIRA BARBOSA</v>
      </c>
      <c r="B20" s="11" t="str">
        <f>Tabela224[[#This Row],[CATEGORIA]]</f>
        <v>EMPREGADO</v>
      </c>
      <c r="C20" s="15" t="str">
        <f>Tabela224[[#This Row],[SITUAÇÃO ]]</f>
        <v>ATIVO</v>
      </c>
      <c r="D20" s="15" t="s">
        <v>117</v>
      </c>
      <c r="E20" s="7">
        <v>45362</v>
      </c>
      <c r="F20" s="10">
        <v>0.66666666666666696</v>
      </c>
      <c r="G20" s="7" t="s">
        <v>25</v>
      </c>
      <c r="H20" s="7" t="s">
        <v>63</v>
      </c>
      <c r="I20" s="8">
        <v>6</v>
      </c>
      <c r="J20" s="7">
        <f t="shared" si="0"/>
        <v>45546</v>
      </c>
      <c r="K20" s="9">
        <f t="shared" si="1"/>
        <v>45517</v>
      </c>
      <c r="L20" s="15" t="str">
        <f ca="1">IF(TODAY()&gt;Tabela2243233[[#This Row],[VENCIMENTO]],"Vencido‼","Válido✔")</f>
        <v>Válido✔</v>
      </c>
    </row>
    <row r="21" spans="1:12" x14ac:dyDescent="0.25">
      <c r="A21" s="11" t="str">
        <f>Tabela224[[#This Row],[NOME]]</f>
        <v>FERNANDO OLIVEIRA DOS SANTOS</v>
      </c>
      <c r="B21" s="11" t="str">
        <f>Tabela224[[#This Row],[CATEGORIA]]</f>
        <v>EMPREGADO</v>
      </c>
      <c r="C21" s="15" t="str">
        <f>Tabela224[[#This Row],[SITUAÇÃO ]]</f>
        <v>ATIVO</v>
      </c>
      <c r="D21" s="15" t="s">
        <v>117</v>
      </c>
      <c r="E21" s="7">
        <v>45362</v>
      </c>
      <c r="F21" s="10">
        <v>0.70833333333333304</v>
      </c>
      <c r="G21" s="7" t="s">
        <v>25</v>
      </c>
      <c r="H21" s="7" t="s">
        <v>63</v>
      </c>
      <c r="I21" s="8">
        <v>6</v>
      </c>
      <c r="J21" s="7">
        <f t="shared" si="0"/>
        <v>45546</v>
      </c>
      <c r="K21" s="9">
        <f t="shared" si="1"/>
        <v>45517</v>
      </c>
      <c r="L21" s="15" t="str">
        <f ca="1">IF(TODAY()&gt;Tabela2243233[[#This Row],[VENCIMENTO]],"Vencido‼","Válido✔")</f>
        <v>Válido✔</v>
      </c>
    </row>
    <row r="22" spans="1:12" x14ac:dyDescent="0.25">
      <c r="A22" s="11" t="str">
        <f>Tabela224[[#This Row],[NOME]]</f>
        <v>FILIPI GODINHO VEIGA</v>
      </c>
      <c r="B22" s="11" t="str">
        <f>Tabela224[[#This Row],[CATEGORIA]]</f>
        <v>INTERMITENTE (GEOSCAN)</v>
      </c>
      <c r="C22" s="15" t="str">
        <f>Tabela224[[#This Row],[SITUAÇÃO ]]</f>
        <v>ATIVO</v>
      </c>
      <c r="D22" s="15" t="s">
        <v>117</v>
      </c>
      <c r="E22" s="7">
        <v>45299</v>
      </c>
      <c r="F22" s="10">
        <v>0.75</v>
      </c>
      <c r="G22" s="7" t="s">
        <v>25</v>
      </c>
      <c r="H22" s="7" t="s">
        <v>63</v>
      </c>
      <c r="I22" s="8">
        <v>6</v>
      </c>
      <c r="J22" s="7">
        <f t="shared" si="0"/>
        <v>45481</v>
      </c>
      <c r="K22" s="9">
        <f t="shared" si="1"/>
        <v>45452</v>
      </c>
      <c r="L22" s="15" t="str">
        <f ca="1">IF(TODAY()&gt;Tabela2243233[[#This Row],[VENCIMENTO]],"Vencido‼","Válido✔")</f>
        <v>Válido✔</v>
      </c>
    </row>
    <row r="23" spans="1:12" s="39" customFormat="1" x14ac:dyDescent="0.25">
      <c r="A23" s="11" t="str">
        <f>Tabela224[[#This Row],[NOME]]</f>
        <v>GERSON DAMIÃO DA SILVA PRADO</v>
      </c>
      <c r="B23" s="11" t="str">
        <f>Tabela224[[#This Row],[CATEGORIA]]</f>
        <v>EMPREGADO</v>
      </c>
      <c r="C23" s="15" t="str">
        <f>Tabela224[[#This Row],[SITUAÇÃO ]]</f>
        <v>ATIVO</v>
      </c>
      <c r="D23" s="15" t="s">
        <v>117</v>
      </c>
      <c r="E23" s="7">
        <v>45342</v>
      </c>
      <c r="F23" s="10">
        <v>0.79166666666666696</v>
      </c>
      <c r="G23" s="7" t="s">
        <v>25</v>
      </c>
      <c r="H23" s="7" t="s">
        <v>63</v>
      </c>
      <c r="I23" s="8">
        <v>6</v>
      </c>
      <c r="J23" s="7">
        <f t="shared" si="0"/>
        <v>45524</v>
      </c>
      <c r="K23" s="9">
        <f t="shared" si="1"/>
        <v>45495</v>
      </c>
      <c r="L23" s="15" t="str">
        <f ca="1">IF(TODAY()&gt;Tabela2243233[[#This Row],[VENCIMENTO]],"Vencido‼","Válido✔")</f>
        <v>Válido✔</v>
      </c>
    </row>
    <row r="24" spans="1:12" x14ac:dyDescent="0.25">
      <c r="A24" s="11" t="str">
        <f>Tabela224[[#This Row],[NOME]]</f>
        <v>GIVALDO JOSE DOS SANTOS</v>
      </c>
      <c r="B24" s="11" t="str">
        <f>Tabela224[[#This Row],[CATEGORIA]]</f>
        <v>INTERMITENTE (ELISVÂNIO)</v>
      </c>
      <c r="C24" s="15" t="str">
        <f>Tabela224[[#This Row],[SITUAÇÃO ]]</f>
        <v>ATIVO</v>
      </c>
      <c r="D24" s="15" t="s">
        <v>117</v>
      </c>
      <c r="E24" s="7">
        <v>45392</v>
      </c>
      <c r="F24" s="10">
        <v>0.83333333333333304</v>
      </c>
      <c r="G24" s="7" t="s">
        <v>25</v>
      </c>
      <c r="H24" s="7" t="s">
        <v>63</v>
      </c>
      <c r="I24" s="8">
        <v>6</v>
      </c>
      <c r="J24" s="7">
        <f t="shared" si="0"/>
        <v>45575</v>
      </c>
      <c r="K24" s="9">
        <f t="shared" si="1"/>
        <v>45546</v>
      </c>
      <c r="L24" s="15" t="str">
        <f ca="1">IF(TODAY()&gt;Tabela2243233[[#This Row],[VENCIMENTO]],"Vencido‼","Válido✔")</f>
        <v>Válido✔</v>
      </c>
    </row>
    <row r="25" spans="1:12" x14ac:dyDescent="0.25">
      <c r="A25" s="11" t="str">
        <f>Tabela224[[#This Row],[NOME]]</f>
        <v>GUSTAVO HENRIQUE ABREU ROCHA</v>
      </c>
      <c r="B25" s="11" t="str">
        <f>Tabela224[[#This Row],[CATEGORIA]]</f>
        <v>EMPREGADO</v>
      </c>
      <c r="C25" s="15" t="str">
        <f>Tabela224[[#This Row],[SITUAÇÃO ]]</f>
        <v>ATIVO</v>
      </c>
      <c r="D25" s="15" t="s">
        <v>117</v>
      </c>
      <c r="E25" s="7">
        <v>45341</v>
      </c>
      <c r="F25" s="10">
        <v>0.875</v>
      </c>
      <c r="G25" s="7" t="s">
        <v>25</v>
      </c>
      <c r="H25" s="7" t="s">
        <v>63</v>
      </c>
      <c r="I25" s="8">
        <v>6</v>
      </c>
      <c r="J25" s="7">
        <f t="shared" si="0"/>
        <v>45523</v>
      </c>
      <c r="K25" s="9">
        <f t="shared" si="1"/>
        <v>45494</v>
      </c>
      <c r="L25" s="15" t="str">
        <f ca="1">IF(TODAY()&gt;Tabela2243233[[#This Row],[VENCIMENTO]],"Vencido‼","Válido✔")</f>
        <v>Válido✔</v>
      </c>
    </row>
    <row r="26" spans="1:12" x14ac:dyDescent="0.25">
      <c r="A26" s="11" t="str">
        <f>Tabela224[[#This Row],[NOME]]</f>
        <v>HIGOR PAULO DIAS OLIVEIRA</v>
      </c>
      <c r="B26" s="11" t="str">
        <f>Tabela224[[#This Row],[CATEGORIA]]</f>
        <v>EMPREGADO</v>
      </c>
      <c r="C26" s="15" t="str">
        <f>Tabela224[[#This Row],[SITUAÇÃO ]]</f>
        <v>ATIVO</v>
      </c>
      <c r="D26" s="15" t="s">
        <v>117</v>
      </c>
      <c r="E26" s="7">
        <v>45422</v>
      </c>
      <c r="F26" s="10">
        <v>0.91666666666666696</v>
      </c>
      <c r="G26" s="7" t="s">
        <v>25</v>
      </c>
      <c r="H26" s="7" t="s">
        <v>63</v>
      </c>
      <c r="I26" s="8">
        <v>6</v>
      </c>
      <c r="J26" s="7">
        <f t="shared" si="0"/>
        <v>45606</v>
      </c>
      <c r="K26" s="9">
        <f t="shared" si="1"/>
        <v>45577</v>
      </c>
      <c r="L26" s="15" t="str">
        <f ca="1">IF(TODAY()&gt;Tabela2243233[[#This Row],[VENCIMENTO]],"Vencido‼","Válido✔")</f>
        <v>Válido✔</v>
      </c>
    </row>
    <row r="27" spans="1:12" x14ac:dyDescent="0.25">
      <c r="A27" s="11" t="str">
        <f>Tabela224[[#This Row],[NOME]]</f>
        <v>JANDILSON VIRGENS COSTA</v>
      </c>
      <c r="B27" s="11" t="str">
        <f>Tabela224[[#This Row],[CATEGORIA]]</f>
        <v>INTERMITENTE (ELISVÂNIO)</v>
      </c>
      <c r="C27" s="15" t="str">
        <f>Tabela224[[#This Row],[SITUAÇÃO ]]</f>
        <v>ATIVO</v>
      </c>
      <c r="D27" s="15" t="s">
        <v>117</v>
      </c>
      <c r="E27" s="7">
        <v>45392</v>
      </c>
      <c r="F27" s="10">
        <v>0.95833333333333304</v>
      </c>
      <c r="G27" s="7" t="s">
        <v>25</v>
      </c>
      <c r="H27" s="7" t="s">
        <v>63</v>
      </c>
      <c r="I27" s="8">
        <v>6</v>
      </c>
      <c r="J27" s="7">
        <f t="shared" si="0"/>
        <v>45575</v>
      </c>
      <c r="K27" s="9">
        <f t="shared" si="1"/>
        <v>45546</v>
      </c>
      <c r="L27" s="15" t="str">
        <f ca="1">IF(TODAY()&gt;Tabela2243233[[#This Row],[VENCIMENTO]],"Vencido‼","Válido✔")</f>
        <v>Válido✔</v>
      </c>
    </row>
    <row r="28" spans="1:12" x14ac:dyDescent="0.25">
      <c r="A28" s="11" t="str">
        <f>Tabela224[[#This Row],[NOME]]</f>
        <v>JHONATA HENRIQUE AMORIM ALVES</v>
      </c>
      <c r="B28" s="11" t="str">
        <f>Tabela224[[#This Row],[CATEGORIA]]</f>
        <v>EMPREGADO</v>
      </c>
      <c r="C28" s="15" t="str">
        <f>Tabela224[[#This Row],[SITUAÇÃO ]]</f>
        <v>ATIVO</v>
      </c>
      <c r="D28" s="15" t="s">
        <v>117</v>
      </c>
      <c r="E28" s="7">
        <v>45336</v>
      </c>
      <c r="F28" s="10">
        <v>1</v>
      </c>
      <c r="G28" s="7" t="s">
        <v>25</v>
      </c>
      <c r="H28" s="7" t="s">
        <v>63</v>
      </c>
      <c r="I28" s="8">
        <v>6</v>
      </c>
      <c r="J28" s="7">
        <f t="shared" si="0"/>
        <v>45518</v>
      </c>
      <c r="K28" s="9">
        <f t="shared" si="1"/>
        <v>45489</v>
      </c>
      <c r="L28" s="15" t="str">
        <f ca="1">IF(TODAY()&gt;Tabela2243233[[#This Row],[VENCIMENTO]],"Vencido‼","Válido✔")</f>
        <v>Válido✔</v>
      </c>
    </row>
    <row r="29" spans="1:12" hidden="1" x14ac:dyDescent="0.25">
      <c r="A29" s="11" t="str">
        <f>Tabela224[[#This Row],[NOME]]</f>
        <v>JOÃO PAULO GUIMARÃES</v>
      </c>
      <c r="B29" s="11" t="str">
        <f>Tabela224[[#This Row],[CATEGORIA]]</f>
        <v>EMPREGADO</v>
      </c>
      <c r="C29" s="15" t="str">
        <f>Tabela224[[#This Row],[SITUAÇÃO ]]</f>
        <v>INATIVO</v>
      </c>
      <c r="D29" s="15" t="s">
        <v>117</v>
      </c>
      <c r="E29" s="7">
        <v>45272</v>
      </c>
      <c r="F29" s="10">
        <v>1.0416666666666701</v>
      </c>
      <c r="G29" s="7" t="s">
        <v>25</v>
      </c>
      <c r="H29" s="7" t="s">
        <v>63</v>
      </c>
      <c r="I29" s="8">
        <v>30</v>
      </c>
      <c r="J29" s="7">
        <f t="shared" si="0"/>
        <v>46185</v>
      </c>
      <c r="K29" s="9">
        <f t="shared" si="1"/>
        <v>46156</v>
      </c>
      <c r="L29" s="15" t="str">
        <f ca="1">IF(TODAY()&gt;Tabela2243233[[#This Row],[VENCIMENTO]],"Vencido‼","Válido✔")</f>
        <v>Válido✔</v>
      </c>
    </row>
    <row r="30" spans="1:12" hidden="1" x14ac:dyDescent="0.25">
      <c r="A30" s="11" t="str">
        <f>Tabela224[[#This Row],[NOME]]</f>
        <v>JONATHAS KELLYSON MARTINS DE OLIVEIRA</v>
      </c>
      <c r="B30" s="11" t="str">
        <f>Tabela224[[#This Row],[CATEGORIA]]</f>
        <v>INTERMITENTE</v>
      </c>
      <c r="C30" s="15" t="str">
        <f>Tabela224[[#This Row],[SITUAÇÃO ]]</f>
        <v>INATIVO</v>
      </c>
      <c r="D30" s="15" t="s">
        <v>117</v>
      </c>
      <c r="E30" s="7"/>
      <c r="F30" s="10">
        <v>1.0833333333333299</v>
      </c>
      <c r="G30" s="7" t="s">
        <v>25</v>
      </c>
      <c r="H30" s="7" t="s">
        <v>63</v>
      </c>
      <c r="I30" s="8">
        <v>31</v>
      </c>
      <c r="J30" s="7">
        <f t="shared" si="0"/>
        <v>943</v>
      </c>
      <c r="K30" s="9">
        <f t="shared" si="1"/>
        <v>914</v>
      </c>
      <c r="L30" s="15" t="str">
        <f ca="1">IF(TODAY()&gt;Tabela2243233[[#This Row],[VENCIMENTO]],"Vencido‼","Válido✔")</f>
        <v>Vencido‼</v>
      </c>
    </row>
    <row r="31" spans="1:12" x14ac:dyDescent="0.25">
      <c r="A31" s="11" t="str">
        <f>Tabela224[[#This Row],[NOME]]</f>
        <v>JOSÉ ANTÔNIO DIAS</v>
      </c>
      <c r="B31" s="11" t="str">
        <f>Tabela224[[#This Row],[CATEGORIA]]</f>
        <v xml:space="preserve">EMPREGADO </v>
      </c>
      <c r="C31" s="15" t="str">
        <f>Tabela224[[#This Row],[SITUAÇÃO ]]</f>
        <v>ATIVO</v>
      </c>
      <c r="D31" s="15" t="s">
        <v>117</v>
      </c>
      <c r="E31" s="7">
        <v>45422</v>
      </c>
      <c r="F31" s="10">
        <v>1.125</v>
      </c>
      <c r="G31" s="7" t="s">
        <v>25</v>
      </c>
      <c r="H31" s="7" t="s">
        <v>63</v>
      </c>
      <c r="I31" s="8">
        <v>6</v>
      </c>
      <c r="J31" s="7">
        <f t="shared" si="0"/>
        <v>45606</v>
      </c>
      <c r="K31" s="9">
        <f t="shared" si="1"/>
        <v>45577</v>
      </c>
      <c r="L31" s="15" t="str">
        <f ca="1">IF(TODAY()&gt;Tabela2243233[[#This Row],[VENCIMENTO]],"Vencido‼","Válido✔")</f>
        <v>Válido✔</v>
      </c>
    </row>
    <row r="32" spans="1:12" x14ac:dyDescent="0.25">
      <c r="A32" s="11" t="str">
        <f>Tabela224[[#This Row],[NOME]]</f>
        <v>KENNEDY ALMEIDA MOTA</v>
      </c>
      <c r="B32" s="11" t="str">
        <f>Tabela224[[#This Row],[CATEGORIA]]</f>
        <v>EMPREGADO</v>
      </c>
      <c r="C32" s="15" t="str">
        <f>Tabela224[[#This Row],[SITUAÇÃO ]]</f>
        <v>ATIVO</v>
      </c>
      <c r="D32" s="15" t="s">
        <v>117</v>
      </c>
      <c r="E32" s="7">
        <v>45422</v>
      </c>
      <c r="F32" s="10">
        <v>1.1666666666666701</v>
      </c>
      <c r="G32" s="7" t="s">
        <v>25</v>
      </c>
      <c r="H32" s="7" t="s">
        <v>63</v>
      </c>
      <c r="I32" s="8">
        <v>6</v>
      </c>
      <c r="J32" s="7">
        <f t="shared" si="0"/>
        <v>45606</v>
      </c>
      <c r="K32" s="9">
        <f t="shared" si="1"/>
        <v>45577</v>
      </c>
      <c r="L32" s="15" t="str">
        <f ca="1">IF(TODAY()&gt;Tabela2243233[[#This Row],[VENCIMENTO]],"Vencido‼","Válido✔")</f>
        <v>Válido✔</v>
      </c>
    </row>
    <row r="33" spans="1:12" x14ac:dyDescent="0.25">
      <c r="A33" s="11" t="str">
        <f>Tabela224[[#This Row],[NOME]]</f>
        <v>KEVIN AQUINO ARNEZ</v>
      </c>
      <c r="B33" s="11" t="str">
        <f>Tabela224[[#This Row],[CATEGORIA]]</f>
        <v>EMPREGADO</v>
      </c>
      <c r="C33" s="15" t="str">
        <f>Tabela224[[#This Row],[SITUAÇÃO ]]</f>
        <v>ATIVO</v>
      </c>
      <c r="D33" s="15" t="s">
        <v>117</v>
      </c>
      <c r="E33" s="7">
        <v>45306</v>
      </c>
      <c r="F33" s="10">
        <v>1.2083333333333299</v>
      </c>
      <c r="G33" s="7" t="s">
        <v>25</v>
      </c>
      <c r="H33" s="7" t="s">
        <v>63</v>
      </c>
      <c r="I33" s="8">
        <v>6</v>
      </c>
      <c r="J33" s="7">
        <f t="shared" si="0"/>
        <v>45488</v>
      </c>
      <c r="K33" s="9">
        <f t="shared" si="1"/>
        <v>45459</v>
      </c>
      <c r="L33" s="15" t="str">
        <f ca="1">IF(TODAY()&gt;Tabela2243233[[#This Row],[VENCIMENTO]],"Vencido‼","Válido✔")</f>
        <v>Válido✔</v>
      </c>
    </row>
    <row r="34" spans="1:12" x14ac:dyDescent="0.25">
      <c r="A34" s="11" t="str">
        <f>Tabela224[[#This Row],[NOME]]</f>
        <v>LEANDRO ARCANJO DOS SANTOS</v>
      </c>
      <c r="B34" s="11" t="str">
        <f>Tabela224[[#This Row],[CATEGORIA]]</f>
        <v>EMPREGADO</v>
      </c>
      <c r="C34" s="15" t="str">
        <f>Tabela224[[#This Row],[SITUAÇÃO ]]</f>
        <v>ATIVO</v>
      </c>
      <c r="D34" s="15" t="s">
        <v>117</v>
      </c>
      <c r="E34" s="7">
        <v>45419</v>
      </c>
      <c r="F34" s="10">
        <v>1.25</v>
      </c>
      <c r="G34" s="7" t="s">
        <v>25</v>
      </c>
      <c r="H34" s="7" t="s">
        <v>63</v>
      </c>
      <c r="I34" s="8">
        <v>6</v>
      </c>
      <c r="J34" s="7">
        <f t="shared" si="0"/>
        <v>45603</v>
      </c>
      <c r="K34" s="9">
        <f t="shared" si="1"/>
        <v>45574</v>
      </c>
      <c r="L34" s="15" t="str">
        <f ca="1">IF(TODAY()&gt;Tabela2243233[[#This Row],[VENCIMENTO]],"Vencido‼","Válido✔")</f>
        <v>Válido✔</v>
      </c>
    </row>
    <row r="35" spans="1:12" s="39" customFormat="1" hidden="1" x14ac:dyDescent="0.25">
      <c r="A35" s="11" t="str">
        <f>Tabela224[[#This Row],[NOME]]</f>
        <v>LUCIANO ALVES DE PAIVA</v>
      </c>
      <c r="B35" s="11" t="str">
        <f>Tabela224[[#This Row],[CATEGORIA]]</f>
        <v>EMPREGADO</v>
      </c>
      <c r="C35" s="15" t="str">
        <f>Tabela224[[#This Row],[SITUAÇÃO ]]</f>
        <v>INATIVO</v>
      </c>
      <c r="D35" s="15" t="s">
        <v>117</v>
      </c>
      <c r="E35" s="7">
        <v>45271</v>
      </c>
      <c r="F35" s="10">
        <v>1.2916666666666701</v>
      </c>
      <c r="G35" s="7" t="s">
        <v>25</v>
      </c>
      <c r="H35" s="7" t="s">
        <v>63</v>
      </c>
      <c r="I35" s="8">
        <v>36</v>
      </c>
      <c r="J35" s="7">
        <f t="shared" si="0"/>
        <v>46367</v>
      </c>
      <c r="K35" s="9">
        <f t="shared" si="1"/>
        <v>46338</v>
      </c>
      <c r="L35" s="15" t="str">
        <f ca="1">IF(TODAY()&gt;Tabela2243233[[#This Row],[VENCIMENTO]],"Vencido‼","Válido✔")</f>
        <v>Válido✔</v>
      </c>
    </row>
    <row r="36" spans="1:12" x14ac:dyDescent="0.25">
      <c r="A36" s="11" t="str">
        <f>Tabela224[[#This Row],[NOME]]</f>
        <v>LUIZ CARLOS CORRÊA</v>
      </c>
      <c r="B36" s="11" t="str">
        <f>Tabela224[[#This Row],[CATEGORIA]]</f>
        <v>EMPREGADO</v>
      </c>
      <c r="C36" s="15" t="str">
        <f>Tabela224[[#This Row],[SITUAÇÃO ]]</f>
        <v>ATIVO</v>
      </c>
      <c r="D36" s="15" t="s">
        <v>117</v>
      </c>
      <c r="E36" s="7">
        <v>45313</v>
      </c>
      <c r="F36" s="10">
        <v>1.3333333333333299</v>
      </c>
      <c r="G36" s="7" t="s">
        <v>25</v>
      </c>
      <c r="H36" s="7" t="s">
        <v>63</v>
      </c>
      <c r="I36" s="8">
        <v>6</v>
      </c>
      <c r="J36" s="7">
        <f t="shared" si="0"/>
        <v>45495</v>
      </c>
      <c r="K36" s="9">
        <f t="shared" si="1"/>
        <v>45466</v>
      </c>
      <c r="L36" s="15" t="str">
        <f ca="1">IF(TODAY()&gt;Tabela2243233[[#This Row],[VENCIMENTO]],"Vencido‼","Válido✔")</f>
        <v>Válido✔</v>
      </c>
    </row>
    <row r="37" spans="1:12" x14ac:dyDescent="0.25">
      <c r="A37" s="11" t="str">
        <f>Tabela224[[#This Row],[NOME]]</f>
        <v>MÁRCIO PEREIRA DO NASCIMENTO</v>
      </c>
      <c r="B37" s="11" t="str">
        <f>Tabela224[[#This Row],[CATEGORIA]]</f>
        <v>EMPREGADO</v>
      </c>
      <c r="C37" s="15" t="str">
        <f>Tabela224[[#This Row],[SITUAÇÃO ]]</f>
        <v>ATIVO</v>
      </c>
      <c r="D37" s="15" t="s">
        <v>117</v>
      </c>
      <c r="E37" s="7">
        <v>45357</v>
      </c>
      <c r="F37" s="10">
        <v>1.375</v>
      </c>
      <c r="G37" s="7" t="s">
        <v>25</v>
      </c>
      <c r="H37" s="7" t="s">
        <v>63</v>
      </c>
      <c r="I37" s="8">
        <v>6</v>
      </c>
      <c r="J37" s="7">
        <f t="shared" ref="J37:J53" si="2">EDATE(E37,I37)</f>
        <v>45541</v>
      </c>
      <c r="K37" s="9">
        <f t="shared" ref="K37:K53" si="3">J37-29</f>
        <v>45512</v>
      </c>
      <c r="L37" s="15" t="str">
        <f ca="1">IF(TODAY()&gt;Tabela2243233[[#This Row],[VENCIMENTO]],"Vencido‼","Válido✔")</f>
        <v>Válido✔</v>
      </c>
    </row>
    <row r="38" spans="1:12" hidden="1" x14ac:dyDescent="0.25">
      <c r="A38" s="11" t="str">
        <f>Tabela224[[#This Row],[NOME]]</f>
        <v>MATEUS DOS SANTOS DE BRITO</v>
      </c>
      <c r="B38" s="11" t="str">
        <f>Tabela224[[#This Row],[CATEGORIA]]</f>
        <v>INTERMITENTE (ELISVÂNIO)</v>
      </c>
      <c r="C38" s="15" t="s">
        <v>120</v>
      </c>
      <c r="D38" s="15" t="s">
        <v>117</v>
      </c>
      <c r="E38" s="7"/>
      <c r="F38" s="10">
        <v>1.4166666666666701</v>
      </c>
      <c r="G38" s="7" t="s">
        <v>25</v>
      </c>
      <c r="H38" s="7" t="s">
        <v>63</v>
      </c>
      <c r="I38" s="8">
        <v>39</v>
      </c>
      <c r="J38" s="7">
        <f t="shared" si="2"/>
        <v>1186</v>
      </c>
      <c r="K38" s="9">
        <f t="shared" si="3"/>
        <v>1157</v>
      </c>
      <c r="L38" s="15" t="str">
        <f ca="1">IF(TODAY()&gt;Tabela2243233[[#This Row],[VENCIMENTO]],"Vencido‼","Válido✔")</f>
        <v>Vencido‼</v>
      </c>
    </row>
    <row r="39" spans="1:12" x14ac:dyDescent="0.25">
      <c r="A39" s="11" t="str">
        <f>Tabela224[[#This Row],[NOME]]</f>
        <v>MOACIR ROMÁRIO SIQUEIRA DOS REIS</v>
      </c>
      <c r="B39" s="11" t="str">
        <f>Tabela224[[#This Row],[CATEGORIA]]</f>
        <v>EMPREGADO</v>
      </c>
      <c r="C39" s="15" t="str">
        <f>Tabela224[[#This Row],[SITUAÇÃO ]]</f>
        <v>ATIVO</v>
      </c>
      <c r="D39" s="15" t="s">
        <v>117</v>
      </c>
      <c r="E39" s="7">
        <v>45362</v>
      </c>
      <c r="F39" s="10">
        <v>1.4583333333333299</v>
      </c>
      <c r="G39" s="7" t="s">
        <v>25</v>
      </c>
      <c r="H39" s="7" t="s">
        <v>63</v>
      </c>
      <c r="I39" s="8">
        <v>6</v>
      </c>
      <c r="J39" s="7">
        <f t="shared" si="2"/>
        <v>45546</v>
      </c>
      <c r="K39" s="9">
        <f t="shared" si="3"/>
        <v>45517</v>
      </c>
      <c r="L39" s="15" t="str">
        <f ca="1">IF(TODAY()&gt;Tabela2243233[[#This Row],[VENCIMENTO]],"Vencido‼","Válido✔")</f>
        <v>Válido✔</v>
      </c>
    </row>
    <row r="40" spans="1:12" x14ac:dyDescent="0.25">
      <c r="A40" s="11" t="str">
        <f>Tabela224[[#This Row],[NOME]]</f>
        <v>NATHÁLIA ROSY SOUZA OLIVEIRA</v>
      </c>
      <c r="B40" s="11" t="str">
        <f>Tabela224[[#This Row],[CATEGORIA]]</f>
        <v>EMPREGADO</v>
      </c>
      <c r="C40" s="15" t="str">
        <f>Tabela224[[#This Row],[SITUAÇÃO ]]</f>
        <v>ATIVO</v>
      </c>
      <c r="D40" s="15" t="s">
        <v>117</v>
      </c>
      <c r="E40" s="7">
        <v>45265</v>
      </c>
      <c r="F40" s="10">
        <v>1.5</v>
      </c>
      <c r="G40" s="7" t="s">
        <v>25</v>
      </c>
      <c r="H40" s="7" t="s">
        <v>63</v>
      </c>
      <c r="I40" s="8">
        <v>6</v>
      </c>
      <c r="J40" s="7">
        <f t="shared" si="2"/>
        <v>45448</v>
      </c>
      <c r="K40" s="9">
        <f t="shared" si="3"/>
        <v>45419</v>
      </c>
      <c r="L40" s="15" t="str">
        <f ca="1">IF(TODAY()&gt;Tabela2243233[[#This Row],[VENCIMENTO]],"Vencido‼","Válido✔")</f>
        <v>Válido✔</v>
      </c>
    </row>
    <row r="41" spans="1:12" x14ac:dyDescent="0.25">
      <c r="A41" s="11" t="str">
        <f>Tabela224[[#This Row],[NOME]]</f>
        <v>NAYARA THAÍS LOURENÇO OLIVEIRA</v>
      </c>
      <c r="B41" s="11" t="str">
        <f>Tabela224[[#This Row],[CATEGORIA]]</f>
        <v>EMPREGADO</v>
      </c>
      <c r="C41" s="15" t="str">
        <f>Tabela224[[#This Row],[SITUAÇÃO ]]</f>
        <v>ATIVO</v>
      </c>
      <c r="D41" s="15" t="s">
        <v>117</v>
      </c>
      <c r="E41" s="7">
        <v>45352</v>
      </c>
      <c r="F41" s="10">
        <v>1.5416666666666701</v>
      </c>
      <c r="G41" s="7" t="s">
        <v>25</v>
      </c>
      <c r="H41" s="7" t="s">
        <v>63</v>
      </c>
      <c r="I41" s="8">
        <v>6</v>
      </c>
      <c r="J41" s="7">
        <f t="shared" si="2"/>
        <v>45536</v>
      </c>
      <c r="K41" s="9">
        <f t="shared" si="3"/>
        <v>45507</v>
      </c>
      <c r="L41" s="15" t="str">
        <f ca="1">IF(TODAY()&gt;Tabela2243233[[#This Row],[VENCIMENTO]],"Vencido‼","Válido✔")</f>
        <v>Válido✔</v>
      </c>
    </row>
    <row r="42" spans="1:12" x14ac:dyDescent="0.25">
      <c r="A42" s="11" t="str">
        <f>Tabela224[[#This Row],[NOME]]</f>
        <v>NIELTON OLIVEIRA DAMASCENO</v>
      </c>
      <c r="B42" s="11" t="str">
        <f>Tabela224[[#This Row],[CATEGORIA]]</f>
        <v>EMPREGADO</v>
      </c>
      <c r="C42" s="15" t="str">
        <f>Tabela224[[#This Row],[SITUAÇÃO ]]</f>
        <v>ATIVO</v>
      </c>
      <c r="D42" s="15" t="s">
        <v>117</v>
      </c>
      <c r="E42" s="7">
        <v>45362</v>
      </c>
      <c r="F42" s="10">
        <v>1.5833333333333299</v>
      </c>
      <c r="G42" s="7" t="s">
        <v>25</v>
      </c>
      <c r="H42" s="7" t="s">
        <v>63</v>
      </c>
      <c r="I42" s="8">
        <v>6</v>
      </c>
      <c r="J42" s="7">
        <f t="shared" si="2"/>
        <v>45546</v>
      </c>
      <c r="K42" s="9">
        <f t="shared" si="3"/>
        <v>45517</v>
      </c>
      <c r="L42" s="15" t="str">
        <f ca="1">IF(TODAY()&gt;Tabela2243233[[#This Row],[VENCIMENTO]],"Vencido‼","Válido✔")</f>
        <v>Válido✔</v>
      </c>
    </row>
    <row r="43" spans="1:12" x14ac:dyDescent="0.25">
      <c r="A43" s="11" t="str">
        <f>Tabela224[[#This Row],[NOME]]</f>
        <v>PAULO CÉLIO DA SILVA</v>
      </c>
      <c r="B43" s="11" t="str">
        <f>Tabela224[[#This Row],[CATEGORIA]]</f>
        <v>EMPREGADO</v>
      </c>
      <c r="C43" s="15" t="str">
        <f>Tabela224[[#This Row],[SITUAÇÃO ]]</f>
        <v>ATIVO</v>
      </c>
      <c r="D43" s="15" t="s">
        <v>117</v>
      </c>
      <c r="E43" s="7">
        <v>45422</v>
      </c>
      <c r="F43" s="10">
        <v>1.625</v>
      </c>
      <c r="G43" s="7" t="s">
        <v>25</v>
      </c>
      <c r="H43" s="7" t="s">
        <v>63</v>
      </c>
      <c r="I43" s="8">
        <v>6</v>
      </c>
      <c r="J43" s="7">
        <f t="shared" si="2"/>
        <v>45606</v>
      </c>
      <c r="K43" s="9">
        <f t="shared" si="3"/>
        <v>45577</v>
      </c>
      <c r="L43" s="15" t="str">
        <f ca="1">IF(TODAY()&gt;Tabela2243233[[#This Row],[VENCIMENTO]],"Vencido‼","Válido✔")</f>
        <v>Válido✔</v>
      </c>
    </row>
    <row r="44" spans="1:12" hidden="1" x14ac:dyDescent="0.25">
      <c r="A44" s="11" t="str">
        <f>Tabela224[[#This Row],[NOME]]</f>
        <v>RAFAEL FAUSTINO MAPA COELHO</v>
      </c>
      <c r="B44" s="11" t="str">
        <f>Tabela224[[#This Row],[CATEGORIA]]</f>
        <v>EMPREGADO</v>
      </c>
      <c r="C44" s="15" t="str">
        <f>Tabela224[[#This Row],[SITUAÇÃO ]]</f>
        <v>INATIVO</v>
      </c>
      <c r="D44" s="15" t="s">
        <v>117</v>
      </c>
      <c r="E44" s="7">
        <v>45272</v>
      </c>
      <c r="F44" s="10">
        <v>1.6666666666666701</v>
      </c>
      <c r="G44" s="7" t="s">
        <v>25</v>
      </c>
      <c r="H44" s="7" t="s">
        <v>63</v>
      </c>
      <c r="I44" s="8">
        <v>45</v>
      </c>
      <c r="J44" s="7">
        <f t="shared" si="2"/>
        <v>46642</v>
      </c>
      <c r="K44" s="9">
        <f t="shared" si="3"/>
        <v>46613</v>
      </c>
      <c r="L44" s="15" t="str">
        <f ca="1">IF(TODAY()&gt;Tabela2243233[[#This Row],[VENCIMENTO]],"Vencido‼","Válido✔")</f>
        <v>Válido✔</v>
      </c>
    </row>
    <row r="45" spans="1:12" hidden="1" x14ac:dyDescent="0.25">
      <c r="A45" s="11" t="str">
        <f>Tabela224[[#This Row],[NOME]]</f>
        <v>RAFAEL ROBERTO CAMPIDELLI</v>
      </c>
      <c r="B45" s="11" t="str">
        <f>Tabela224[[#This Row],[CATEGORIA]]</f>
        <v>EMPREGADO</v>
      </c>
      <c r="C45" s="15" t="str">
        <f>Tabela224[[#This Row],[SITUAÇÃO ]]</f>
        <v>INATIVOS</v>
      </c>
      <c r="D45" s="15" t="s">
        <v>117</v>
      </c>
      <c r="E45" s="7"/>
      <c r="F45" s="10">
        <v>1.7083333333333299</v>
      </c>
      <c r="G45" s="7" t="s">
        <v>25</v>
      </c>
      <c r="H45" s="7" t="s">
        <v>63</v>
      </c>
      <c r="I45" s="8">
        <v>46</v>
      </c>
      <c r="J45" s="7">
        <f t="shared" si="2"/>
        <v>1400</v>
      </c>
      <c r="K45" s="9">
        <f t="shared" si="3"/>
        <v>1371</v>
      </c>
      <c r="L45" s="15" t="str">
        <f ca="1">IF(TODAY()&gt;Tabela2243233[[#This Row],[VENCIMENTO]],"Vencido‼","Válido✔")</f>
        <v>Vencido‼</v>
      </c>
    </row>
    <row r="46" spans="1:12" x14ac:dyDescent="0.25">
      <c r="A46" s="11" t="str">
        <f>Tabela224[[#This Row],[NOME]]</f>
        <v>ROBERT AUGUSTO SANTOS SILVA</v>
      </c>
      <c r="B46" s="11" t="str">
        <f>Tabela224[[#This Row],[CATEGORIA]]</f>
        <v>EMPREGADO</v>
      </c>
      <c r="C46" s="15" t="str">
        <f>Tabela224[[#This Row],[SITUAÇÃO ]]</f>
        <v>ATIVO</v>
      </c>
      <c r="D46" s="15" t="s">
        <v>117</v>
      </c>
      <c r="E46" s="7">
        <v>45341</v>
      </c>
      <c r="F46" s="10">
        <v>1.75</v>
      </c>
      <c r="G46" s="7" t="s">
        <v>25</v>
      </c>
      <c r="H46" s="7" t="s">
        <v>63</v>
      </c>
      <c r="I46" s="8">
        <v>6</v>
      </c>
      <c r="J46" s="7">
        <f t="shared" si="2"/>
        <v>45523</v>
      </c>
      <c r="K46" s="9">
        <f t="shared" si="3"/>
        <v>45494</v>
      </c>
      <c r="L46" s="15" t="str">
        <f ca="1">IF(TODAY()&gt;Tabela2243233[[#This Row],[VENCIMENTO]],"Vencido‼","Válido✔")</f>
        <v>Válido✔</v>
      </c>
    </row>
    <row r="47" spans="1:12" x14ac:dyDescent="0.25">
      <c r="A47" s="11" t="str">
        <f>Tabela224[[#This Row],[NOME]]</f>
        <v>TALISON TIAGO DIAS OLIVEIRA</v>
      </c>
      <c r="B47" s="11" t="str">
        <f>Tabela224[[#This Row],[CATEGORIA]]</f>
        <v>EMPREGADO</v>
      </c>
      <c r="C47" s="15" t="str">
        <f>Tabela224[[#This Row],[SITUAÇÃO ]]</f>
        <v>ATIVO</v>
      </c>
      <c r="D47" s="15" t="s">
        <v>117</v>
      </c>
      <c r="E47" s="7">
        <v>45422</v>
      </c>
      <c r="F47" s="10">
        <v>1.7916666666666701</v>
      </c>
      <c r="G47" s="7" t="s">
        <v>25</v>
      </c>
      <c r="H47" s="7" t="s">
        <v>63</v>
      </c>
      <c r="I47" s="8">
        <v>6</v>
      </c>
      <c r="J47" s="7">
        <f t="shared" si="2"/>
        <v>45606</v>
      </c>
      <c r="K47" s="9">
        <f t="shared" si="3"/>
        <v>45577</v>
      </c>
      <c r="L47" s="15" t="str">
        <f ca="1">IF(TODAY()&gt;Tabela2243233[[#This Row],[VENCIMENTO]],"Vencido‼","Válido✔")</f>
        <v>Válido✔</v>
      </c>
    </row>
    <row r="48" spans="1:12" x14ac:dyDescent="0.25">
      <c r="A48" s="11" t="str">
        <f>Tabela224[[#This Row],[NOME]]</f>
        <v>THAÍS LORRAINE DA SILVA SANTOS</v>
      </c>
      <c r="B48" s="11" t="str">
        <f>Tabela224[[#This Row],[CATEGORIA]]</f>
        <v>EMPREGADO</v>
      </c>
      <c r="C48" s="15" t="str">
        <f>Tabela224[[#This Row],[SITUAÇÃO ]]</f>
        <v>ATIVO</v>
      </c>
      <c r="D48" s="15" t="s">
        <v>117</v>
      </c>
      <c r="E48" s="7">
        <v>45310</v>
      </c>
      <c r="F48" s="10">
        <v>1.8333333333333299</v>
      </c>
      <c r="G48" s="7" t="s">
        <v>25</v>
      </c>
      <c r="H48" s="7" t="s">
        <v>63</v>
      </c>
      <c r="I48" s="8">
        <v>6</v>
      </c>
      <c r="J48" s="7">
        <f t="shared" si="2"/>
        <v>45492</v>
      </c>
      <c r="K48" s="9">
        <f t="shared" si="3"/>
        <v>45463</v>
      </c>
      <c r="L48" s="15" t="str">
        <f ca="1">IF(TODAY()&gt;Tabela2243233[[#This Row],[VENCIMENTO]],"Vencido‼","Válido✔")</f>
        <v>Válido✔</v>
      </c>
    </row>
    <row r="49" spans="1:12" hidden="1" x14ac:dyDescent="0.25">
      <c r="A49" s="11" t="str">
        <f>Tabela224[[#This Row],[NOME]]</f>
        <v>WAGNER APARECIDO DE SOUSA JÚNIOR</v>
      </c>
      <c r="B49" s="11" t="str">
        <f>Tabela224[[#This Row],[CATEGORIA]]</f>
        <v>EMPREGADO</v>
      </c>
      <c r="C49" s="15" t="s">
        <v>120</v>
      </c>
      <c r="D49" s="15" t="s">
        <v>117</v>
      </c>
      <c r="E49" s="7">
        <v>45168</v>
      </c>
      <c r="F49" s="10">
        <v>1.875</v>
      </c>
      <c r="G49" s="7" t="s">
        <v>25</v>
      </c>
      <c r="H49" s="7" t="s">
        <v>63</v>
      </c>
      <c r="I49" s="8">
        <v>50</v>
      </c>
      <c r="J49" s="7">
        <f t="shared" si="2"/>
        <v>46690</v>
      </c>
      <c r="K49" s="9">
        <f t="shared" si="3"/>
        <v>46661</v>
      </c>
      <c r="L49" s="15" t="str">
        <f ca="1">IF(TODAY()&gt;Tabela2243233[[#This Row],[VENCIMENTO]],"Vencido‼","Válido✔")</f>
        <v>Válido✔</v>
      </c>
    </row>
    <row r="50" spans="1:12" ht="15" customHeight="1" x14ac:dyDescent="0.25">
      <c r="A50" s="11" t="str">
        <f>Tabela224[[#This Row],[NOME]]</f>
        <v>WESLEY DE ALMEIDA E SOUZA</v>
      </c>
      <c r="B50" s="11" t="str">
        <f>Tabela224[[#This Row],[CATEGORIA]]</f>
        <v>EMPREGADO</v>
      </c>
      <c r="C50" s="15" t="str">
        <f>Tabela224[[#This Row],[SITUAÇÃO ]]</f>
        <v>ATIVO</v>
      </c>
      <c r="D50" s="15" t="s">
        <v>117</v>
      </c>
      <c r="E50" s="19">
        <v>45322</v>
      </c>
      <c r="F50" s="10">
        <v>1.9166666666666701</v>
      </c>
      <c r="G50" s="7" t="s">
        <v>25</v>
      </c>
      <c r="H50" s="7" t="s">
        <v>63</v>
      </c>
      <c r="I50" s="8">
        <v>6</v>
      </c>
      <c r="J50" s="7">
        <f t="shared" si="2"/>
        <v>45504</v>
      </c>
      <c r="K50" s="9">
        <f t="shared" si="3"/>
        <v>45475</v>
      </c>
      <c r="L50" s="15" t="str">
        <f ca="1">IF(TODAY()&gt;Tabela2243233[[#This Row],[VENCIMENTO]],"Vencido‼","Válido✔")</f>
        <v>Válido✔</v>
      </c>
    </row>
    <row r="51" spans="1:12" ht="15" customHeight="1" x14ac:dyDescent="0.25">
      <c r="A51" s="11" t="str">
        <f>Tabela224[[#This Row],[NOME]]</f>
        <v>MARCELO CHRISTIAN LELIS DE OLIVEIRA</v>
      </c>
      <c r="B51" s="11" t="str">
        <f>Tabela224[[#This Row],[CATEGORIA]]</f>
        <v>EMPREGADO</v>
      </c>
      <c r="C51" s="15" t="str">
        <f>Tabela224[[#This Row],[SITUAÇÃO ]]</f>
        <v>ATIVO</v>
      </c>
      <c r="D51" s="15" t="s">
        <v>117</v>
      </c>
      <c r="E51" s="7">
        <v>45393</v>
      </c>
      <c r="F51" s="10">
        <v>1.9583333333333299</v>
      </c>
      <c r="G51" s="7" t="s">
        <v>25</v>
      </c>
      <c r="H51" s="7" t="s">
        <v>63</v>
      </c>
      <c r="I51" s="8">
        <v>6</v>
      </c>
      <c r="J51" s="7">
        <f t="shared" si="2"/>
        <v>45576</v>
      </c>
      <c r="K51" s="9">
        <f t="shared" si="3"/>
        <v>45547</v>
      </c>
      <c r="L51" s="15" t="str">
        <f ca="1">IF(TODAY()&gt;Tabela2243233[[#This Row],[VENCIMENTO]],"Vencido‼","Válido✔")</f>
        <v>Válido✔</v>
      </c>
    </row>
    <row r="52" spans="1:12" ht="15" customHeight="1" x14ac:dyDescent="0.25">
      <c r="A52" s="11" t="str">
        <f>Tabela224[[#This Row],[NOME]]</f>
        <v>PABLO VINICIUS SEVERINO FERNANDES</v>
      </c>
      <c r="B52" s="11" t="str">
        <f>Tabela224[[#This Row],[CATEGORIA]]</f>
        <v xml:space="preserve">EMPREGADO </v>
      </c>
      <c r="C52" s="15" t="str">
        <f>Tabela224[[#This Row],[SITUAÇÃO ]]</f>
        <v>ATIVO</v>
      </c>
      <c r="D52" s="15" t="s">
        <v>117</v>
      </c>
      <c r="E52" s="19">
        <v>45401</v>
      </c>
      <c r="F52" s="10">
        <v>2</v>
      </c>
      <c r="G52" s="7" t="s">
        <v>25</v>
      </c>
      <c r="H52" s="7" t="s">
        <v>63</v>
      </c>
      <c r="I52" s="8">
        <v>6</v>
      </c>
      <c r="J52" s="7">
        <f t="shared" si="2"/>
        <v>45584</v>
      </c>
      <c r="K52" s="9">
        <f t="shared" si="3"/>
        <v>45555</v>
      </c>
      <c r="L52" s="15" t="str">
        <f ca="1">IF(TODAY()&gt;Tabela2243233[[#This Row],[VENCIMENTO]],"Vencido‼","Válido✔")</f>
        <v>Válido✔</v>
      </c>
    </row>
    <row r="53" spans="1:12" x14ac:dyDescent="0.25">
      <c r="A53" s="11" t="str">
        <f>Tabela224[[#This Row],[NOME]]</f>
        <v>FRANCISCO PEDRO DE SOUZA SANTOS</v>
      </c>
      <c r="B53" s="11" t="str">
        <f>Tabela224[[#This Row],[CATEGORIA]]</f>
        <v>EMPREGADO</v>
      </c>
      <c r="C53" s="15" t="str">
        <f>Tabela224[[#This Row],[SITUAÇÃO ]]</f>
        <v>ATIVO</v>
      </c>
      <c r="D53" s="15" t="s">
        <v>117</v>
      </c>
      <c r="E53" s="7">
        <v>45300</v>
      </c>
      <c r="F53" s="10">
        <v>2.0416666666666701</v>
      </c>
      <c r="G53" s="7" t="s">
        <v>25</v>
      </c>
      <c r="H53" s="7" t="s">
        <v>63</v>
      </c>
      <c r="I53" s="8">
        <v>6</v>
      </c>
      <c r="J53" s="7">
        <f t="shared" si="2"/>
        <v>45482</v>
      </c>
      <c r="K53" s="9">
        <f t="shared" si="3"/>
        <v>45453</v>
      </c>
      <c r="L53" s="27" t="str">
        <f ca="1">IF(TODAY()&gt;Tabela2243233[[#This Row],[VENCIMENTO]],"Vencido‼","Válido✔")</f>
        <v>Válido✔</v>
      </c>
    </row>
    <row r="54" spans="1:12" x14ac:dyDescent="0.25">
      <c r="A54" s="11" t="str">
        <f>MODELO!A54</f>
        <v>ÍTALO GABRIEL DA SILVA RODRIGUES SANTOS</v>
      </c>
      <c r="B54" s="11" t="str">
        <f>MODELO!B54</f>
        <v>EMPREGADO</v>
      </c>
      <c r="C54" s="15" t="str">
        <f>MODELO!C54</f>
        <v>ATIVO</v>
      </c>
      <c r="D54" s="8" t="s">
        <v>117</v>
      </c>
      <c r="E54" s="7">
        <v>45329</v>
      </c>
      <c r="F54" s="44">
        <v>4.1666666666666664E-2</v>
      </c>
      <c r="G54" s="45" t="s">
        <v>25</v>
      </c>
      <c r="H54" s="45" t="s">
        <v>63</v>
      </c>
      <c r="I54" s="46">
        <v>6</v>
      </c>
      <c r="J54" s="7">
        <f t="shared" ref="J54:J69" si="4">EDATE(E54,I54)</f>
        <v>45511</v>
      </c>
      <c r="K54" s="9">
        <f t="shared" ref="K54:K69" si="5">J54-29</f>
        <v>45482</v>
      </c>
      <c r="L54" s="27" t="str">
        <f ca="1">IF(TODAY()&gt;Tabela2241011121314151617181920212223242526[[#This Row],[VENCIMENTO]],"Vencido‼","Válido✔")</f>
        <v>Válido✔</v>
      </c>
    </row>
    <row r="55" spans="1:12" x14ac:dyDescent="0.25">
      <c r="A55" s="11" t="str">
        <f>MODELO!A55</f>
        <v>IVANILDO AMARAL SANTOS</v>
      </c>
      <c r="B55" s="11" t="str">
        <f>MODELO!B55</f>
        <v>EMPREGADO</v>
      </c>
      <c r="C55" s="15" t="str">
        <f>MODELO!C55</f>
        <v>ATIVO</v>
      </c>
      <c r="D55" s="8" t="s">
        <v>117</v>
      </c>
      <c r="E55" s="7">
        <v>45329</v>
      </c>
      <c r="F55" s="44">
        <v>4.1666666666666664E-2</v>
      </c>
      <c r="G55" s="45" t="s">
        <v>25</v>
      </c>
      <c r="H55" s="45" t="s">
        <v>63</v>
      </c>
      <c r="I55" s="46">
        <v>6</v>
      </c>
      <c r="J55" s="7">
        <f t="shared" si="4"/>
        <v>45511</v>
      </c>
      <c r="K55" s="9">
        <f t="shared" si="5"/>
        <v>45482</v>
      </c>
      <c r="L55" s="27" t="str">
        <f ca="1">IF(TODAY()&gt;Tabela2241011121314151617181920212223242526[[#This Row],[VENCIMENTO]],"Vencido‼","Válido✔")</f>
        <v>Válido✔</v>
      </c>
    </row>
    <row r="56" spans="1:12" x14ac:dyDescent="0.25">
      <c r="A56" s="11" t="str">
        <f>MODELO!A56</f>
        <v>JONATHAN FERNANDES PEREIRA</v>
      </c>
      <c r="B56" s="11" t="str">
        <f>MODELO!B56</f>
        <v>EMPREGADO</v>
      </c>
      <c r="C56" s="15" t="str">
        <f>MODELO!C56</f>
        <v>ATIVO</v>
      </c>
      <c r="D56" s="8" t="s">
        <v>117</v>
      </c>
      <c r="E56" s="7">
        <v>45338</v>
      </c>
      <c r="F56" s="44">
        <v>4.1666666666666664E-2</v>
      </c>
      <c r="G56" s="45" t="s">
        <v>25</v>
      </c>
      <c r="H56" s="45" t="s">
        <v>63</v>
      </c>
      <c r="I56" s="46">
        <v>6</v>
      </c>
      <c r="J56" s="7">
        <f t="shared" si="4"/>
        <v>45520</v>
      </c>
      <c r="K56" s="9">
        <f t="shared" si="5"/>
        <v>45491</v>
      </c>
      <c r="L56" s="27" t="str">
        <f ca="1">IF(TODAY()&gt;Tabela2241011121314151617181920212223242526[[#This Row],[VENCIMENTO]],"Vencido‼","Válido✔")</f>
        <v>Vencido‼</v>
      </c>
    </row>
    <row r="57" spans="1:12" x14ac:dyDescent="0.25">
      <c r="A57" s="11" t="str">
        <f>MODELO!A57</f>
        <v>FERNANDO AQUINO FERNANDES</v>
      </c>
      <c r="B57" s="11" t="str">
        <f>MODELO!B57</f>
        <v>INTERMITENTE (FERNANDO)</v>
      </c>
      <c r="C57" s="15" t="str">
        <f>MODELO!C57</f>
        <v>ATIVO</v>
      </c>
      <c r="D57" s="8" t="s">
        <v>117</v>
      </c>
      <c r="E57" s="7">
        <v>45378</v>
      </c>
      <c r="F57" s="44">
        <v>4.1666666666666664E-2</v>
      </c>
      <c r="G57" s="45" t="s">
        <v>25</v>
      </c>
      <c r="H57" s="45" t="s">
        <v>63</v>
      </c>
      <c r="I57" s="46">
        <v>6</v>
      </c>
      <c r="J57" s="7">
        <f t="shared" si="4"/>
        <v>45562</v>
      </c>
      <c r="K57" s="9">
        <f t="shared" si="5"/>
        <v>45533</v>
      </c>
      <c r="L57" s="27" t="str">
        <f ca="1">IF(TODAY()&gt;Tabela2241011121314151617181920212223242526[[#This Row],[VENCIMENTO]],"Vencido‼","Válido✔")</f>
        <v>Válido✔</v>
      </c>
    </row>
    <row r="58" spans="1:12" x14ac:dyDescent="0.25">
      <c r="A58" s="11" t="str">
        <f>MODELO!A58</f>
        <v>WANDESON COSTA LIMA</v>
      </c>
      <c r="B58" s="11" t="str">
        <f>MODELO!B58</f>
        <v>INTERMITENTE (FERNANDO)</v>
      </c>
      <c r="C58" s="15" t="str">
        <f>MODELO!C58</f>
        <v>ATIVO</v>
      </c>
      <c r="D58" s="8" t="s">
        <v>117</v>
      </c>
      <c r="E58" s="7">
        <v>45378</v>
      </c>
      <c r="F58" s="44">
        <v>4.1666666666666664E-2</v>
      </c>
      <c r="G58" s="45" t="s">
        <v>25</v>
      </c>
      <c r="H58" s="45" t="s">
        <v>63</v>
      </c>
      <c r="I58" s="46">
        <v>6</v>
      </c>
      <c r="J58" s="7">
        <f t="shared" si="4"/>
        <v>45562</v>
      </c>
      <c r="K58" s="9">
        <f t="shared" si="5"/>
        <v>45533</v>
      </c>
      <c r="L58" s="27" t="str">
        <f ca="1">IF(TODAY()&gt;Tabela2241011121314151617181920212223242526[[#This Row],[VENCIMENTO]],"Vencido‼","Válido✔")</f>
        <v>Válido✔</v>
      </c>
    </row>
    <row r="59" spans="1:12" x14ac:dyDescent="0.25">
      <c r="A59" s="11" t="str">
        <f>MODELO!A59</f>
        <v>WILLIAN JORGE CAETANO PINTO</v>
      </c>
      <c r="B59" s="11" t="str">
        <f>MODELO!B59</f>
        <v>INTERMITENTE (FERNANDO)</v>
      </c>
      <c r="C59" s="15" t="str">
        <f>MODELO!C59</f>
        <v>ATIVO</v>
      </c>
      <c r="D59" s="8" t="s">
        <v>117</v>
      </c>
      <c r="E59" s="7">
        <v>45378</v>
      </c>
      <c r="F59" s="44">
        <v>4.1666666666666664E-2</v>
      </c>
      <c r="G59" s="45" t="s">
        <v>25</v>
      </c>
      <c r="H59" s="45" t="s">
        <v>63</v>
      </c>
      <c r="I59" s="46">
        <v>6</v>
      </c>
      <c r="J59" s="7">
        <f t="shared" si="4"/>
        <v>45562</v>
      </c>
      <c r="K59" s="9">
        <f t="shared" si="5"/>
        <v>45533</v>
      </c>
      <c r="L59" s="27" t="str">
        <f ca="1">IF(TODAY()&gt;Tabela2241011121314151617181920212223242526[[#This Row],[VENCIMENTO]],"Vencido‼","Válido✔")</f>
        <v>Válido✔</v>
      </c>
    </row>
    <row r="60" spans="1:12" x14ac:dyDescent="0.25">
      <c r="A60" s="11" t="str">
        <f>MODELO!A60</f>
        <v>GRASIANE DA COSTA SOBRINHO</v>
      </c>
      <c r="B60" s="11" t="str">
        <f>MODELO!B60</f>
        <v>EMPREGADO</v>
      </c>
      <c r="C60" s="15" t="str">
        <f>MODELO!C60</f>
        <v>ATIVO</v>
      </c>
      <c r="D60" s="8" t="s">
        <v>117</v>
      </c>
      <c r="E60" s="7">
        <v>45376</v>
      </c>
      <c r="F60" s="44">
        <v>4.1666666666666664E-2</v>
      </c>
      <c r="G60" s="45" t="s">
        <v>25</v>
      </c>
      <c r="H60" s="45" t="s">
        <v>63</v>
      </c>
      <c r="I60" s="46">
        <v>6</v>
      </c>
      <c r="J60" s="7">
        <f t="shared" si="4"/>
        <v>45560</v>
      </c>
      <c r="K60" s="9">
        <f t="shared" si="5"/>
        <v>45531</v>
      </c>
      <c r="L60" s="27" t="str">
        <f ca="1">IF(TODAY()&gt;Tabela2241011121314151617181920212223242526[[#This Row],[VENCIMENTO]],"Vencido‼","Válido✔")</f>
        <v>Válido✔</v>
      </c>
    </row>
    <row r="61" spans="1:12" x14ac:dyDescent="0.25">
      <c r="A61" s="11" t="str">
        <f>MODELO!A61</f>
        <v>BRUNO GUIMARÃES MARTINS</v>
      </c>
      <c r="B61" s="11" t="str">
        <f>MODELO!B61</f>
        <v>EMPREGADO</v>
      </c>
      <c r="C61" s="15" t="str">
        <f>MODELO!C61</f>
        <v>ATIVO</v>
      </c>
      <c r="D61" s="8" t="s">
        <v>117</v>
      </c>
      <c r="E61" s="7">
        <v>45364</v>
      </c>
      <c r="F61" s="44">
        <v>4.1666666666666664E-2</v>
      </c>
      <c r="G61" s="45" t="s">
        <v>25</v>
      </c>
      <c r="H61" s="45" t="s">
        <v>63</v>
      </c>
      <c r="I61" s="46">
        <v>6</v>
      </c>
      <c r="J61" s="7">
        <f t="shared" si="4"/>
        <v>45548</v>
      </c>
      <c r="K61" s="9">
        <f t="shared" si="5"/>
        <v>45519</v>
      </c>
      <c r="L61" s="27" t="str">
        <f ca="1">IF(TODAY()&gt;Tabela2241011121314151617181920212223242526[[#This Row],[VENCIMENTO]],"Vencido‼","Válido✔")</f>
        <v>Vencido‼</v>
      </c>
    </row>
    <row r="62" spans="1:12" x14ac:dyDescent="0.25">
      <c r="A62" s="11" t="str">
        <f>MODELO!A62</f>
        <v>LEANDRO GUIMARÃES MARTINS</v>
      </c>
      <c r="B62" s="11" t="str">
        <f>MODELO!B62</f>
        <v>EMPREGADO</v>
      </c>
      <c r="C62" s="15" t="str">
        <f>MODELO!C62</f>
        <v>ATIVO</v>
      </c>
      <c r="D62" s="8" t="s">
        <v>117</v>
      </c>
      <c r="E62" s="7">
        <v>45364</v>
      </c>
      <c r="F62" s="44">
        <v>4.1666666666666664E-2</v>
      </c>
      <c r="G62" s="45" t="s">
        <v>25</v>
      </c>
      <c r="H62" s="45" t="s">
        <v>63</v>
      </c>
      <c r="I62" s="46">
        <v>6</v>
      </c>
      <c r="J62" s="7">
        <f t="shared" si="4"/>
        <v>45548</v>
      </c>
      <c r="K62" s="9">
        <f t="shared" si="5"/>
        <v>45519</v>
      </c>
      <c r="L62" s="27" t="str">
        <f ca="1">IF(TODAY()&gt;Tabela2241011121314151617181920212223242526[[#This Row],[VENCIMENTO]],"Vencido‼","Válido✔")</f>
        <v>Vencido‼</v>
      </c>
    </row>
    <row r="63" spans="1:12" x14ac:dyDescent="0.25">
      <c r="A63" s="11" t="str">
        <f>MODELO!A63</f>
        <v>ALESSANDRO IORANY DOS SANTOS</v>
      </c>
      <c r="B63" s="11" t="str">
        <f>MODELO!B63</f>
        <v>EMPREGADO</v>
      </c>
      <c r="C63" s="15" t="s">
        <v>120</v>
      </c>
      <c r="D63" s="8" t="s">
        <v>117</v>
      </c>
      <c r="E63" s="7">
        <v>45384</v>
      </c>
      <c r="F63" s="44">
        <v>4.1666666666666664E-2</v>
      </c>
      <c r="G63" s="45" t="s">
        <v>25</v>
      </c>
      <c r="H63" s="45" t="s">
        <v>63</v>
      </c>
      <c r="I63" s="46">
        <v>6</v>
      </c>
      <c r="J63" s="7">
        <f t="shared" si="4"/>
        <v>45567</v>
      </c>
      <c r="K63" s="9">
        <f t="shared" si="5"/>
        <v>45538</v>
      </c>
      <c r="L63" s="27" t="str">
        <f ca="1">IF(TODAY()&gt;Tabela2241011121314151617181920212223242526[[#This Row],[VENCIMENTO]],"Vencido‼","Válido✔")</f>
        <v>Válido✔</v>
      </c>
    </row>
    <row r="64" spans="1:12" x14ac:dyDescent="0.25">
      <c r="A64" s="11" t="str">
        <f>MODELO!A64</f>
        <v>MATHEUS BINI SEVERINO FERNANDES</v>
      </c>
      <c r="B64" s="11" t="str">
        <f>MODELO!B64</f>
        <v>EMPREGADO</v>
      </c>
      <c r="C64" s="15" t="str">
        <f>MODELO!C64</f>
        <v>ATIVO</v>
      </c>
      <c r="D64" s="8" t="s">
        <v>117</v>
      </c>
      <c r="E64" s="7">
        <v>45384</v>
      </c>
      <c r="F64" s="44">
        <v>4.1666666666666664E-2</v>
      </c>
      <c r="G64" s="45" t="s">
        <v>25</v>
      </c>
      <c r="H64" s="45" t="s">
        <v>63</v>
      </c>
      <c r="I64" s="46">
        <v>6</v>
      </c>
      <c r="J64" s="7">
        <f t="shared" si="4"/>
        <v>45567</v>
      </c>
      <c r="K64" s="9">
        <f t="shared" si="5"/>
        <v>45538</v>
      </c>
      <c r="L64" s="27" t="str">
        <f ca="1">IF(TODAY()&gt;Tabela2241011121314151617181920212223242526[[#This Row],[VENCIMENTO]],"Vencido‼","Válido✔")</f>
        <v>Válido✔</v>
      </c>
    </row>
    <row r="65" spans="1:12" x14ac:dyDescent="0.25">
      <c r="A65" s="11" t="str">
        <f>MODELO!A65</f>
        <v>NILTON ALVES DA CUNHA FILHO</v>
      </c>
      <c r="B65" s="11" t="str">
        <f>MODELO!B65</f>
        <v>EMPREGADO</v>
      </c>
      <c r="C65" s="15" t="str">
        <f>MODELO!C65</f>
        <v>ATIVO</v>
      </c>
      <c r="D65" s="8" t="s">
        <v>117</v>
      </c>
      <c r="E65" s="7">
        <v>45384</v>
      </c>
      <c r="F65" s="44">
        <v>4.1666666666666664E-2</v>
      </c>
      <c r="G65" s="45" t="s">
        <v>25</v>
      </c>
      <c r="H65" s="45" t="s">
        <v>63</v>
      </c>
      <c r="I65" s="46">
        <v>6</v>
      </c>
      <c r="J65" s="7">
        <f t="shared" si="4"/>
        <v>45567</v>
      </c>
      <c r="K65" s="9">
        <f t="shared" si="5"/>
        <v>45538</v>
      </c>
      <c r="L65" s="27" t="str">
        <f ca="1">IF(TODAY()&gt;Tabela2241011121314151617181920212223242526[[#This Row],[VENCIMENTO]],"Vencido‼","Válido✔")</f>
        <v>Válido✔</v>
      </c>
    </row>
    <row r="66" spans="1:12" x14ac:dyDescent="0.25">
      <c r="A66" s="11" t="str">
        <f>MODELO!A66</f>
        <v>FRANCISCO PEDRO DE SOUZA SANTOS</v>
      </c>
      <c r="B66" s="11" t="str">
        <f>MODELO!B66</f>
        <v>EMPREGADO</v>
      </c>
      <c r="C66" s="15" t="str">
        <f>MODELO!C66</f>
        <v>ATIVO</v>
      </c>
      <c r="D66" s="8" t="s">
        <v>117</v>
      </c>
      <c r="E66" s="7"/>
      <c r="F66" s="44">
        <v>4.1666666666666664E-2</v>
      </c>
      <c r="G66" s="45" t="s">
        <v>25</v>
      </c>
      <c r="H66" s="45" t="s">
        <v>63</v>
      </c>
      <c r="I66" s="46">
        <v>6</v>
      </c>
      <c r="J66" s="7">
        <f t="shared" si="4"/>
        <v>182</v>
      </c>
      <c r="K66" s="9">
        <f t="shared" si="5"/>
        <v>153</v>
      </c>
      <c r="L66" s="27" t="str">
        <f ca="1">IF(TODAY()&gt;Tabela2241011121314151617181920212223242526[[#This Row],[VENCIMENTO]],"Vencido‼","Válido✔")</f>
        <v>Vencido‼</v>
      </c>
    </row>
    <row r="67" spans="1:12" x14ac:dyDescent="0.25">
      <c r="A67" s="11" t="str">
        <f>MODELO!A67</f>
        <v>CARLOS EDUARDO ALVES JULIÃO</v>
      </c>
      <c r="B67" s="11" t="str">
        <f>MODELO!B67</f>
        <v>EMPREGADO</v>
      </c>
      <c r="C67" s="15" t="str">
        <f>MODELO!C67</f>
        <v>ATIVO</v>
      </c>
      <c r="D67" s="8" t="s">
        <v>117</v>
      </c>
      <c r="E67" s="7"/>
      <c r="F67" s="44">
        <v>4.1666666666666664E-2</v>
      </c>
      <c r="G67" s="45" t="s">
        <v>25</v>
      </c>
      <c r="H67" s="45" t="s">
        <v>63</v>
      </c>
      <c r="I67" s="46">
        <v>6</v>
      </c>
      <c r="J67" s="7">
        <f t="shared" si="4"/>
        <v>182</v>
      </c>
      <c r="K67" s="9">
        <f t="shared" si="5"/>
        <v>153</v>
      </c>
      <c r="L67" s="27" t="str">
        <f ca="1">IF(TODAY()&gt;Tabela2241011121314151617181920212223242526[[#This Row],[VENCIMENTO]],"Vencido‼","Válido✔")</f>
        <v>Vencido‼</v>
      </c>
    </row>
    <row r="68" spans="1:12" x14ac:dyDescent="0.25">
      <c r="A68" s="11" t="str">
        <f>MODELO!A68</f>
        <v>JHONATAS ALVES COSTA</v>
      </c>
      <c r="B68" s="11" t="str">
        <f>MODELO!B68</f>
        <v>EMPREGADO</v>
      </c>
      <c r="C68" s="15" t="str">
        <f>MODELO!C68</f>
        <v>ATIVO</v>
      </c>
      <c r="D68" s="8" t="s">
        <v>117</v>
      </c>
      <c r="E68" s="7"/>
      <c r="F68" s="44">
        <v>4.1666666666666664E-2</v>
      </c>
      <c r="G68" s="45" t="s">
        <v>25</v>
      </c>
      <c r="H68" s="45" t="s">
        <v>63</v>
      </c>
      <c r="I68" s="46">
        <v>6</v>
      </c>
      <c r="J68" s="7">
        <f t="shared" si="4"/>
        <v>182</v>
      </c>
      <c r="K68" s="9">
        <f t="shared" si="5"/>
        <v>153</v>
      </c>
      <c r="L68" s="27" t="str">
        <f ca="1">IF(TODAY()&gt;Tabela2241011121314151617181920212223242526[[#This Row],[VENCIMENTO]],"Vencido‼","Válido✔")</f>
        <v>Vencido‼</v>
      </c>
    </row>
    <row r="69" spans="1:12" x14ac:dyDescent="0.25">
      <c r="A69" s="11" t="str">
        <f>MODELO!A69</f>
        <v>KELLEN CARLA PEREIRA SILVA</v>
      </c>
      <c r="B69" s="11" t="str">
        <f>MODELO!B69</f>
        <v>EMPREGADO</v>
      </c>
      <c r="C69" s="15" t="str">
        <f>MODELO!C69</f>
        <v>ATIVO</v>
      </c>
      <c r="D69" s="8" t="s">
        <v>117</v>
      </c>
      <c r="E69" s="7"/>
      <c r="F69" s="44">
        <v>4.1666666666666664E-2</v>
      </c>
      <c r="G69" s="45" t="s">
        <v>25</v>
      </c>
      <c r="H69" s="45" t="s">
        <v>63</v>
      </c>
      <c r="I69" s="46">
        <v>6</v>
      </c>
      <c r="J69" s="7">
        <f t="shared" si="4"/>
        <v>182</v>
      </c>
      <c r="K69" s="9">
        <f t="shared" si="5"/>
        <v>153</v>
      </c>
      <c r="L69" s="27" t="str">
        <f ca="1">IF(TODAY()&gt;Tabela2241011121314151617181920212223242526[[#This Row],[VENCIMENTO]],"Vencido‼","Válido✔")</f>
        <v>Vencido‼</v>
      </c>
    </row>
    <row r="70" spans="1:12" x14ac:dyDescent="0.25">
      <c r="A70" s="11" t="str">
        <f>MODELO!A70</f>
        <v>LEONARDO JOSÉ DA SILVA</v>
      </c>
      <c r="B70" s="11" t="str">
        <f>MODELO!B70</f>
        <v>EMPREGADO</v>
      </c>
      <c r="C70" s="15" t="str">
        <f>MODELO!C70</f>
        <v>ATIVO</v>
      </c>
      <c r="D70" s="8" t="s">
        <v>117</v>
      </c>
      <c r="E70" s="7"/>
      <c r="F70" s="44">
        <v>4.1666666666666664E-2</v>
      </c>
      <c r="G70" s="45" t="s">
        <v>25</v>
      </c>
      <c r="H70" s="45" t="s">
        <v>63</v>
      </c>
      <c r="I70" s="46">
        <v>6</v>
      </c>
      <c r="J70" s="7">
        <f t="shared" ref="J70:J100" si="6">EDATE(E70,I70)</f>
        <v>182</v>
      </c>
      <c r="K70" s="9">
        <f t="shared" ref="K70:K100" si="7">J70-29</f>
        <v>153</v>
      </c>
      <c r="L70" s="27" t="str">
        <f ca="1">IF(TODAY()&gt;Tabela2241011121314151617181920212223242526[[#This Row],[VENCIMENTO]],"Vencido‼","Válido✔")</f>
        <v>Vencido‼</v>
      </c>
    </row>
    <row r="71" spans="1:12" x14ac:dyDescent="0.25">
      <c r="A71" s="11" t="str">
        <f>MODELO!A71</f>
        <v>LUSIMAR DE SOUZA SANTOS</v>
      </c>
      <c r="B71" s="11" t="str">
        <f>MODELO!B71</f>
        <v>EMPREGADO</v>
      </c>
      <c r="C71" s="15" t="str">
        <f>MODELO!C71</f>
        <v>ATIVO</v>
      </c>
      <c r="D71" s="8" t="s">
        <v>117</v>
      </c>
      <c r="E71" s="7"/>
      <c r="F71" s="44">
        <v>4.1666666666666664E-2</v>
      </c>
      <c r="G71" s="45" t="s">
        <v>25</v>
      </c>
      <c r="H71" s="45" t="s">
        <v>63</v>
      </c>
      <c r="I71" s="46">
        <v>6</v>
      </c>
      <c r="J71" s="7">
        <f t="shared" si="6"/>
        <v>182</v>
      </c>
      <c r="K71" s="9">
        <f t="shared" si="7"/>
        <v>153</v>
      </c>
      <c r="L71" s="27" t="str">
        <f ca="1">IF(TODAY()&gt;Tabela2241011121314151617181920212223242526[[#This Row],[VENCIMENTO]],"Vencido‼","Válido✔")</f>
        <v>Vencido‼</v>
      </c>
    </row>
    <row r="72" spans="1:12" x14ac:dyDescent="0.25">
      <c r="A72" s="11" t="str">
        <f>MODELO!A72</f>
        <v>SANDY CRISTINA VENCESLAU FERREIRA</v>
      </c>
      <c r="B72" s="11" t="str">
        <f>MODELO!B72</f>
        <v>EMPREGADO</v>
      </c>
      <c r="C72" s="15" t="str">
        <f>MODELO!C72</f>
        <v>ATIVO</v>
      </c>
      <c r="D72" s="8" t="s">
        <v>117</v>
      </c>
      <c r="E72" s="7"/>
      <c r="F72" s="44">
        <v>4.1666666666666664E-2</v>
      </c>
      <c r="G72" s="45" t="s">
        <v>25</v>
      </c>
      <c r="H72" s="45" t="s">
        <v>63</v>
      </c>
      <c r="I72" s="46">
        <v>6</v>
      </c>
      <c r="J72" s="7">
        <f t="shared" si="6"/>
        <v>182</v>
      </c>
      <c r="K72" s="9">
        <f t="shared" si="7"/>
        <v>153</v>
      </c>
      <c r="L72" s="27" t="str">
        <f ca="1">IF(TODAY()&gt;Tabela2241011121314151617181920212223242526[[#This Row],[VENCIMENTO]],"Vencido‼","Válido✔")</f>
        <v>Vencido‼</v>
      </c>
    </row>
    <row r="73" spans="1:12" x14ac:dyDescent="0.25">
      <c r="A73" s="11">
        <f>MODELO!A73</f>
        <v>0</v>
      </c>
      <c r="B73" s="11">
        <f>MODELO!B73</f>
        <v>0</v>
      </c>
      <c r="C73" s="15">
        <f>MODELO!C73</f>
        <v>0</v>
      </c>
      <c r="D73" s="8" t="s">
        <v>117</v>
      </c>
      <c r="E73" s="7"/>
      <c r="F73" s="44">
        <v>4.1666666666666664E-2</v>
      </c>
      <c r="G73" s="45" t="s">
        <v>25</v>
      </c>
      <c r="H73" s="45" t="s">
        <v>63</v>
      </c>
      <c r="I73" s="46">
        <v>6</v>
      </c>
      <c r="J73" s="7">
        <f t="shared" si="6"/>
        <v>182</v>
      </c>
      <c r="K73" s="9">
        <f t="shared" si="7"/>
        <v>153</v>
      </c>
      <c r="L73" s="27" t="str">
        <f ca="1">IF(TODAY()&gt;Tabela2241011121314151617181920212223242526[[#This Row],[VENCIMENTO]],"Vencido‼","Válido✔")</f>
        <v>Vencido‼</v>
      </c>
    </row>
    <row r="74" spans="1:12" x14ac:dyDescent="0.25">
      <c r="A74" s="11">
        <f>MODELO!A74</f>
        <v>0</v>
      </c>
      <c r="B74" s="11">
        <f>MODELO!B74</f>
        <v>0</v>
      </c>
      <c r="C74" s="15">
        <f>MODELO!C74</f>
        <v>0</v>
      </c>
      <c r="D74" s="8" t="s">
        <v>117</v>
      </c>
      <c r="E74" s="7"/>
      <c r="F74" s="44">
        <v>4.1666666666666664E-2</v>
      </c>
      <c r="G74" s="45" t="s">
        <v>25</v>
      </c>
      <c r="H74" s="45" t="s">
        <v>63</v>
      </c>
      <c r="I74" s="46">
        <v>6</v>
      </c>
      <c r="J74" s="7">
        <f t="shared" si="6"/>
        <v>182</v>
      </c>
      <c r="K74" s="9">
        <f t="shared" si="7"/>
        <v>153</v>
      </c>
      <c r="L74" s="27" t="str">
        <f ca="1">IF(TODAY()&gt;Tabela2241011121314151617181920212223242526[[#This Row],[VENCIMENTO]],"Vencido‼","Válido✔")</f>
        <v>Vencido‼</v>
      </c>
    </row>
    <row r="75" spans="1:12" x14ac:dyDescent="0.25">
      <c r="A75" s="11">
        <f>MODELO!A75</f>
        <v>0</v>
      </c>
      <c r="B75" s="11">
        <f>MODELO!B75</f>
        <v>0</v>
      </c>
      <c r="C75" s="15">
        <f>MODELO!C75</f>
        <v>0</v>
      </c>
      <c r="D75" s="8" t="s">
        <v>117</v>
      </c>
      <c r="E75" s="7"/>
      <c r="F75" s="44">
        <v>4.1666666666666664E-2</v>
      </c>
      <c r="G75" s="45" t="s">
        <v>25</v>
      </c>
      <c r="H75" s="45" t="s">
        <v>63</v>
      </c>
      <c r="I75" s="46">
        <v>6</v>
      </c>
      <c r="J75" s="7">
        <f t="shared" si="6"/>
        <v>182</v>
      </c>
      <c r="K75" s="9">
        <f t="shared" si="7"/>
        <v>153</v>
      </c>
      <c r="L75" s="27" t="str">
        <f ca="1">IF(TODAY()&gt;Tabela2241011121314151617181920212223242526[[#This Row],[VENCIMENTO]],"Vencido‼","Válido✔")</f>
        <v>Vencido‼</v>
      </c>
    </row>
    <row r="76" spans="1:12" x14ac:dyDescent="0.25">
      <c r="A76" s="11">
        <f>MODELO!A76</f>
        <v>0</v>
      </c>
      <c r="B76" s="11">
        <f>MODELO!B76</f>
        <v>0</v>
      </c>
      <c r="C76" s="15">
        <f>MODELO!C76</f>
        <v>0</v>
      </c>
      <c r="D76" s="8" t="s">
        <v>117</v>
      </c>
      <c r="E76" s="7"/>
      <c r="F76" s="44">
        <v>4.1666666666666664E-2</v>
      </c>
      <c r="G76" s="45" t="s">
        <v>25</v>
      </c>
      <c r="H76" s="45" t="s">
        <v>63</v>
      </c>
      <c r="I76" s="46">
        <v>6</v>
      </c>
      <c r="J76" s="7">
        <f t="shared" si="6"/>
        <v>182</v>
      </c>
      <c r="K76" s="9">
        <f t="shared" si="7"/>
        <v>153</v>
      </c>
      <c r="L76" s="27" t="str">
        <f ca="1">IF(TODAY()&gt;Tabela2241011121314151617181920212223242526[[#This Row],[VENCIMENTO]],"Vencido‼","Válido✔")</f>
        <v>Vencido‼</v>
      </c>
    </row>
    <row r="77" spans="1:12" x14ac:dyDescent="0.25">
      <c r="A77" s="11">
        <f>MODELO!A77</f>
        <v>0</v>
      </c>
      <c r="B77" s="11">
        <f>MODELO!B77</f>
        <v>0</v>
      </c>
      <c r="C77" s="15">
        <f>MODELO!C77</f>
        <v>0</v>
      </c>
      <c r="D77" s="8" t="s">
        <v>117</v>
      </c>
      <c r="E77" s="7"/>
      <c r="F77" s="44">
        <v>4.1666666666666664E-2</v>
      </c>
      <c r="G77" s="45" t="s">
        <v>25</v>
      </c>
      <c r="H77" s="45" t="s">
        <v>63</v>
      </c>
      <c r="I77" s="46">
        <v>6</v>
      </c>
      <c r="J77" s="7">
        <f t="shared" si="6"/>
        <v>182</v>
      </c>
      <c r="K77" s="9">
        <f t="shared" si="7"/>
        <v>153</v>
      </c>
      <c r="L77" s="27" t="str">
        <f ca="1">IF(TODAY()&gt;Tabela2241011121314151617181920212223242526[[#This Row],[VENCIMENTO]],"Vencido‼","Válido✔")</f>
        <v>Vencido‼</v>
      </c>
    </row>
    <row r="78" spans="1:12" x14ac:dyDescent="0.25">
      <c r="A78" s="11">
        <f>MODELO!A78</f>
        <v>0</v>
      </c>
      <c r="B78" s="11">
        <f>MODELO!B78</f>
        <v>0</v>
      </c>
      <c r="C78" s="15">
        <f>MODELO!C78</f>
        <v>0</v>
      </c>
      <c r="D78" s="8" t="s">
        <v>117</v>
      </c>
      <c r="E78" s="7"/>
      <c r="F78" s="44">
        <v>4.1666666666666664E-2</v>
      </c>
      <c r="G78" s="45" t="s">
        <v>25</v>
      </c>
      <c r="H78" s="45" t="s">
        <v>63</v>
      </c>
      <c r="I78" s="46">
        <v>6</v>
      </c>
      <c r="J78" s="7">
        <f t="shared" si="6"/>
        <v>182</v>
      </c>
      <c r="K78" s="9">
        <f t="shared" si="7"/>
        <v>153</v>
      </c>
      <c r="L78" s="27" t="str">
        <f ca="1">IF(TODAY()&gt;Tabela2241011121314151617181920212223242526[[#This Row],[VENCIMENTO]],"Vencido‼","Válido✔")</f>
        <v>Vencido‼</v>
      </c>
    </row>
    <row r="79" spans="1:12" x14ac:dyDescent="0.25">
      <c r="A79" s="11">
        <f>MODELO!A79</f>
        <v>0</v>
      </c>
      <c r="B79" s="11">
        <f>MODELO!B79</f>
        <v>0</v>
      </c>
      <c r="C79" s="15">
        <f>MODELO!C79</f>
        <v>0</v>
      </c>
      <c r="D79" s="8" t="s">
        <v>117</v>
      </c>
      <c r="E79" s="7"/>
      <c r="F79" s="44">
        <v>4.1666666666666664E-2</v>
      </c>
      <c r="G79" s="45" t="s">
        <v>25</v>
      </c>
      <c r="H79" s="45" t="s">
        <v>63</v>
      </c>
      <c r="I79" s="46">
        <v>6</v>
      </c>
      <c r="J79" s="7">
        <f t="shared" si="6"/>
        <v>182</v>
      </c>
      <c r="K79" s="9">
        <f t="shared" si="7"/>
        <v>153</v>
      </c>
      <c r="L79" s="27" t="str">
        <f ca="1">IF(TODAY()&gt;Tabela2241011121314151617181920212223242526[[#This Row],[VENCIMENTO]],"Vencido‼","Válido✔")</f>
        <v>Vencido‼</v>
      </c>
    </row>
    <row r="80" spans="1:12" x14ac:dyDescent="0.25">
      <c r="A80" s="11">
        <f>MODELO!A80</f>
        <v>0</v>
      </c>
      <c r="B80" s="11">
        <f>MODELO!B80</f>
        <v>0</v>
      </c>
      <c r="C80" s="15">
        <f>MODELO!C80</f>
        <v>0</v>
      </c>
      <c r="D80" s="8" t="s">
        <v>117</v>
      </c>
      <c r="E80" s="7"/>
      <c r="F80" s="44">
        <v>4.1666666666666664E-2</v>
      </c>
      <c r="G80" s="45" t="s">
        <v>25</v>
      </c>
      <c r="H80" s="45" t="s">
        <v>63</v>
      </c>
      <c r="I80" s="46">
        <v>6</v>
      </c>
      <c r="J80" s="7">
        <f t="shared" si="6"/>
        <v>182</v>
      </c>
      <c r="K80" s="9">
        <f t="shared" si="7"/>
        <v>153</v>
      </c>
      <c r="L80" s="27" t="str">
        <f ca="1">IF(TODAY()&gt;Tabela2241011121314151617181920212223242526[[#This Row],[VENCIMENTO]],"Vencido‼","Válido✔")</f>
        <v>Vencido‼</v>
      </c>
    </row>
    <row r="81" spans="1:12" x14ac:dyDescent="0.25">
      <c r="A81" s="11">
        <f>MODELO!A81</f>
        <v>0</v>
      </c>
      <c r="B81" s="11">
        <f>MODELO!B81</f>
        <v>0</v>
      </c>
      <c r="C81" s="15">
        <f>MODELO!C81</f>
        <v>0</v>
      </c>
      <c r="D81" s="8" t="s">
        <v>117</v>
      </c>
      <c r="E81" s="7"/>
      <c r="F81" s="44">
        <v>4.1666666666666664E-2</v>
      </c>
      <c r="G81" s="45" t="s">
        <v>25</v>
      </c>
      <c r="H81" s="45" t="s">
        <v>63</v>
      </c>
      <c r="I81" s="46">
        <v>6</v>
      </c>
      <c r="J81" s="7">
        <f t="shared" si="6"/>
        <v>182</v>
      </c>
      <c r="K81" s="9">
        <f t="shared" si="7"/>
        <v>153</v>
      </c>
      <c r="L81" s="27" t="str">
        <f ca="1">IF(TODAY()&gt;Tabela2241011121314151617181920212223242526[[#This Row],[VENCIMENTO]],"Vencido‼","Válido✔")</f>
        <v>Vencido‼</v>
      </c>
    </row>
    <row r="82" spans="1:12" x14ac:dyDescent="0.25">
      <c r="A82" s="11">
        <f>MODELO!A82</f>
        <v>0</v>
      </c>
      <c r="B82" s="11">
        <f>MODELO!B82</f>
        <v>0</v>
      </c>
      <c r="C82" s="15">
        <f>MODELO!C82</f>
        <v>0</v>
      </c>
      <c r="D82" s="8" t="s">
        <v>117</v>
      </c>
      <c r="E82" s="7"/>
      <c r="F82" s="44">
        <v>4.1666666666666664E-2</v>
      </c>
      <c r="G82" s="45" t="s">
        <v>25</v>
      </c>
      <c r="H82" s="45" t="s">
        <v>63</v>
      </c>
      <c r="I82" s="46">
        <v>6</v>
      </c>
      <c r="J82" s="7">
        <f t="shared" si="6"/>
        <v>182</v>
      </c>
      <c r="K82" s="9">
        <f t="shared" si="7"/>
        <v>153</v>
      </c>
      <c r="L82" s="27" t="str">
        <f ca="1">IF(TODAY()&gt;Tabela2241011121314151617181920212223242526[[#This Row],[VENCIMENTO]],"Vencido‼","Válido✔")</f>
        <v>Vencido‼</v>
      </c>
    </row>
    <row r="83" spans="1:12" x14ac:dyDescent="0.25">
      <c r="A83" s="11">
        <f>MODELO!A83</f>
        <v>0</v>
      </c>
      <c r="B83" s="11">
        <f>MODELO!B83</f>
        <v>0</v>
      </c>
      <c r="C83" s="15">
        <f>MODELO!C83</f>
        <v>0</v>
      </c>
      <c r="D83" s="8" t="s">
        <v>117</v>
      </c>
      <c r="E83" s="7"/>
      <c r="F83" s="44">
        <v>4.1666666666666664E-2</v>
      </c>
      <c r="G83" s="45" t="s">
        <v>25</v>
      </c>
      <c r="H83" s="45" t="s">
        <v>63</v>
      </c>
      <c r="I83" s="46">
        <v>6</v>
      </c>
      <c r="J83" s="7">
        <f t="shared" si="6"/>
        <v>182</v>
      </c>
      <c r="K83" s="9">
        <f t="shared" si="7"/>
        <v>153</v>
      </c>
      <c r="L83" s="27" t="str">
        <f ca="1">IF(TODAY()&gt;Tabela2241011121314151617181920212223242526[[#This Row],[VENCIMENTO]],"Vencido‼","Válido✔")</f>
        <v>Vencido‼</v>
      </c>
    </row>
    <row r="84" spans="1:12" x14ac:dyDescent="0.25">
      <c r="A84" s="11">
        <f>MODELO!A84</f>
        <v>0</v>
      </c>
      <c r="B84" s="11">
        <f>MODELO!B84</f>
        <v>0</v>
      </c>
      <c r="C84" s="15">
        <f>MODELO!C84</f>
        <v>0</v>
      </c>
      <c r="D84" s="8" t="s">
        <v>117</v>
      </c>
      <c r="E84" s="7"/>
      <c r="F84" s="44">
        <v>4.1666666666666664E-2</v>
      </c>
      <c r="G84" s="45" t="s">
        <v>25</v>
      </c>
      <c r="H84" s="45" t="s">
        <v>63</v>
      </c>
      <c r="I84" s="46">
        <v>6</v>
      </c>
      <c r="J84" s="7">
        <f t="shared" si="6"/>
        <v>182</v>
      </c>
      <c r="K84" s="9">
        <f t="shared" si="7"/>
        <v>153</v>
      </c>
      <c r="L84" s="27" t="str">
        <f ca="1">IF(TODAY()&gt;Tabela2241011121314151617181920212223242526[[#This Row],[VENCIMENTO]],"Vencido‼","Válido✔")</f>
        <v>Vencido‼</v>
      </c>
    </row>
    <row r="85" spans="1:12" x14ac:dyDescent="0.25">
      <c r="A85" s="11">
        <f>MODELO!A85</f>
        <v>0</v>
      </c>
      <c r="B85" s="11">
        <f>MODELO!B85</f>
        <v>0</v>
      </c>
      <c r="C85" s="15">
        <f>MODELO!C85</f>
        <v>0</v>
      </c>
      <c r="D85" s="8" t="s">
        <v>117</v>
      </c>
      <c r="E85" s="7"/>
      <c r="F85" s="44">
        <v>4.1666666666666664E-2</v>
      </c>
      <c r="G85" s="45" t="s">
        <v>25</v>
      </c>
      <c r="H85" s="45" t="s">
        <v>63</v>
      </c>
      <c r="I85" s="46">
        <v>6</v>
      </c>
      <c r="J85" s="7">
        <f t="shared" si="6"/>
        <v>182</v>
      </c>
      <c r="K85" s="9">
        <f t="shared" si="7"/>
        <v>153</v>
      </c>
      <c r="L85" s="27" t="str">
        <f ca="1">IF(TODAY()&gt;Tabela2241011121314151617181920212223242526[[#This Row],[VENCIMENTO]],"Vencido‼","Válido✔")</f>
        <v>Vencido‼</v>
      </c>
    </row>
    <row r="86" spans="1:12" x14ac:dyDescent="0.25">
      <c r="A86" s="11">
        <f>MODELO!A86</f>
        <v>0</v>
      </c>
      <c r="B86" s="11">
        <f>MODELO!B86</f>
        <v>0</v>
      </c>
      <c r="C86" s="15">
        <f>MODELO!C86</f>
        <v>0</v>
      </c>
      <c r="D86" s="8" t="s">
        <v>117</v>
      </c>
      <c r="E86" s="7"/>
      <c r="F86" s="44">
        <v>4.1666666666666664E-2</v>
      </c>
      <c r="G86" s="45" t="s">
        <v>25</v>
      </c>
      <c r="H86" s="45" t="s">
        <v>63</v>
      </c>
      <c r="I86" s="46">
        <v>6</v>
      </c>
      <c r="J86" s="7">
        <f t="shared" si="6"/>
        <v>182</v>
      </c>
      <c r="K86" s="9">
        <f t="shared" si="7"/>
        <v>153</v>
      </c>
      <c r="L86" s="27" t="str">
        <f ca="1">IF(TODAY()&gt;Tabela2241011121314151617181920212223242526[[#This Row],[VENCIMENTO]],"Vencido‼","Válido✔")</f>
        <v>Vencido‼</v>
      </c>
    </row>
    <row r="87" spans="1:12" x14ac:dyDescent="0.25">
      <c r="A87" s="11">
        <f>MODELO!A87</f>
        <v>0</v>
      </c>
      <c r="B87" s="11">
        <f>MODELO!B87</f>
        <v>0</v>
      </c>
      <c r="C87" s="15">
        <f>MODELO!C87</f>
        <v>0</v>
      </c>
      <c r="D87" s="8" t="s">
        <v>117</v>
      </c>
      <c r="E87" s="7"/>
      <c r="F87" s="44">
        <v>4.1666666666666664E-2</v>
      </c>
      <c r="G87" s="45" t="s">
        <v>25</v>
      </c>
      <c r="H87" s="45" t="s">
        <v>63</v>
      </c>
      <c r="I87" s="46">
        <v>6</v>
      </c>
      <c r="J87" s="7">
        <f t="shared" si="6"/>
        <v>182</v>
      </c>
      <c r="K87" s="9">
        <f t="shared" si="7"/>
        <v>153</v>
      </c>
      <c r="L87" s="27" t="str">
        <f ca="1">IF(TODAY()&gt;Tabela2241011121314151617181920212223242526[[#This Row],[VENCIMENTO]],"Vencido‼","Válido✔")</f>
        <v>Vencido‼</v>
      </c>
    </row>
    <row r="88" spans="1:12" x14ac:dyDescent="0.25">
      <c r="A88" s="11">
        <f>MODELO!A88</f>
        <v>0</v>
      </c>
      <c r="B88" s="11">
        <f>MODELO!B88</f>
        <v>0</v>
      </c>
      <c r="C88" s="15">
        <f>MODELO!C88</f>
        <v>0</v>
      </c>
      <c r="D88" s="8" t="s">
        <v>117</v>
      </c>
      <c r="E88" s="7"/>
      <c r="F88" s="44">
        <v>4.1666666666666664E-2</v>
      </c>
      <c r="G88" s="45" t="s">
        <v>25</v>
      </c>
      <c r="H88" s="45" t="s">
        <v>63</v>
      </c>
      <c r="I88" s="46">
        <v>6</v>
      </c>
      <c r="J88" s="7">
        <f t="shared" si="6"/>
        <v>182</v>
      </c>
      <c r="K88" s="9">
        <f t="shared" si="7"/>
        <v>153</v>
      </c>
      <c r="L88" s="27" t="str">
        <f ca="1">IF(TODAY()&gt;Tabela2241011121314151617181920212223242526[[#This Row],[VENCIMENTO]],"Vencido‼","Válido✔")</f>
        <v>Vencido‼</v>
      </c>
    </row>
    <row r="89" spans="1:12" x14ac:dyDescent="0.25">
      <c r="A89" s="11">
        <f>MODELO!A89</f>
        <v>0</v>
      </c>
      <c r="B89" s="11">
        <f>MODELO!B89</f>
        <v>0</v>
      </c>
      <c r="C89" s="15">
        <f>MODELO!C89</f>
        <v>0</v>
      </c>
      <c r="D89" s="8" t="s">
        <v>117</v>
      </c>
      <c r="E89" s="7"/>
      <c r="F89" s="44">
        <v>4.1666666666666664E-2</v>
      </c>
      <c r="G89" s="45" t="s">
        <v>25</v>
      </c>
      <c r="H89" s="45" t="s">
        <v>63</v>
      </c>
      <c r="I89" s="46">
        <v>6</v>
      </c>
      <c r="J89" s="7">
        <f t="shared" si="6"/>
        <v>182</v>
      </c>
      <c r="K89" s="9">
        <f t="shared" si="7"/>
        <v>153</v>
      </c>
      <c r="L89" s="27" t="str">
        <f ca="1">IF(TODAY()&gt;Tabela2241011121314151617181920212223242526[[#This Row],[VENCIMENTO]],"Vencido‼","Válido✔")</f>
        <v>Vencido‼</v>
      </c>
    </row>
    <row r="90" spans="1:12" x14ac:dyDescent="0.25">
      <c r="A90" s="11">
        <f>MODELO!A90</f>
        <v>0</v>
      </c>
      <c r="B90" s="11">
        <f>MODELO!B90</f>
        <v>0</v>
      </c>
      <c r="C90" s="15">
        <f>MODELO!C90</f>
        <v>0</v>
      </c>
      <c r="D90" s="8" t="s">
        <v>117</v>
      </c>
      <c r="E90" s="7"/>
      <c r="F90" s="44">
        <v>4.1666666666666664E-2</v>
      </c>
      <c r="G90" s="45" t="s">
        <v>25</v>
      </c>
      <c r="H90" s="45" t="s">
        <v>63</v>
      </c>
      <c r="I90" s="46">
        <v>6</v>
      </c>
      <c r="J90" s="7">
        <f t="shared" si="6"/>
        <v>182</v>
      </c>
      <c r="K90" s="9">
        <f t="shared" si="7"/>
        <v>153</v>
      </c>
      <c r="L90" s="27" t="str">
        <f ca="1">IF(TODAY()&gt;Tabela2241011121314151617181920212223242526[[#This Row],[VENCIMENTO]],"Vencido‼","Válido✔")</f>
        <v>Vencido‼</v>
      </c>
    </row>
    <row r="91" spans="1:12" x14ac:dyDescent="0.25">
      <c r="A91" s="11">
        <f>MODELO!A91</f>
        <v>0</v>
      </c>
      <c r="B91" s="11">
        <f>MODELO!B91</f>
        <v>0</v>
      </c>
      <c r="C91" s="15">
        <f>MODELO!C91</f>
        <v>0</v>
      </c>
      <c r="D91" s="8" t="s">
        <v>117</v>
      </c>
      <c r="E91" s="7"/>
      <c r="F91" s="44">
        <v>4.1666666666666664E-2</v>
      </c>
      <c r="G91" s="45" t="s">
        <v>25</v>
      </c>
      <c r="H91" s="45" t="s">
        <v>63</v>
      </c>
      <c r="I91" s="46">
        <v>6</v>
      </c>
      <c r="J91" s="7">
        <f t="shared" si="6"/>
        <v>182</v>
      </c>
      <c r="K91" s="9">
        <f t="shared" si="7"/>
        <v>153</v>
      </c>
      <c r="L91" s="27" t="str">
        <f ca="1">IF(TODAY()&gt;Tabela2241011121314151617181920212223242526[[#This Row],[VENCIMENTO]],"Vencido‼","Válido✔")</f>
        <v>Vencido‼</v>
      </c>
    </row>
    <row r="92" spans="1:12" x14ac:dyDescent="0.25">
      <c r="A92" s="11">
        <f>MODELO!A92</f>
        <v>0</v>
      </c>
      <c r="B92" s="11">
        <f>MODELO!B92</f>
        <v>0</v>
      </c>
      <c r="C92" s="15">
        <f>MODELO!C92</f>
        <v>0</v>
      </c>
      <c r="D92" s="8" t="s">
        <v>117</v>
      </c>
      <c r="E92" s="7"/>
      <c r="F92" s="44">
        <v>4.1666666666666664E-2</v>
      </c>
      <c r="G92" s="45" t="s">
        <v>25</v>
      </c>
      <c r="H92" s="45" t="s">
        <v>63</v>
      </c>
      <c r="I92" s="46">
        <v>6</v>
      </c>
      <c r="J92" s="7">
        <f t="shared" si="6"/>
        <v>182</v>
      </c>
      <c r="K92" s="9">
        <f t="shared" si="7"/>
        <v>153</v>
      </c>
      <c r="L92" s="27" t="str">
        <f ca="1">IF(TODAY()&gt;Tabela2241011121314151617181920212223242526[[#This Row],[VENCIMENTO]],"Vencido‼","Válido✔")</f>
        <v>Vencido‼</v>
      </c>
    </row>
    <row r="93" spans="1:12" x14ac:dyDescent="0.25">
      <c r="A93" s="11">
        <f>MODELO!A93</f>
        <v>0</v>
      </c>
      <c r="B93" s="11">
        <f>MODELO!B93</f>
        <v>0</v>
      </c>
      <c r="C93" s="15">
        <f>MODELO!C93</f>
        <v>0</v>
      </c>
      <c r="D93" s="8" t="s">
        <v>117</v>
      </c>
      <c r="E93" s="7"/>
      <c r="F93" s="44">
        <v>4.1666666666666664E-2</v>
      </c>
      <c r="G93" s="45" t="s">
        <v>25</v>
      </c>
      <c r="H93" s="45" t="s">
        <v>63</v>
      </c>
      <c r="I93" s="46">
        <v>6</v>
      </c>
      <c r="J93" s="7">
        <f t="shared" si="6"/>
        <v>182</v>
      </c>
      <c r="K93" s="9">
        <f t="shared" si="7"/>
        <v>153</v>
      </c>
      <c r="L93" s="27" t="str">
        <f ca="1">IF(TODAY()&gt;Tabela2241011121314151617181920212223242526[[#This Row],[VENCIMENTO]],"Vencido‼","Válido✔")</f>
        <v>Vencido‼</v>
      </c>
    </row>
    <row r="94" spans="1:12" x14ac:dyDescent="0.25">
      <c r="A94" s="11">
        <f>MODELO!A94</f>
        <v>0</v>
      </c>
      <c r="B94" s="11">
        <f>MODELO!B94</f>
        <v>0</v>
      </c>
      <c r="C94" s="15">
        <f>MODELO!C94</f>
        <v>0</v>
      </c>
      <c r="D94" s="8" t="s">
        <v>117</v>
      </c>
      <c r="E94" s="7"/>
      <c r="F94" s="44">
        <v>4.1666666666666664E-2</v>
      </c>
      <c r="G94" s="45" t="s">
        <v>25</v>
      </c>
      <c r="H94" s="45" t="s">
        <v>63</v>
      </c>
      <c r="I94" s="46">
        <v>6</v>
      </c>
      <c r="J94" s="7">
        <f t="shared" si="6"/>
        <v>182</v>
      </c>
      <c r="K94" s="9">
        <f t="shared" si="7"/>
        <v>153</v>
      </c>
      <c r="L94" s="27" t="str">
        <f ca="1">IF(TODAY()&gt;Tabela2241011121314151617181920212223242526[[#This Row],[VENCIMENTO]],"Vencido‼","Válido✔")</f>
        <v>Vencido‼</v>
      </c>
    </row>
    <row r="95" spans="1:12" x14ac:dyDescent="0.25">
      <c r="A95" s="11">
        <f>MODELO!A95</f>
        <v>0</v>
      </c>
      <c r="B95" s="11">
        <f>MODELO!B95</f>
        <v>0</v>
      </c>
      <c r="C95" s="15">
        <f>MODELO!C95</f>
        <v>0</v>
      </c>
      <c r="D95" s="8" t="s">
        <v>117</v>
      </c>
      <c r="E95" s="7"/>
      <c r="F95" s="44">
        <v>4.1666666666666664E-2</v>
      </c>
      <c r="G95" s="45" t="s">
        <v>25</v>
      </c>
      <c r="H95" s="45" t="s">
        <v>63</v>
      </c>
      <c r="I95" s="46">
        <v>6</v>
      </c>
      <c r="J95" s="7">
        <f t="shared" si="6"/>
        <v>182</v>
      </c>
      <c r="K95" s="9">
        <f t="shared" si="7"/>
        <v>153</v>
      </c>
      <c r="L95" s="27" t="str">
        <f ca="1">IF(TODAY()&gt;Tabela2241011121314151617181920212223242526[[#This Row],[VENCIMENTO]],"Vencido‼","Válido✔")</f>
        <v>Vencido‼</v>
      </c>
    </row>
    <row r="96" spans="1:12" x14ac:dyDescent="0.25">
      <c r="A96" s="11">
        <f>MODELO!A96</f>
        <v>0</v>
      </c>
      <c r="B96" s="11">
        <f>MODELO!B96</f>
        <v>0</v>
      </c>
      <c r="C96" s="15">
        <f>MODELO!C96</f>
        <v>0</v>
      </c>
      <c r="D96" s="8" t="s">
        <v>117</v>
      </c>
      <c r="E96" s="7"/>
      <c r="F96" s="44">
        <v>4.1666666666666664E-2</v>
      </c>
      <c r="G96" s="45" t="s">
        <v>25</v>
      </c>
      <c r="H96" s="45" t="s">
        <v>63</v>
      </c>
      <c r="I96" s="46">
        <v>6</v>
      </c>
      <c r="J96" s="7">
        <f t="shared" si="6"/>
        <v>182</v>
      </c>
      <c r="K96" s="9">
        <f t="shared" si="7"/>
        <v>153</v>
      </c>
      <c r="L96" s="27" t="str">
        <f ca="1">IF(TODAY()&gt;Tabela2241011121314151617181920212223242526[[#This Row],[VENCIMENTO]],"Vencido‼","Válido✔")</f>
        <v>Vencido‼</v>
      </c>
    </row>
    <row r="97" spans="1:12" x14ac:dyDescent="0.25">
      <c r="A97" s="11">
        <f>MODELO!A97</f>
        <v>0</v>
      </c>
      <c r="B97" s="11">
        <f>MODELO!B97</f>
        <v>0</v>
      </c>
      <c r="C97" s="15">
        <f>MODELO!C97</f>
        <v>0</v>
      </c>
      <c r="D97" s="8" t="s">
        <v>117</v>
      </c>
      <c r="E97" s="7"/>
      <c r="F97" s="44">
        <v>4.1666666666666664E-2</v>
      </c>
      <c r="G97" s="45" t="s">
        <v>25</v>
      </c>
      <c r="H97" s="45" t="s">
        <v>63</v>
      </c>
      <c r="I97" s="46">
        <v>6</v>
      </c>
      <c r="J97" s="7">
        <f t="shared" si="6"/>
        <v>182</v>
      </c>
      <c r="K97" s="9">
        <f t="shared" si="7"/>
        <v>153</v>
      </c>
      <c r="L97" s="27" t="str">
        <f ca="1">IF(TODAY()&gt;Tabela2241011121314151617181920212223242526[[#This Row],[VENCIMENTO]],"Vencido‼","Válido✔")</f>
        <v>Vencido‼</v>
      </c>
    </row>
    <row r="98" spans="1:12" x14ac:dyDescent="0.25">
      <c r="A98" s="11">
        <f>MODELO!A98</f>
        <v>0</v>
      </c>
      <c r="B98" s="11">
        <f>MODELO!B98</f>
        <v>0</v>
      </c>
      <c r="C98" s="15">
        <f>MODELO!C98</f>
        <v>0</v>
      </c>
      <c r="D98" s="8" t="s">
        <v>117</v>
      </c>
      <c r="E98" s="7"/>
      <c r="F98" s="44">
        <v>4.1666666666666664E-2</v>
      </c>
      <c r="G98" s="45" t="s">
        <v>25</v>
      </c>
      <c r="H98" s="45" t="s">
        <v>63</v>
      </c>
      <c r="I98" s="46">
        <v>6</v>
      </c>
      <c r="J98" s="7">
        <f t="shared" si="6"/>
        <v>182</v>
      </c>
      <c r="K98" s="9">
        <f t="shared" si="7"/>
        <v>153</v>
      </c>
      <c r="L98" s="27" t="str">
        <f ca="1">IF(TODAY()&gt;Tabela2241011121314151617181920212223242526[[#This Row],[VENCIMENTO]],"Vencido‼","Válido✔")</f>
        <v>Vencido‼</v>
      </c>
    </row>
    <row r="99" spans="1:12" x14ac:dyDescent="0.25">
      <c r="A99" s="11">
        <f>MODELO!A99</f>
        <v>0</v>
      </c>
      <c r="B99" s="11">
        <f>MODELO!B99</f>
        <v>0</v>
      </c>
      <c r="C99" s="15">
        <f>MODELO!C99</f>
        <v>0</v>
      </c>
      <c r="D99" s="8" t="s">
        <v>117</v>
      </c>
      <c r="E99" s="7"/>
      <c r="F99" s="44">
        <v>4.1666666666666664E-2</v>
      </c>
      <c r="G99" s="45" t="s">
        <v>25</v>
      </c>
      <c r="H99" s="45" t="s">
        <v>63</v>
      </c>
      <c r="I99" s="46">
        <v>6</v>
      </c>
      <c r="J99" s="7">
        <f t="shared" si="6"/>
        <v>182</v>
      </c>
      <c r="K99" s="9">
        <f t="shared" si="7"/>
        <v>153</v>
      </c>
      <c r="L99" s="27" t="str">
        <f ca="1">IF(TODAY()&gt;Tabela2241011121314151617181920212223242526[[#This Row],[VENCIMENTO]],"Vencido‼","Válido✔")</f>
        <v>Vencido‼</v>
      </c>
    </row>
    <row r="100" spans="1:12" x14ac:dyDescent="0.25">
      <c r="A100" s="11">
        <f>MODELO!A100</f>
        <v>0</v>
      </c>
      <c r="B100" s="11">
        <f>MODELO!B100</f>
        <v>0</v>
      </c>
      <c r="C100" s="15">
        <f>MODELO!C100</f>
        <v>0</v>
      </c>
      <c r="D100" s="8" t="s">
        <v>117</v>
      </c>
      <c r="E100" s="7"/>
      <c r="F100" s="44">
        <v>4.1666666666666664E-2</v>
      </c>
      <c r="G100" s="45" t="s">
        <v>25</v>
      </c>
      <c r="H100" s="45" t="s">
        <v>63</v>
      </c>
      <c r="I100" s="46">
        <v>6</v>
      </c>
      <c r="J100" s="7">
        <f t="shared" si="6"/>
        <v>182</v>
      </c>
      <c r="K100" s="9">
        <f t="shared" si="7"/>
        <v>153</v>
      </c>
      <c r="L100" s="27" t="str">
        <f ca="1">IF(TODAY()&gt;Tabela2241011121314151617181920212223242526[[#This Row],[VENCIMENTO]],"Vencido‼","Válido✔")</f>
        <v>Vencido‼</v>
      </c>
    </row>
  </sheetData>
  <mergeCells count="2">
    <mergeCell ref="A2:L2"/>
    <mergeCell ref="A3:J3"/>
  </mergeCells>
  <conditionalFormatting sqref="J1">
    <cfRule type="containsText" dxfId="34" priority="12" operator="containsText" text="VENCIMENTO PRÓXIMO">
      <formula>NOT(ISERROR(SEARCH("VENCIMENTO PRÓXIMO",J1)))</formula>
    </cfRule>
  </conditionalFormatting>
  <conditionalFormatting sqref="J4:J100">
    <cfRule type="timePeriod" dxfId="33" priority="20" timePeriod="nextMonth">
      <formula>AND(MONTH(J4)=MONTH(EDATE(TODAY(),0+1)),YEAR(J4)=YEAR(EDATE(TODAY(),0+1)))</formula>
    </cfRule>
  </conditionalFormatting>
  <conditionalFormatting sqref="J5:J100">
    <cfRule type="cellIs" dxfId="0" priority="23" operator="equal">
      <formula>44848</formula>
    </cfRule>
    <cfRule type="cellIs" dxfId="1" priority="24" operator="lessThan">
      <formula>44848</formula>
    </cfRule>
    <cfRule type="timePeriod" dxfId="2" priority="1" timePeriod="thisMonth">
      <formula>AND(MONTH(J5)=MONTH(TODAY()),YEAR(J5)=YEAR(TODAY()))</formula>
    </cfRule>
  </conditionalFormatting>
  <conditionalFormatting sqref="J54:J100">
    <cfRule type="cellIs" dxfId="32" priority="9" operator="equal">
      <formula>44848</formula>
    </cfRule>
    <cfRule type="cellIs" dxfId="31" priority="10" operator="lessThan">
      <formula>44848</formula>
    </cfRule>
  </conditionalFormatting>
  <conditionalFormatting sqref="J54:K1048576">
    <cfRule type="timePeriod" dxfId="30" priority="6" timePeriod="nextMonth">
      <formula>AND(MONTH(J54)=MONTH(EDATE(TODAY(),0+1)),YEAR(J54)=YEAR(EDATE(TODAY(),0+1)))</formula>
    </cfRule>
  </conditionalFormatting>
  <conditionalFormatting sqref="K1">
    <cfRule type="containsText" dxfId="29" priority="11" operator="containsText" text="VENCIMENTO PRÓXIMO">
      <formula>NOT(ISERROR(SEARCH("VENCIMENTO PRÓXIMO",K1)))</formula>
    </cfRule>
    <cfRule type="containsText" dxfId="28" priority="13" operator="containsText" text="PROGRAMAR RENOVAÇÃO">
      <formula>NOT(ISERROR(SEARCH("PROGRAMAR RENOVAÇÃO",K1)))</formula>
    </cfRule>
  </conditionalFormatting>
  <conditionalFormatting sqref="K3:K100">
    <cfRule type="timePeriod" dxfId="27" priority="29" timePeriod="thisMonth">
      <formula>AND(MONTH(K3)=MONTH(TODAY()),YEAR(K3)=YEAR(TODAY()))</formula>
    </cfRule>
    <cfRule type="timePeriod" dxfId="26" priority="32" timePeriod="nextMonth">
      <formula>AND(MONTH(K3)=MONTH(EDATE(TODAY(),0+1)),YEAR(K3)=YEAR(EDATE(TODAY(),0+1)))</formula>
    </cfRule>
  </conditionalFormatting>
  <conditionalFormatting sqref="K5:K100">
    <cfRule type="cellIs" dxfId="25" priority="8" operator="equal">
      <formula>44809</formula>
    </cfRule>
  </conditionalFormatting>
  <conditionalFormatting sqref="K54:K1048576">
    <cfRule type="timePeriod" dxfId="24" priority="4" timePeriod="thisMonth">
      <formula>AND(MONTH(K54)=MONTH(TODAY()),YEAR(K54)=YEAR(TODAY()))</formula>
    </cfRule>
  </conditionalFormatting>
  <conditionalFormatting sqref="L5:L44 L46:L53">
    <cfRule type="containsText" dxfId="23" priority="14" operator="containsText" text="Vencido">
      <formula>NOT(ISERROR(SEARCH("Vencido",L5)))</formula>
    </cfRule>
    <cfRule type="containsText" dxfId="22" priority="15" operator="containsText" text="Válido">
      <formula>NOT(ISERROR(SEARCH("Válido",L5)))</formula>
    </cfRule>
  </conditionalFormatting>
  <conditionalFormatting sqref="L54:L100">
    <cfRule type="containsText" dxfId="21" priority="2" operator="containsText" text="Válido">
      <formula>NOT(ISERROR(SEARCH("Válido",L54)))</formula>
    </cfRule>
    <cfRule type="containsText" dxfId="20" priority="3" operator="containsText" text="Vencido">
      <formula>NOT(ISERROR(SEARCH("Vencido",L54)))</formula>
    </cfRule>
  </conditionalFormatting>
  <pageMargins left="0.511811024" right="0.511811024" top="0.78740157499999996" bottom="0.78740157499999996" header="0.31496062000000002" footer="0.31496062000000002"/>
  <pageSetup paperSize="9" scale="48" orientation="landscape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A13E170-AFDC-462A-9003-DAC1EDCD4C64}">
          <x14:formula1>
            <xm:f>Planilha2!$A$15:$A$16</xm:f>
          </x14:formula1>
          <xm:sqref>G5:G100</xm:sqref>
        </x14:dataValidation>
        <x14:dataValidation type="list" allowBlank="1" showInputMessage="1" showErrorMessage="1" xr:uid="{3AFC3FC6-6DF4-4300-B265-D48A336D6AB1}">
          <x14:formula1>
            <xm:f>Planilha2!$A$1:$A$2</xm:f>
          </x14:formula1>
          <xm:sqref>H5:H100</xm:sqref>
        </x14:dataValidation>
        <x14:dataValidation type="list" allowBlank="1" showInputMessage="1" showErrorMessage="1" xr:uid="{86482B6C-3C6E-4043-91C0-30154D82C6EE}">
          <x14:formula1>
            <xm:f>Planilha2!$A$4:$A$13</xm:f>
          </x14:formula1>
          <xm:sqref>D5:D100</xm:sqref>
        </x14:dataValidation>
        <x14:dataValidation type="list" allowBlank="1" showInputMessage="1" showErrorMessage="1" xr:uid="{18E05BA9-3E41-4142-A12C-FA6307600DCD}">
          <x14:formula1>
            <xm:f>Planilha2!$A$18:$A$19</xm:f>
          </x14:formula1>
          <xm:sqref>C5:C100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636D-C9F6-44DA-9F2F-F3FFBE4BB57E}">
  <sheetPr>
    <pageSetUpPr fitToPage="1"/>
  </sheetPr>
  <dimension ref="A1:L100"/>
  <sheetViews>
    <sheetView topLeftCell="A40" zoomScale="115" zoomScaleNormal="115" zoomScaleSheetLayoutView="100" workbookViewId="0">
      <pane xSplit="1" topLeftCell="B1" activePane="topRight" state="frozen"/>
      <selection activeCell="E11" sqref="E11"/>
      <selection pane="topRight" activeCell="A2" sqref="A2:L2"/>
    </sheetView>
  </sheetViews>
  <sheetFormatPr defaultRowHeight="15" x14ac:dyDescent="0.25"/>
  <cols>
    <col min="1" max="1" width="43.140625" bestFit="1" customWidth="1"/>
    <col min="2" max="2" width="26.140625" style="17" bestFit="1" customWidth="1"/>
    <col min="3" max="3" width="16.140625" style="12" customWidth="1"/>
    <col min="4" max="4" width="41.5703125" style="12" bestFit="1" customWidth="1"/>
    <col min="5" max="5" width="20.7109375" bestFit="1" customWidth="1"/>
    <col min="6" max="7" width="20.7109375" customWidth="1"/>
    <col min="8" max="8" width="24.140625" bestFit="1" customWidth="1"/>
    <col min="9" max="9" width="16.140625" customWidth="1"/>
    <col min="10" max="11" width="18.140625" customWidth="1"/>
    <col min="12" max="12" width="13" bestFit="1" customWidth="1"/>
  </cols>
  <sheetData>
    <row r="1" spans="1:12" ht="68.25" customHeight="1" x14ac:dyDescent="0.25">
      <c r="I1" s="22" t="s">
        <v>85</v>
      </c>
      <c r="J1" s="23" t="s">
        <v>86</v>
      </c>
      <c r="K1" s="24" t="s">
        <v>87</v>
      </c>
    </row>
    <row r="2" spans="1:12" ht="47.1" customHeight="1" x14ac:dyDescent="0.4">
      <c r="A2" s="51" t="s">
        <v>109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3"/>
    </row>
    <row r="3" spans="1:12" ht="45" customHeight="1" x14ac:dyDescent="0.25">
      <c r="A3" s="54" t="s">
        <v>49</v>
      </c>
      <c r="B3" s="55"/>
      <c r="C3" s="55"/>
      <c r="D3" s="55"/>
      <c r="E3" s="55"/>
      <c r="F3" s="55"/>
      <c r="G3" s="55"/>
      <c r="H3" s="55"/>
      <c r="I3" s="55"/>
      <c r="J3" s="55"/>
      <c r="K3" s="13" t="s">
        <v>0</v>
      </c>
      <c r="L3" s="14"/>
    </row>
    <row r="4" spans="1:12" ht="24" x14ac:dyDescent="0.25">
      <c r="A4" s="3" t="s">
        <v>1</v>
      </c>
      <c r="B4" s="16" t="s">
        <v>67</v>
      </c>
      <c r="C4" s="3" t="s">
        <v>77</v>
      </c>
      <c r="D4" s="3" t="s">
        <v>2</v>
      </c>
      <c r="E4" s="4" t="s">
        <v>3</v>
      </c>
      <c r="F4" s="4" t="s">
        <v>8</v>
      </c>
      <c r="G4" s="4" t="s">
        <v>7</v>
      </c>
      <c r="H4" s="5" t="s">
        <v>4</v>
      </c>
      <c r="I4" s="21" t="s">
        <v>83</v>
      </c>
      <c r="J4" s="6" t="s">
        <v>5</v>
      </c>
      <c r="K4" s="6" t="s">
        <v>6</v>
      </c>
      <c r="L4" s="6" t="s">
        <v>78</v>
      </c>
    </row>
    <row r="5" spans="1:12" x14ac:dyDescent="0.25">
      <c r="A5" s="11" t="str">
        <f>Tabela224[[#This Row],[NOME]]</f>
        <v>ADENILSON ÂNGELO MACIEIRA</v>
      </c>
      <c r="B5" s="11" t="str">
        <f>Tabela224[[#This Row],[CATEGORIA]]</f>
        <v>EMPREGADO</v>
      </c>
      <c r="C5" s="15" t="str">
        <f>Tabela224[[#This Row],[SITUAÇÃO ]]</f>
        <v>ATIVO</v>
      </c>
      <c r="D5" s="15"/>
      <c r="E5" s="7"/>
      <c r="F5" s="10"/>
      <c r="G5" s="7"/>
      <c r="H5" s="7"/>
      <c r="I5" s="8">
        <v>12</v>
      </c>
      <c r="J5" s="1">
        <f>EDATE(E5,I5)</f>
        <v>366</v>
      </c>
      <c r="K5" s="2">
        <f t="shared" ref="K5:K13" si="0">J5-29</f>
        <v>337</v>
      </c>
      <c r="L5" s="15" t="str">
        <f ca="1">IF(TODAY()&gt;Tabela224323335[[#This Row],[VENCIMENTO]],"Vencido‼","Válido✔")</f>
        <v>Vencido‼</v>
      </c>
    </row>
    <row r="6" spans="1:12" x14ac:dyDescent="0.25">
      <c r="A6" s="11" t="str">
        <f>Tabela224[[#This Row],[NOME]]</f>
        <v>ADENILSON PEREIRA SOARES</v>
      </c>
      <c r="B6" s="11" t="str">
        <f>Tabela224[[#This Row],[CATEGORIA]]</f>
        <v>EMPREGADO</v>
      </c>
      <c r="C6" s="15" t="str">
        <f>Tabela224[[#This Row],[SITUAÇÃO ]]</f>
        <v>ATIVO</v>
      </c>
      <c r="D6" s="15"/>
      <c r="E6" s="7"/>
      <c r="F6" s="10"/>
      <c r="G6" s="7"/>
      <c r="H6" s="7"/>
      <c r="I6" s="8"/>
      <c r="J6" s="7">
        <f t="shared" ref="J6:J50" si="1">EDATE(E6,I6)</f>
        <v>0</v>
      </c>
      <c r="K6" s="9">
        <f t="shared" si="0"/>
        <v>-29</v>
      </c>
      <c r="L6" s="15" t="str">
        <f ca="1">IF(TODAY()&gt;Tabela224323335[[#This Row],[VENCIMENTO]],"Vencido‼","Válido✔")</f>
        <v>Vencido‼</v>
      </c>
    </row>
    <row r="7" spans="1:12" x14ac:dyDescent="0.25">
      <c r="A7" s="11" t="str">
        <f>Tabela224[[#This Row],[NOME]]</f>
        <v>AMANDA APARECIDA DOS SANTOS</v>
      </c>
      <c r="B7" s="11" t="str">
        <f>Tabela224[[#This Row],[CATEGORIA]]</f>
        <v>EMPREGADO</v>
      </c>
      <c r="C7" s="15" t="str">
        <f>Tabela224[[#This Row],[SITUAÇÃO ]]</f>
        <v>ATIVO</v>
      </c>
      <c r="D7" s="15"/>
      <c r="E7" s="7"/>
      <c r="F7" s="10"/>
      <c r="G7" s="7"/>
      <c r="H7" s="7"/>
      <c r="I7" s="8"/>
      <c r="J7" s="7">
        <f t="shared" si="1"/>
        <v>0</v>
      </c>
      <c r="K7" s="9">
        <f t="shared" si="0"/>
        <v>-29</v>
      </c>
      <c r="L7" s="15" t="str">
        <f ca="1">IF(TODAY()&gt;Tabela224323335[[#This Row],[VENCIMENTO]],"Vencido‼","Válido✔")</f>
        <v>Vencido‼</v>
      </c>
    </row>
    <row r="8" spans="1:12" x14ac:dyDescent="0.25">
      <c r="A8" s="11" t="str">
        <f>Tabela224[[#This Row],[NOME]]</f>
        <v>ANDERSON JOSÉ NUNES REIS</v>
      </c>
      <c r="B8" s="11" t="str">
        <f>Tabela224[[#This Row],[CATEGORIA]]</f>
        <v>EMPREGADO</v>
      </c>
      <c r="C8" s="15" t="str">
        <f>Tabela224[[#This Row],[SITUAÇÃO ]]</f>
        <v>INATIVO</v>
      </c>
      <c r="D8" s="15"/>
      <c r="E8" s="7"/>
      <c r="F8" s="10"/>
      <c r="G8" s="7"/>
      <c r="H8" s="7"/>
      <c r="I8" s="8"/>
      <c r="J8" s="7">
        <f t="shared" si="1"/>
        <v>0</v>
      </c>
      <c r="K8" s="9">
        <f t="shared" si="0"/>
        <v>-29</v>
      </c>
      <c r="L8" s="15" t="str">
        <f ca="1">IF(TODAY()&gt;Tabela224323335[[#This Row],[VENCIMENTO]],"Vencido‼","Válido✔")</f>
        <v>Vencido‼</v>
      </c>
    </row>
    <row r="9" spans="1:12" x14ac:dyDescent="0.25">
      <c r="A9" s="11" t="str">
        <f>Tabela224[[#This Row],[NOME]]</f>
        <v>ARNALDO RAIMUNDO FERREIRA</v>
      </c>
      <c r="B9" s="11" t="str">
        <f>Tabela224[[#This Row],[CATEGORIA]]</f>
        <v>EMPREGADO</v>
      </c>
      <c r="C9" s="15" t="str">
        <f>Tabela224[[#This Row],[SITUAÇÃO ]]</f>
        <v>ATIVO</v>
      </c>
      <c r="D9" s="15"/>
      <c r="E9" s="7"/>
      <c r="F9" s="10"/>
      <c r="G9" s="7"/>
      <c r="H9" s="7"/>
      <c r="I9" s="8"/>
      <c r="J9" s="7">
        <f>EDATE(E9,I9)</f>
        <v>0</v>
      </c>
      <c r="K9" s="9">
        <f t="shared" si="0"/>
        <v>-29</v>
      </c>
      <c r="L9" s="15" t="str">
        <f ca="1">IF(TODAY()&gt;Tabela224323335[[#This Row],[VENCIMENTO]],"Vencido‼","Válido✔")</f>
        <v>Vencido‼</v>
      </c>
    </row>
    <row r="10" spans="1:12" x14ac:dyDescent="0.25">
      <c r="A10" s="11" t="str">
        <f>Tabela224[[#This Row],[NOME]]</f>
        <v>BRUNO DE SOUSA MARTINS</v>
      </c>
      <c r="B10" s="11" t="str">
        <f>Tabela224[[#This Row],[CATEGORIA]]</f>
        <v xml:space="preserve">EMPREGADO </v>
      </c>
      <c r="C10" s="15" t="str">
        <f>Tabela224[[#This Row],[SITUAÇÃO ]]</f>
        <v>INATIVO</v>
      </c>
      <c r="D10" s="15"/>
      <c r="E10" s="7"/>
      <c r="F10" s="10"/>
      <c r="G10" s="7"/>
      <c r="H10" s="7"/>
      <c r="I10" s="8"/>
      <c r="J10" s="7">
        <f t="shared" si="1"/>
        <v>0</v>
      </c>
      <c r="K10" s="9">
        <f t="shared" si="0"/>
        <v>-29</v>
      </c>
      <c r="L10" s="15" t="str">
        <f ca="1">IF(TODAY()&gt;Tabela224323335[[#This Row],[VENCIMENTO]],"Vencido‼","Válido✔")</f>
        <v>Vencido‼</v>
      </c>
    </row>
    <row r="11" spans="1:12" x14ac:dyDescent="0.25">
      <c r="A11" s="11" t="str">
        <f>Tabela224[[#This Row],[NOME]]</f>
        <v>CARLOS ANANIAS SOARES DOS ANJOS</v>
      </c>
      <c r="B11" s="11" t="str">
        <f>Tabela224[[#This Row],[CATEGORIA]]</f>
        <v>EMPREGADO</v>
      </c>
      <c r="C11" s="15" t="str">
        <f>Tabela224[[#This Row],[SITUAÇÃO ]]</f>
        <v>ATIVO</v>
      </c>
      <c r="D11" s="15"/>
      <c r="E11" s="7"/>
      <c r="F11" s="10"/>
      <c r="G11" s="7"/>
      <c r="H11" s="7"/>
      <c r="I11" s="8"/>
      <c r="J11" s="7">
        <f t="shared" si="1"/>
        <v>0</v>
      </c>
      <c r="K11" s="9">
        <f t="shared" si="0"/>
        <v>-29</v>
      </c>
      <c r="L11" s="15" t="str">
        <f ca="1">IF(TODAY()&gt;Tabela224323335[[#This Row],[VENCIMENTO]],"Vencido‼","Válido✔")</f>
        <v>Vencido‼</v>
      </c>
    </row>
    <row r="12" spans="1:12" x14ac:dyDescent="0.25">
      <c r="A12" s="11" t="str">
        <f>Tabela224[[#This Row],[NOME]]</f>
        <v>CARLOS ANTÔNIO DE LISBOA</v>
      </c>
      <c r="B12" s="11" t="str">
        <f>Tabela224[[#This Row],[CATEGORIA]]</f>
        <v>EMPREGADO</v>
      </c>
      <c r="C12" s="15" t="str">
        <f>Tabela224[[#This Row],[SITUAÇÃO ]]</f>
        <v>INATIVO</v>
      </c>
      <c r="D12" s="15"/>
      <c r="E12" s="7"/>
      <c r="F12" s="10"/>
      <c r="G12" s="7"/>
      <c r="H12" s="7"/>
      <c r="I12" s="8"/>
      <c r="J12" s="7">
        <f t="shared" si="1"/>
        <v>0</v>
      </c>
      <c r="K12" s="9">
        <f t="shared" si="0"/>
        <v>-29</v>
      </c>
      <c r="L12" s="15" t="str">
        <f ca="1">IF(TODAY()&gt;Tabela224323335[[#This Row],[VENCIMENTO]],"Vencido‼","Válido✔")</f>
        <v>Vencido‼</v>
      </c>
    </row>
    <row r="13" spans="1:12" x14ac:dyDescent="0.25">
      <c r="A13" s="11" t="str">
        <f>Tabela224[[#This Row],[NOME]]</f>
        <v>CLESIANO ANTÔNIO DIAS PINHEIRO</v>
      </c>
      <c r="B13" s="11" t="str">
        <f>Tabela224[[#This Row],[CATEGORIA]]</f>
        <v xml:space="preserve">EMPREGADO </v>
      </c>
      <c r="C13" s="15" t="str">
        <f>Tabela224[[#This Row],[SITUAÇÃO ]]</f>
        <v>ATIVO</v>
      </c>
      <c r="D13" s="15"/>
      <c r="E13" s="7"/>
      <c r="F13" s="10"/>
      <c r="G13" s="7"/>
      <c r="H13" s="7"/>
      <c r="I13" s="8"/>
      <c r="J13" s="7">
        <f t="shared" si="1"/>
        <v>0</v>
      </c>
      <c r="K13" s="9">
        <f t="shared" si="0"/>
        <v>-29</v>
      </c>
      <c r="L13" s="15" t="str">
        <f ca="1">IF(TODAY()&gt;Tabela224323335[[#This Row],[VENCIMENTO]],"Vencido‼","Válido✔")</f>
        <v>Vencido‼</v>
      </c>
    </row>
    <row r="14" spans="1:12" x14ac:dyDescent="0.25">
      <c r="A14" s="11" t="str">
        <f>Tabela224[[#This Row],[NOME]]</f>
        <v>DAMIÃO VICENTE SARAIVA</v>
      </c>
      <c r="B14" s="11" t="str">
        <f>Tabela224[[#This Row],[CATEGORIA]]</f>
        <v>EMPREGADO</v>
      </c>
      <c r="C14" s="15" t="str">
        <f>Tabela224[[#This Row],[SITUAÇÃO ]]</f>
        <v>ATIVO</v>
      </c>
      <c r="D14" s="15"/>
      <c r="E14" s="7"/>
      <c r="F14" s="10"/>
      <c r="G14" s="7"/>
      <c r="H14" s="7"/>
      <c r="I14" s="8"/>
      <c r="J14" s="7">
        <f t="shared" si="1"/>
        <v>0</v>
      </c>
      <c r="K14" s="9">
        <f>J14-29</f>
        <v>-29</v>
      </c>
      <c r="L14" s="15" t="str">
        <f ca="1">IF(TODAY()&gt;Tabela224323335[[#This Row],[VENCIMENTO]],"Vencido‼","Válido✔")</f>
        <v>Vencido‼</v>
      </c>
    </row>
    <row r="15" spans="1:12" x14ac:dyDescent="0.25">
      <c r="A15" s="11" t="str">
        <f>Tabela224[[#This Row],[NOME]]</f>
        <v>DANIEL ALVES DA CUNHA</v>
      </c>
      <c r="B15" s="11" t="str">
        <f>Tabela224[[#This Row],[CATEGORIA]]</f>
        <v>EMPREGADO</v>
      </c>
      <c r="C15" s="15" t="str">
        <f>Tabela224[[#This Row],[SITUAÇÃO ]]</f>
        <v>ATIVO</v>
      </c>
      <c r="D15" s="15"/>
      <c r="E15" s="7"/>
      <c r="F15" s="10"/>
      <c r="G15" s="7"/>
      <c r="H15" s="7"/>
      <c r="I15" s="8"/>
      <c r="J15" s="7">
        <f t="shared" si="1"/>
        <v>0</v>
      </c>
      <c r="K15" s="9">
        <f t="shared" ref="K15:K50" si="2">J15-29</f>
        <v>-29</v>
      </c>
      <c r="L15" s="15" t="str">
        <f ca="1">IF(TODAY()&gt;Tabela224323335[[#This Row],[VENCIMENTO]],"Vencido‼","Válido✔")</f>
        <v>Vencido‼</v>
      </c>
    </row>
    <row r="16" spans="1:12" x14ac:dyDescent="0.25">
      <c r="A16" s="11" t="str">
        <f>Tabela224[[#This Row],[NOME]]</f>
        <v>DIEGO GALDINO REZENDE</v>
      </c>
      <c r="B16" s="11" t="str">
        <f>Tabela224[[#This Row],[CATEGORIA]]</f>
        <v>INTERMITENTE (GEOSCAN)</v>
      </c>
      <c r="C16" s="15" t="str">
        <f>Tabela224[[#This Row],[SITUAÇÃO ]]</f>
        <v>ATIVO</v>
      </c>
      <c r="D16" s="15"/>
      <c r="E16" s="7"/>
      <c r="F16" s="10"/>
      <c r="G16" s="7"/>
      <c r="H16" s="7"/>
      <c r="I16" s="8"/>
      <c r="J16" s="7">
        <f t="shared" si="1"/>
        <v>0</v>
      </c>
      <c r="K16" s="9">
        <f t="shared" si="2"/>
        <v>-29</v>
      </c>
      <c r="L16" s="15" t="str">
        <f ca="1">IF(TODAY()&gt;Tabela224323335[[#This Row],[VENCIMENTO]],"Vencido‼","Válido✔")</f>
        <v>Vencido‼</v>
      </c>
    </row>
    <row r="17" spans="1:12" x14ac:dyDescent="0.25">
      <c r="A17" s="11" t="str">
        <f>Tabela224[[#This Row],[NOME]]</f>
        <v>DOGIVAL GONÇALVES DOS SANTOS</v>
      </c>
      <c r="B17" s="11" t="str">
        <f>Tabela224[[#This Row],[CATEGORIA]]</f>
        <v>INTERMITENTE (ELISVÂNIO)</v>
      </c>
      <c r="C17" s="15" t="str">
        <f>Tabela224[[#This Row],[SITUAÇÃO ]]</f>
        <v>ATIVO</v>
      </c>
      <c r="D17" s="15"/>
      <c r="E17" s="7"/>
      <c r="F17" s="10"/>
      <c r="G17" s="7"/>
      <c r="H17" s="7"/>
      <c r="I17" s="8"/>
      <c r="J17" s="7">
        <f t="shared" si="1"/>
        <v>0</v>
      </c>
      <c r="K17" s="9">
        <f t="shared" si="2"/>
        <v>-29</v>
      </c>
      <c r="L17" s="15" t="str">
        <f ca="1">IF(TODAY()&gt;Tabela224323335[[#This Row],[VENCIMENTO]],"Vencido‼","Válido✔")</f>
        <v>Vencido‼</v>
      </c>
    </row>
    <row r="18" spans="1:12" x14ac:dyDescent="0.25">
      <c r="A18" s="11" t="str">
        <f>Tabela224[[#This Row],[NOME]]</f>
        <v>ELISVÂNIO DE SOUZA OLIVEIRA</v>
      </c>
      <c r="B18" s="11" t="str">
        <f>Tabela224[[#This Row],[CATEGORIA]]</f>
        <v>INTERMITENTE (ELISVÂNIO)</v>
      </c>
      <c r="C18" s="15" t="str">
        <f>Tabela224[[#This Row],[SITUAÇÃO ]]</f>
        <v>ATIVO</v>
      </c>
      <c r="D18" s="15"/>
      <c r="E18" s="7"/>
      <c r="F18" s="10"/>
      <c r="G18" s="7"/>
      <c r="H18" s="7"/>
      <c r="I18" s="8"/>
      <c r="J18" s="7">
        <f t="shared" si="1"/>
        <v>0</v>
      </c>
      <c r="K18" s="9">
        <f t="shared" si="2"/>
        <v>-29</v>
      </c>
      <c r="L18" s="15" t="str">
        <f ca="1">IF(TODAY()&gt;Tabela224323335[[#This Row],[VENCIMENTO]],"Vencido‼","Válido✔")</f>
        <v>Vencido‼</v>
      </c>
    </row>
    <row r="19" spans="1:12" x14ac:dyDescent="0.25">
      <c r="A19" s="11" t="str">
        <f>Tabela224[[#This Row],[NOME]]</f>
        <v>EVARISTO CHAVES DA SILVA</v>
      </c>
      <c r="B19" s="11" t="str">
        <f>Tabela224[[#This Row],[CATEGORIA]]</f>
        <v>EMPREGADO</v>
      </c>
      <c r="C19" s="15" t="str">
        <f>Tabela224[[#This Row],[SITUAÇÃO ]]</f>
        <v>ATIVO</v>
      </c>
      <c r="D19" s="15"/>
      <c r="E19" s="7"/>
      <c r="F19" s="10"/>
      <c r="G19" s="7"/>
      <c r="H19" s="7"/>
      <c r="I19" s="8"/>
      <c r="J19" s="7">
        <f t="shared" si="1"/>
        <v>0</v>
      </c>
      <c r="K19" s="9">
        <f t="shared" si="2"/>
        <v>-29</v>
      </c>
      <c r="L19" s="15" t="str">
        <f ca="1">IF(TODAY()&gt;Tabela224323335[[#This Row],[VENCIMENTO]],"Vencido‼","Válido✔")</f>
        <v>Vencido‼</v>
      </c>
    </row>
    <row r="20" spans="1:12" x14ac:dyDescent="0.25">
      <c r="A20" s="11" t="str">
        <f>Tabela224[[#This Row],[NOME]]</f>
        <v>FELIPE OLIVEIRA BARBOSA</v>
      </c>
      <c r="B20" s="11" t="str">
        <f>Tabela224[[#This Row],[CATEGORIA]]</f>
        <v>EMPREGADO</v>
      </c>
      <c r="C20" s="15" t="str">
        <f>Tabela224[[#This Row],[SITUAÇÃO ]]</f>
        <v>ATIVO</v>
      </c>
      <c r="D20" s="15"/>
      <c r="E20" s="7"/>
      <c r="F20" s="10"/>
      <c r="G20" s="7"/>
      <c r="H20" s="7"/>
      <c r="I20" s="8"/>
      <c r="J20" s="7">
        <f t="shared" si="1"/>
        <v>0</v>
      </c>
      <c r="K20" s="9">
        <f t="shared" si="2"/>
        <v>-29</v>
      </c>
      <c r="L20" s="15" t="str">
        <f ca="1">IF(TODAY()&gt;Tabela224323335[[#This Row],[VENCIMENTO]],"Vencido‼","Válido✔")</f>
        <v>Vencido‼</v>
      </c>
    </row>
    <row r="21" spans="1:12" x14ac:dyDescent="0.25">
      <c r="A21" s="11" t="str">
        <f>Tabela224[[#This Row],[NOME]]</f>
        <v>FERNANDO OLIVEIRA DOS SANTOS</v>
      </c>
      <c r="B21" s="11" t="str">
        <f>Tabela224[[#This Row],[CATEGORIA]]</f>
        <v>EMPREGADO</v>
      </c>
      <c r="C21" s="15" t="str">
        <f>Tabela224[[#This Row],[SITUAÇÃO ]]</f>
        <v>ATIVO</v>
      </c>
      <c r="D21" s="15"/>
      <c r="E21" s="7"/>
      <c r="F21" s="10"/>
      <c r="G21" s="7"/>
      <c r="H21" s="7"/>
      <c r="I21" s="8"/>
      <c r="J21" s="7">
        <f t="shared" si="1"/>
        <v>0</v>
      </c>
      <c r="K21" s="9">
        <f t="shared" si="2"/>
        <v>-29</v>
      </c>
      <c r="L21" s="15" t="str">
        <f ca="1">IF(TODAY()&gt;Tabela224323335[[#This Row],[VENCIMENTO]],"Vencido‼","Válido✔")</f>
        <v>Vencido‼</v>
      </c>
    </row>
    <row r="22" spans="1:12" x14ac:dyDescent="0.25">
      <c r="A22" s="11" t="str">
        <f>Tabela224[[#This Row],[NOME]]</f>
        <v>FILIPI GODINHO VEIGA</v>
      </c>
      <c r="B22" s="11" t="str">
        <f>Tabela224[[#This Row],[CATEGORIA]]</f>
        <v>INTERMITENTE (GEOSCAN)</v>
      </c>
      <c r="C22" s="15" t="str">
        <f>Tabela224[[#This Row],[SITUAÇÃO ]]</f>
        <v>ATIVO</v>
      </c>
      <c r="D22" s="15"/>
      <c r="E22" s="7"/>
      <c r="F22" s="10"/>
      <c r="G22" s="7"/>
      <c r="H22" s="7"/>
      <c r="I22" s="8"/>
      <c r="J22" s="7">
        <f t="shared" si="1"/>
        <v>0</v>
      </c>
      <c r="K22" s="9">
        <f t="shared" si="2"/>
        <v>-29</v>
      </c>
      <c r="L22" s="15" t="str">
        <f ca="1">IF(TODAY()&gt;Tabela224323335[[#This Row],[VENCIMENTO]],"Vencido‼","Válido✔")</f>
        <v>Vencido‼</v>
      </c>
    </row>
    <row r="23" spans="1:12" x14ac:dyDescent="0.25">
      <c r="A23" s="11" t="str">
        <f>Tabela224[[#This Row],[NOME]]</f>
        <v>GERSON DAMIÃO DA SILVA PRADO</v>
      </c>
      <c r="B23" s="11" t="str">
        <f>Tabela224[[#This Row],[CATEGORIA]]</f>
        <v>EMPREGADO</v>
      </c>
      <c r="C23" s="15" t="str">
        <f>Tabela224[[#This Row],[SITUAÇÃO ]]</f>
        <v>ATIVO</v>
      </c>
      <c r="D23" s="15"/>
      <c r="E23" s="7"/>
      <c r="F23" s="10"/>
      <c r="G23" s="7"/>
      <c r="H23" s="7"/>
      <c r="I23" s="8"/>
      <c r="J23" s="7">
        <f t="shared" si="1"/>
        <v>0</v>
      </c>
      <c r="K23" s="9">
        <f t="shared" si="2"/>
        <v>-29</v>
      </c>
      <c r="L23" s="15" t="str">
        <f ca="1">IF(TODAY()&gt;Tabela224323335[[#This Row],[VENCIMENTO]],"Vencido‼","Válido✔")</f>
        <v>Vencido‼</v>
      </c>
    </row>
    <row r="24" spans="1:12" x14ac:dyDescent="0.25">
      <c r="A24" s="11" t="str">
        <f>Tabela224[[#This Row],[NOME]]</f>
        <v>GIVALDO JOSE DOS SANTOS</v>
      </c>
      <c r="B24" s="11" t="str">
        <f>Tabela224[[#This Row],[CATEGORIA]]</f>
        <v>INTERMITENTE (ELISVÂNIO)</v>
      </c>
      <c r="C24" s="15" t="str">
        <f>Tabela224[[#This Row],[SITUAÇÃO ]]</f>
        <v>ATIVO</v>
      </c>
      <c r="D24" s="15"/>
      <c r="E24" s="7"/>
      <c r="F24" s="7"/>
      <c r="G24" s="7"/>
      <c r="H24" s="7"/>
      <c r="I24" s="8"/>
      <c r="J24" s="7">
        <f t="shared" si="1"/>
        <v>0</v>
      </c>
      <c r="K24" s="9">
        <f t="shared" si="2"/>
        <v>-29</v>
      </c>
      <c r="L24" s="15" t="str">
        <f ca="1">IF(TODAY()&gt;Tabela224323335[[#This Row],[VENCIMENTO]],"Vencido‼","Válido✔")</f>
        <v>Vencido‼</v>
      </c>
    </row>
    <row r="25" spans="1:12" x14ac:dyDescent="0.25">
      <c r="A25" s="11" t="str">
        <f>Tabela224[[#This Row],[NOME]]</f>
        <v>GUSTAVO HENRIQUE ABREU ROCHA</v>
      </c>
      <c r="B25" s="11" t="str">
        <f>Tabela224[[#This Row],[CATEGORIA]]</f>
        <v>EMPREGADO</v>
      </c>
      <c r="C25" s="15" t="str">
        <f>Tabela224[[#This Row],[SITUAÇÃO ]]</f>
        <v>ATIVO</v>
      </c>
      <c r="D25" s="15"/>
      <c r="E25" s="7"/>
      <c r="F25" s="7"/>
      <c r="G25" s="7"/>
      <c r="H25" s="7"/>
      <c r="I25" s="8"/>
      <c r="J25" s="7">
        <f t="shared" si="1"/>
        <v>0</v>
      </c>
      <c r="K25" s="9">
        <f t="shared" si="2"/>
        <v>-29</v>
      </c>
      <c r="L25" s="15" t="str">
        <f ca="1">IF(TODAY()&gt;Tabela224323335[[#This Row],[VENCIMENTO]],"Vencido‼","Válido✔")</f>
        <v>Vencido‼</v>
      </c>
    </row>
    <row r="26" spans="1:12" x14ac:dyDescent="0.25">
      <c r="A26" s="11" t="str">
        <f>Tabela224[[#This Row],[NOME]]</f>
        <v>HIGOR PAULO DIAS OLIVEIRA</v>
      </c>
      <c r="B26" s="11" t="str">
        <f>Tabela224[[#This Row],[CATEGORIA]]</f>
        <v>EMPREGADO</v>
      </c>
      <c r="C26" s="15" t="str">
        <f>Tabela224[[#This Row],[SITUAÇÃO ]]</f>
        <v>ATIVO</v>
      </c>
      <c r="D26" s="15"/>
      <c r="E26" s="7"/>
      <c r="F26" s="7"/>
      <c r="G26" s="7"/>
      <c r="H26" s="7"/>
      <c r="I26" s="8"/>
      <c r="J26" s="7">
        <f t="shared" si="1"/>
        <v>0</v>
      </c>
      <c r="K26" s="9">
        <f t="shared" si="2"/>
        <v>-29</v>
      </c>
      <c r="L26" s="15" t="str">
        <f ca="1">IF(TODAY()&gt;Tabela224323335[[#This Row],[VENCIMENTO]],"Vencido‼","Válido✔")</f>
        <v>Vencido‼</v>
      </c>
    </row>
    <row r="27" spans="1:12" x14ac:dyDescent="0.25">
      <c r="A27" s="11" t="str">
        <f>Tabela224[[#This Row],[NOME]]</f>
        <v>JANDILSON VIRGENS COSTA</v>
      </c>
      <c r="B27" s="11" t="str">
        <f>Tabela224[[#This Row],[CATEGORIA]]</f>
        <v>INTERMITENTE (ELISVÂNIO)</v>
      </c>
      <c r="C27" s="15" t="str">
        <f>Tabela224[[#This Row],[SITUAÇÃO ]]</f>
        <v>ATIVO</v>
      </c>
      <c r="D27" s="15"/>
      <c r="E27" s="7"/>
      <c r="F27" s="7"/>
      <c r="G27" s="7"/>
      <c r="H27" s="7"/>
      <c r="I27" s="8"/>
      <c r="J27" s="7">
        <f t="shared" si="1"/>
        <v>0</v>
      </c>
      <c r="K27" s="9">
        <f t="shared" si="2"/>
        <v>-29</v>
      </c>
      <c r="L27" s="15" t="str">
        <f ca="1">IF(TODAY()&gt;Tabela224323335[[#This Row],[VENCIMENTO]],"Vencido‼","Válido✔")</f>
        <v>Vencido‼</v>
      </c>
    </row>
    <row r="28" spans="1:12" x14ac:dyDescent="0.25">
      <c r="A28" s="11" t="str">
        <f>Tabela224[[#This Row],[NOME]]</f>
        <v>JHONATA HENRIQUE AMORIM ALVES</v>
      </c>
      <c r="B28" s="11" t="str">
        <f>Tabela224[[#This Row],[CATEGORIA]]</f>
        <v>EMPREGADO</v>
      </c>
      <c r="C28" s="15" t="str">
        <f>Tabela224[[#This Row],[SITUAÇÃO ]]</f>
        <v>ATIVO</v>
      </c>
      <c r="D28" s="15"/>
      <c r="E28" s="7"/>
      <c r="F28" s="7"/>
      <c r="G28" s="7"/>
      <c r="H28" s="7"/>
      <c r="I28" s="8"/>
      <c r="J28" s="7">
        <f t="shared" si="1"/>
        <v>0</v>
      </c>
      <c r="K28" s="9">
        <f t="shared" si="2"/>
        <v>-29</v>
      </c>
      <c r="L28" s="15" t="str">
        <f ca="1">IF(TODAY()&gt;Tabela224323335[[#This Row],[VENCIMENTO]],"Vencido‼","Válido✔")</f>
        <v>Vencido‼</v>
      </c>
    </row>
    <row r="29" spans="1:12" x14ac:dyDescent="0.25">
      <c r="A29" s="11" t="str">
        <f>Tabela224[[#This Row],[NOME]]</f>
        <v>JOÃO PAULO GUIMARÃES</v>
      </c>
      <c r="B29" s="11" t="str">
        <f>Tabela224[[#This Row],[CATEGORIA]]</f>
        <v>EMPREGADO</v>
      </c>
      <c r="C29" s="15" t="str">
        <f>Tabela224[[#This Row],[SITUAÇÃO ]]</f>
        <v>INATIVO</v>
      </c>
      <c r="D29" s="15"/>
      <c r="E29" s="7"/>
      <c r="F29" s="7"/>
      <c r="G29" s="7"/>
      <c r="H29" s="7"/>
      <c r="I29" s="8"/>
      <c r="J29" s="7">
        <f t="shared" si="1"/>
        <v>0</v>
      </c>
      <c r="K29" s="9">
        <f t="shared" si="2"/>
        <v>-29</v>
      </c>
      <c r="L29" s="15" t="str">
        <f ca="1">IF(TODAY()&gt;Tabela224323335[[#This Row],[VENCIMENTO]],"Vencido‼","Válido✔")</f>
        <v>Vencido‼</v>
      </c>
    </row>
    <row r="30" spans="1:12" x14ac:dyDescent="0.25">
      <c r="A30" s="11" t="str">
        <f>Tabela224[[#This Row],[NOME]]</f>
        <v>JONATHAS KELLYSON MARTINS DE OLIVEIRA</v>
      </c>
      <c r="B30" s="11" t="str">
        <f>Tabela224[[#This Row],[CATEGORIA]]</f>
        <v>INTERMITENTE</v>
      </c>
      <c r="C30" s="15" t="str">
        <f>Tabela224[[#This Row],[SITUAÇÃO ]]</f>
        <v>INATIVO</v>
      </c>
      <c r="D30" s="15"/>
      <c r="E30" s="7"/>
      <c r="F30" s="7"/>
      <c r="G30" s="7"/>
      <c r="H30" s="7"/>
      <c r="I30" s="8"/>
      <c r="J30" s="7">
        <f t="shared" si="1"/>
        <v>0</v>
      </c>
      <c r="K30" s="9">
        <f t="shared" si="2"/>
        <v>-29</v>
      </c>
      <c r="L30" s="15" t="str">
        <f ca="1">IF(TODAY()&gt;Tabela224323335[[#This Row],[VENCIMENTO]],"Vencido‼","Válido✔")</f>
        <v>Vencido‼</v>
      </c>
    </row>
    <row r="31" spans="1:12" x14ac:dyDescent="0.25">
      <c r="A31" s="11" t="str">
        <f>Tabela224[[#This Row],[NOME]]</f>
        <v>JOSÉ ANTÔNIO DIAS</v>
      </c>
      <c r="B31" s="11" t="str">
        <f>Tabela224[[#This Row],[CATEGORIA]]</f>
        <v xml:space="preserve">EMPREGADO </v>
      </c>
      <c r="C31" s="15" t="str">
        <f>Tabela224[[#This Row],[SITUAÇÃO ]]</f>
        <v>ATIVO</v>
      </c>
      <c r="D31" s="15"/>
      <c r="E31" s="7"/>
      <c r="F31" s="7"/>
      <c r="G31" s="7"/>
      <c r="H31" s="7"/>
      <c r="I31" s="8"/>
      <c r="J31" s="7">
        <f t="shared" si="1"/>
        <v>0</v>
      </c>
      <c r="K31" s="9">
        <f t="shared" si="2"/>
        <v>-29</v>
      </c>
      <c r="L31" s="15" t="str">
        <f ca="1">IF(TODAY()&gt;Tabela224323335[[#This Row],[VENCIMENTO]],"Vencido‼","Válido✔")</f>
        <v>Vencido‼</v>
      </c>
    </row>
    <row r="32" spans="1:12" x14ac:dyDescent="0.25">
      <c r="A32" s="11" t="str">
        <f>Tabela224[[#This Row],[NOME]]</f>
        <v>KENNEDY ALMEIDA MOTA</v>
      </c>
      <c r="B32" s="11" t="str">
        <f>Tabela224[[#This Row],[CATEGORIA]]</f>
        <v>EMPREGADO</v>
      </c>
      <c r="C32" s="15" t="str">
        <f>Tabela224[[#This Row],[SITUAÇÃO ]]</f>
        <v>ATIVO</v>
      </c>
      <c r="D32" s="15"/>
      <c r="E32" s="7"/>
      <c r="F32" s="7"/>
      <c r="G32" s="7"/>
      <c r="H32" s="7"/>
      <c r="I32" s="8"/>
      <c r="J32" s="7">
        <f t="shared" si="1"/>
        <v>0</v>
      </c>
      <c r="K32" s="9">
        <f t="shared" si="2"/>
        <v>-29</v>
      </c>
      <c r="L32" s="15" t="str">
        <f ca="1">IF(TODAY()&gt;Tabela224323335[[#This Row],[VENCIMENTO]],"Vencido‼","Válido✔")</f>
        <v>Vencido‼</v>
      </c>
    </row>
    <row r="33" spans="1:12" x14ac:dyDescent="0.25">
      <c r="A33" s="11" t="str">
        <f>Tabela224[[#This Row],[NOME]]</f>
        <v>KEVIN AQUINO ARNEZ</v>
      </c>
      <c r="B33" s="11" t="str">
        <f>Tabela224[[#This Row],[CATEGORIA]]</f>
        <v>EMPREGADO</v>
      </c>
      <c r="C33" s="15" t="str">
        <f>Tabela224[[#This Row],[SITUAÇÃO ]]</f>
        <v>ATIVO</v>
      </c>
      <c r="D33" s="15"/>
      <c r="E33" s="7"/>
      <c r="F33" s="7"/>
      <c r="G33" s="7"/>
      <c r="H33" s="7"/>
      <c r="I33" s="8"/>
      <c r="J33" s="7">
        <f t="shared" si="1"/>
        <v>0</v>
      </c>
      <c r="K33" s="9">
        <f t="shared" si="2"/>
        <v>-29</v>
      </c>
      <c r="L33" s="15" t="str">
        <f ca="1">IF(TODAY()&gt;Tabela224323335[[#This Row],[VENCIMENTO]],"Vencido‼","Válido✔")</f>
        <v>Vencido‼</v>
      </c>
    </row>
    <row r="34" spans="1:12" x14ac:dyDescent="0.25">
      <c r="A34" s="11" t="str">
        <f>Tabela224[[#This Row],[NOME]]</f>
        <v>LEANDRO ARCANJO DOS SANTOS</v>
      </c>
      <c r="B34" s="11" t="str">
        <f>Tabela224[[#This Row],[CATEGORIA]]</f>
        <v>EMPREGADO</v>
      </c>
      <c r="C34" s="15" t="str">
        <f>Tabela224[[#This Row],[SITUAÇÃO ]]</f>
        <v>ATIVO</v>
      </c>
      <c r="D34" s="15"/>
      <c r="E34" s="7"/>
      <c r="F34" s="7"/>
      <c r="G34" s="7"/>
      <c r="H34" s="7"/>
      <c r="I34" s="8"/>
      <c r="J34" s="7">
        <f t="shared" si="1"/>
        <v>0</v>
      </c>
      <c r="K34" s="9">
        <f t="shared" si="2"/>
        <v>-29</v>
      </c>
      <c r="L34" s="15" t="str">
        <f ca="1">IF(TODAY()&gt;Tabela224323335[[#This Row],[VENCIMENTO]],"Vencido‼","Válido✔")</f>
        <v>Vencido‼</v>
      </c>
    </row>
    <row r="35" spans="1:12" x14ac:dyDescent="0.25">
      <c r="A35" s="11" t="str">
        <f>Tabela224[[#This Row],[NOME]]</f>
        <v>LUCIANO ALVES DE PAIVA</v>
      </c>
      <c r="B35" s="11" t="str">
        <f>Tabela224[[#This Row],[CATEGORIA]]</f>
        <v>EMPREGADO</v>
      </c>
      <c r="C35" s="15" t="str">
        <f>Tabela224[[#This Row],[SITUAÇÃO ]]</f>
        <v>INATIVO</v>
      </c>
      <c r="D35" s="15"/>
      <c r="E35" s="7"/>
      <c r="F35" s="7"/>
      <c r="G35" s="7"/>
      <c r="H35" s="7"/>
      <c r="I35" s="8"/>
      <c r="J35" s="7">
        <f t="shared" si="1"/>
        <v>0</v>
      </c>
      <c r="K35" s="9">
        <f t="shared" si="2"/>
        <v>-29</v>
      </c>
      <c r="L35" s="15" t="str">
        <f ca="1">IF(TODAY()&gt;Tabela224323335[[#This Row],[VENCIMENTO]],"Vencido‼","Válido✔")</f>
        <v>Vencido‼</v>
      </c>
    </row>
    <row r="36" spans="1:12" x14ac:dyDescent="0.25">
      <c r="A36" s="11" t="str">
        <f>Tabela224[[#This Row],[NOME]]</f>
        <v>LUIZ CARLOS CORRÊA</v>
      </c>
      <c r="B36" s="11" t="str">
        <f>Tabela224[[#This Row],[CATEGORIA]]</f>
        <v>EMPREGADO</v>
      </c>
      <c r="C36" s="15" t="str">
        <f>Tabela224[[#This Row],[SITUAÇÃO ]]</f>
        <v>ATIVO</v>
      </c>
      <c r="D36" s="15"/>
      <c r="E36" s="7"/>
      <c r="F36" s="7"/>
      <c r="G36" s="7"/>
      <c r="H36" s="7"/>
      <c r="I36" s="8"/>
      <c r="J36" s="7">
        <f t="shared" si="1"/>
        <v>0</v>
      </c>
      <c r="K36" s="9">
        <f t="shared" si="2"/>
        <v>-29</v>
      </c>
      <c r="L36" s="15" t="str">
        <f ca="1">IF(TODAY()&gt;Tabela224323335[[#This Row],[VENCIMENTO]],"Vencido‼","Válido✔")</f>
        <v>Vencido‼</v>
      </c>
    </row>
    <row r="37" spans="1:12" x14ac:dyDescent="0.25">
      <c r="A37" s="11" t="str">
        <f>Tabela224[[#This Row],[NOME]]</f>
        <v>MÁRCIO PEREIRA DO NASCIMENTO</v>
      </c>
      <c r="B37" s="11" t="str">
        <f>Tabela224[[#This Row],[CATEGORIA]]</f>
        <v>EMPREGADO</v>
      </c>
      <c r="C37" s="15" t="str">
        <f>Tabela224[[#This Row],[SITUAÇÃO ]]</f>
        <v>ATIVO</v>
      </c>
      <c r="D37" s="15"/>
      <c r="E37" s="7"/>
      <c r="F37" s="7"/>
      <c r="G37" s="7"/>
      <c r="H37" s="7"/>
      <c r="I37" s="8"/>
      <c r="J37" s="7">
        <f t="shared" si="1"/>
        <v>0</v>
      </c>
      <c r="K37" s="9">
        <f t="shared" si="2"/>
        <v>-29</v>
      </c>
      <c r="L37" s="15" t="str">
        <f ca="1">IF(TODAY()&gt;Tabela224323335[[#This Row],[VENCIMENTO]],"Vencido‼","Válido✔")</f>
        <v>Vencido‼</v>
      </c>
    </row>
    <row r="38" spans="1:12" x14ac:dyDescent="0.25">
      <c r="A38" s="11" t="str">
        <f>Tabela224[[#This Row],[NOME]]</f>
        <v>MATEUS DOS SANTOS DE BRITO</v>
      </c>
      <c r="B38" s="11" t="str">
        <f>Tabela224[[#This Row],[CATEGORIA]]</f>
        <v>INTERMITENTE (ELISVÂNIO)</v>
      </c>
      <c r="C38" s="15" t="str">
        <f>Tabela224[[#This Row],[SITUAÇÃO ]]</f>
        <v>ATIVO</v>
      </c>
      <c r="D38" s="15"/>
      <c r="E38" s="7"/>
      <c r="F38" s="7"/>
      <c r="G38" s="7"/>
      <c r="H38" s="7"/>
      <c r="I38" s="8"/>
      <c r="J38" s="7">
        <f t="shared" si="1"/>
        <v>0</v>
      </c>
      <c r="K38" s="9">
        <f t="shared" si="2"/>
        <v>-29</v>
      </c>
      <c r="L38" s="15" t="str">
        <f ca="1">IF(TODAY()&gt;Tabela224323335[[#This Row],[VENCIMENTO]],"Vencido‼","Válido✔")</f>
        <v>Vencido‼</v>
      </c>
    </row>
    <row r="39" spans="1:12" x14ac:dyDescent="0.25">
      <c r="A39" s="11" t="str">
        <f>Tabela224[[#This Row],[NOME]]</f>
        <v>MOACIR ROMÁRIO SIQUEIRA DOS REIS</v>
      </c>
      <c r="B39" s="11" t="str">
        <f>Tabela224[[#This Row],[CATEGORIA]]</f>
        <v>EMPREGADO</v>
      </c>
      <c r="C39" s="15" t="str">
        <f>Tabela224[[#This Row],[SITUAÇÃO ]]</f>
        <v>ATIVO</v>
      </c>
      <c r="D39" s="15"/>
      <c r="E39" s="7"/>
      <c r="F39" s="7"/>
      <c r="G39" s="7"/>
      <c r="H39" s="7"/>
      <c r="I39" s="8"/>
      <c r="J39" s="7">
        <f t="shared" si="1"/>
        <v>0</v>
      </c>
      <c r="K39" s="9">
        <f t="shared" si="2"/>
        <v>-29</v>
      </c>
      <c r="L39" s="15" t="str">
        <f ca="1">IF(TODAY()&gt;Tabela224323335[[#This Row],[VENCIMENTO]],"Vencido‼","Válido✔")</f>
        <v>Vencido‼</v>
      </c>
    </row>
    <row r="40" spans="1:12" x14ac:dyDescent="0.25">
      <c r="A40" s="11" t="str">
        <f>Tabela224[[#This Row],[NOME]]</f>
        <v>NATHÁLIA ROSY SOUZA OLIVEIRA</v>
      </c>
      <c r="B40" s="11" t="str">
        <f>Tabela224[[#This Row],[CATEGORIA]]</f>
        <v>EMPREGADO</v>
      </c>
      <c r="C40" s="15" t="str">
        <f>Tabela224[[#This Row],[SITUAÇÃO ]]</f>
        <v>ATIVO</v>
      </c>
      <c r="D40" s="15"/>
      <c r="E40" s="7"/>
      <c r="F40" s="7"/>
      <c r="G40" s="7"/>
      <c r="H40" s="7"/>
      <c r="I40" s="8"/>
      <c r="J40" s="7">
        <f t="shared" si="1"/>
        <v>0</v>
      </c>
      <c r="K40" s="9">
        <f t="shared" si="2"/>
        <v>-29</v>
      </c>
      <c r="L40" s="15" t="str">
        <f ca="1">IF(TODAY()&gt;Tabela224323335[[#This Row],[VENCIMENTO]],"Vencido‼","Válido✔")</f>
        <v>Vencido‼</v>
      </c>
    </row>
    <row r="41" spans="1:12" x14ac:dyDescent="0.25">
      <c r="A41" s="11" t="str">
        <f>Tabela224[[#This Row],[NOME]]</f>
        <v>NAYARA THAÍS LOURENÇO OLIVEIRA</v>
      </c>
      <c r="B41" s="11" t="str">
        <f>Tabela224[[#This Row],[CATEGORIA]]</f>
        <v>EMPREGADO</v>
      </c>
      <c r="C41" s="15" t="str">
        <f>Tabela224[[#This Row],[SITUAÇÃO ]]</f>
        <v>ATIVO</v>
      </c>
      <c r="D41" s="15"/>
      <c r="E41" s="7"/>
      <c r="F41" s="7"/>
      <c r="G41" s="7"/>
      <c r="H41" s="7"/>
      <c r="I41" s="8"/>
      <c r="J41" s="7">
        <f t="shared" si="1"/>
        <v>0</v>
      </c>
      <c r="K41" s="9">
        <f t="shared" si="2"/>
        <v>-29</v>
      </c>
      <c r="L41" s="15" t="str">
        <f ca="1">IF(TODAY()&gt;Tabela224323335[[#This Row],[VENCIMENTO]],"Vencido‼","Válido✔")</f>
        <v>Vencido‼</v>
      </c>
    </row>
    <row r="42" spans="1:12" x14ac:dyDescent="0.25">
      <c r="A42" s="11" t="str">
        <f>Tabela224[[#This Row],[NOME]]</f>
        <v>NIELTON OLIVEIRA DAMASCENO</v>
      </c>
      <c r="B42" s="11" t="str">
        <f>Tabela224[[#This Row],[CATEGORIA]]</f>
        <v>EMPREGADO</v>
      </c>
      <c r="C42" s="15" t="str">
        <f>Tabela224[[#This Row],[SITUAÇÃO ]]</f>
        <v>ATIVO</v>
      </c>
      <c r="D42" s="15"/>
      <c r="E42" s="7"/>
      <c r="F42" s="7"/>
      <c r="G42" s="7"/>
      <c r="H42" s="7"/>
      <c r="I42" s="8"/>
      <c r="J42" s="7">
        <f t="shared" si="1"/>
        <v>0</v>
      </c>
      <c r="K42" s="9">
        <f t="shared" si="2"/>
        <v>-29</v>
      </c>
      <c r="L42" s="15" t="str">
        <f ca="1">IF(TODAY()&gt;Tabela224323335[[#This Row],[VENCIMENTO]],"Vencido‼","Válido✔")</f>
        <v>Vencido‼</v>
      </c>
    </row>
    <row r="43" spans="1:12" x14ac:dyDescent="0.25">
      <c r="A43" s="11" t="str">
        <f>Tabela224[[#This Row],[NOME]]</f>
        <v>PAULO CÉLIO DA SILVA</v>
      </c>
      <c r="B43" s="11" t="str">
        <f>Tabela224[[#This Row],[CATEGORIA]]</f>
        <v>EMPREGADO</v>
      </c>
      <c r="C43" s="15" t="str">
        <f>Tabela224[[#This Row],[SITUAÇÃO ]]</f>
        <v>ATIVO</v>
      </c>
      <c r="D43" s="15"/>
      <c r="E43" s="7"/>
      <c r="F43" s="7"/>
      <c r="G43" s="7"/>
      <c r="H43" s="7"/>
      <c r="I43" s="8"/>
      <c r="J43" s="7">
        <f t="shared" si="1"/>
        <v>0</v>
      </c>
      <c r="K43" s="9">
        <f t="shared" si="2"/>
        <v>-29</v>
      </c>
      <c r="L43" s="15" t="str">
        <f ca="1">IF(TODAY()&gt;Tabela224323335[[#This Row],[VENCIMENTO]],"Vencido‼","Válido✔")</f>
        <v>Vencido‼</v>
      </c>
    </row>
    <row r="44" spans="1:12" x14ac:dyDescent="0.25">
      <c r="A44" s="11" t="str">
        <f>Tabela224[[#This Row],[NOME]]</f>
        <v>RAFAEL FAUSTINO MAPA COELHO</v>
      </c>
      <c r="B44" s="11" t="str">
        <f>Tabela224[[#This Row],[CATEGORIA]]</f>
        <v>EMPREGADO</v>
      </c>
      <c r="C44" s="15" t="str">
        <f>Tabela224[[#This Row],[SITUAÇÃO ]]</f>
        <v>INATIVO</v>
      </c>
      <c r="D44" s="15"/>
      <c r="E44" s="7"/>
      <c r="F44" s="7"/>
      <c r="G44" s="7"/>
      <c r="H44" s="7"/>
      <c r="I44" s="8"/>
      <c r="J44" s="7">
        <f t="shared" si="1"/>
        <v>0</v>
      </c>
      <c r="K44" s="9">
        <f t="shared" si="2"/>
        <v>-29</v>
      </c>
      <c r="L44" s="15" t="str">
        <f ca="1">IF(TODAY()&gt;Tabela224323335[[#This Row],[VENCIMENTO]],"Vencido‼","Válido✔")</f>
        <v>Vencido‼</v>
      </c>
    </row>
    <row r="45" spans="1:12" x14ac:dyDescent="0.25">
      <c r="A45" s="11" t="str">
        <f>Tabela224[[#This Row],[NOME]]</f>
        <v>RAFAEL ROBERTO CAMPIDELLI</v>
      </c>
      <c r="B45" s="11" t="str">
        <f>Tabela224[[#This Row],[CATEGORIA]]</f>
        <v>EMPREGADO</v>
      </c>
      <c r="C45" s="15" t="s">
        <v>120</v>
      </c>
      <c r="D45" s="15"/>
      <c r="E45" s="7"/>
      <c r="F45" s="7"/>
      <c r="G45" s="7"/>
      <c r="H45" s="7"/>
      <c r="I45" s="8"/>
      <c r="J45" s="7">
        <f>EDATE(E45,I45)</f>
        <v>0</v>
      </c>
      <c r="K45" s="9">
        <f>J45-29</f>
        <v>-29</v>
      </c>
      <c r="L45" s="15" t="str">
        <f ca="1">IF(TODAY()&gt;Tabela224323335[[#This Row],[VENCIMENTO]],"Vencido‼","Válido✔")</f>
        <v>Vencido‼</v>
      </c>
    </row>
    <row r="46" spans="1:12" x14ac:dyDescent="0.25">
      <c r="A46" s="11" t="str">
        <f>Tabela224[[#This Row],[NOME]]</f>
        <v>ROBERT AUGUSTO SANTOS SILVA</v>
      </c>
      <c r="B46" s="11" t="str">
        <f>Tabela224[[#This Row],[CATEGORIA]]</f>
        <v>EMPREGADO</v>
      </c>
      <c r="C46" s="15" t="str">
        <f>Tabela224[[#This Row],[SITUAÇÃO ]]</f>
        <v>ATIVO</v>
      </c>
      <c r="D46" s="15"/>
      <c r="E46" s="7"/>
      <c r="F46" s="7"/>
      <c r="G46" s="7"/>
      <c r="H46" s="7"/>
      <c r="I46" s="8"/>
      <c r="J46" s="7">
        <f t="shared" si="1"/>
        <v>0</v>
      </c>
      <c r="K46" s="9">
        <f t="shared" si="2"/>
        <v>-29</v>
      </c>
      <c r="L46" s="15" t="str">
        <f ca="1">IF(TODAY()&gt;Tabela224323335[[#This Row],[VENCIMENTO]],"Vencido‼","Válido✔")</f>
        <v>Vencido‼</v>
      </c>
    </row>
    <row r="47" spans="1:12" x14ac:dyDescent="0.25">
      <c r="A47" s="11" t="str">
        <f>Tabela224[[#This Row],[NOME]]</f>
        <v>TALISON TIAGO DIAS OLIVEIRA</v>
      </c>
      <c r="B47" s="11" t="str">
        <f>Tabela224[[#This Row],[CATEGORIA]]</f>
        <v>EMPREGADO</v>
      </c>
      <c r="C47" s="15" t="str">
        <f>Tabela224[[#This Row],[SITUAÇÃO ]]</f>
        <v>ATIVO</v>
      </c>
      <c r="D47" s="15"/>
      <c r="E47" s="7"/>
      <c r="F47" s="7"/>
      <c r="G47" s="7"/>
      <c r="H47" s="7"/>
      <c r="I47" s="8"/>
      <c r="J47" s="7">
        <f t="shared" si="1"/>
        <v>0</v>
      </c>
      <c r="K47" s="9">
        <f t="shared" si="2"/>
        <v>-29</v>
      </c>
      <c r="L47" s="15" t="str">
        <f ca="1">IF(TODAY()&gt;Tabela224323335[[#This Row],[VENCIMENTO]],"Vencido‼","Válido✔")</f>
        <v>Vencido‼</v>
      </c>
    </row>
    <row r="48" spans="1:12" x14ac:dyDescent="0.25">
      <c r="A48" s="11" t="str">
        <f>Tabela224[[#This Row],[NOME]]</f>
        <v>THAÍS LORRAINE DA SILVA SANTOS</v>
      </c>
      <c r="B48" s="11" t="str">
        <f>Tabela224[[#This Row],[CATEGORIA]]</f>
        <v>EMPREGADO</v>
      </c>
      <c r="C48" s="15" t="str">
        <f>Tabela224[[#This Row],[SITUAÇÃO ]]</f>
        <v>ATIVO</v>
      </c>
      <c r="D48" s="15"/>
      <c r="E48" s="7"/>
      <c r="F48" s="7"/>
      <c r="G48" s="7"/>
      <c r="H48" s="7"/>
      <c r="I48" s="8"/>
      <c r="J48" s="7">
        <f t="shared" si="1"/>
        <v>0</v>
      </c>
      <c r="K48" s="9">
        <f t="shared" si="2"/>
        <v>-29</v>
      </c>
      <c r="L48" s="15" t="str">
        <f ca="1">IF(TODAY()&gt;Tabela224323335[[#This Row],[VENCIMENTO]],"Vencido‼","Válido✔")</f>
        <v>Vencido‼</v>
      </c>
    </row>
    <row r="49" spans="1:12" x14ac:dyDescent="0.25">
      <c r="A49" s="11" t="str">
        <f>Tabela224[[#This Row],[NOME]]</f>
        <v>WAGNER APARECIDO DE SOUSA JÚNIOR</v>
      </c>
      <c r="B49" s="11" t="str">
        <f>Tabela224[[#This Row],[CATEGORIA]]</f>
        <v>EMPREGADO</v>
      </c>
      <c r="C49" s="15" t="str">
        <f>Tabela224[[#This Row],[SITUAÇÃO ]]</f>
        <v>INATIVO</v>
      </c>
      <c r="D49" s="15"/>
      <c r="E49" s="7"/>
      <c r="F49" s="7"/>
      <c r="G49" s="7"/>
      <c r="H49" s="7"/>
      <c r="I49" s="8"/>
      <c r="J49" s="7">
        <f t="shared" si="1"/>
        <v>0</v>
      </c>
      <c r="K49" s="9">
        <f t="shared" si="2"/>
        <v>-29</v>
      </c>
      <c r="L49" s="15" t="str">
        <f ca="1">IF(TODAY()&gt;Tabela224323335[[#This Row],[VENCIMENTO]],"Vencido‼","Válido✔")</f>
        <v>Vencido‼</v>
      </c>
    </row>
    <row r="50" spans="1:12" x14ac:dyDescent="0.25">
      <c r="A50" s="11" t="str">
        <f>Tabela224[[#This Row],[NOME]]</f>
        <v>WESLEY DE ALMEIDA E SOUZA</v>
      </c>
      <c r="B50" s="11" t="str">
        <f>Tabela224[[#This Row],[CATEGORIA]]</f>
        <v>EMPREGADO</v>
      </c>
      <c r="C50" s="15" t="str">
        <f>Tabela224[[#This Row],[SITUAÇÃO ]]</f>
        <v>ATIVO</v>
      </c>
      <c r="D50" s="15"/>
      <c r="E50" s="19"/>
      <c r="F50" s="19"/>
      <c r="G50" s="7"/>
      <c r="H50" s="7"/>
      <c r="I50" s="8"/>
      <c r="J50" s="19">
        <f t="shared" si="1"/>
        <v>0</v>
      </c>
      <c r="K50" s="20">
        <f t="shared" si="2"/>
        <v>-29</v>
      </c>
      <c r="L50" s="15" t="str">
        <f ca="1">IF(TODAY()&gt;Tabela224323335[[#This Row],[VENCIMENTO]],"Vencido‼","Válido✔")</f>
        <v>Vencido‼</v>
      </c>
    </row>
    <row r="51" spans="1:12" x14ac:dyDescent="0.25">
      <c r="A51" s="11" t="str">
        <f>Tabela224[[#This Row],[NOME]]</f>
        <v>MARCELO CHRISTIAN LELIS DE OLIVEIRA</v>
      </c>
      <c r="B51" s="11" t="str">
        <f>Tabela224[[#This Row],[CATEGORIA]]</f>
        <v>EMPREGADO</v>
      </c>
      <c r="C51" s="15" t="str">
        <f>Tabela224[[#This Row],[SITUAÇÃO ]]</f>
        <v>ATIVO</v>
      </c>
      <c r="D51" s="8"/>
      <c r="E51" s="7"/>
      <c r="F51" s="7"/>
      <c r="G51" s="7"/>
      <c r="H51" s="7"/>
      <c r="I51" s="8"/>
      <c r="J51" s="7">
        <f t="shared" ref="J51:J82" si="3">EDATE(E51,I51)</f>
        <v>0</v>
      </c>
      <c r="K51" s="9">
        <f t="shared" ref="K51:K82" si="4">J51-29</f>
        <v>-29</v>
      </c>
      <c r="L51" s="27" t="str">
        <f ca="1">IF(TODAY()&gt;Tabela224323335[[#This Row],[VENCIMENTO]],"Vencido‼","Válido✔")</f>
        <v>Vencido‼</v>
      </c>
    </row>
    <row r="52" spans="1:12" x14ac:dyDescent="0.25">
      <c r="A52" s="11" t="str">
        <f>Tabela224[[#This Row],[NOME]]</f>
        <v>PABLO VINICIUS SEVERINO FERNANDES</v>
      </c>
      <c r="B52" s="11" t="str">
        <f>Tabela224[[#This Row],[CATEGORIA]]</f>
        <v xml:space="preserve">EMPREGADO </v>
      </c>
      <c r="C52" s="15" t="str">
        <f>Tabela224[[#This Row],[SITUAÇÃO ]]</f>
        <v>ATIVO</v>
      </c>
      <c r="D52" s="8"/>
      <c r="E52" s="7"/>
      <c r="F52" s="7"/>
      <c r="G52" s="7"/>
      <c r="H52" s="7"/>
      <c r="I52" s="8"/>
      <c r="J52" s="7">
        <f t="shared" si="3"/>
        <v>0</v>
      </c>
      <c r="K52" s="9">
        <f t="shared" si="4"/>
        <v>-29</v>
      </c>
      <c r="L52" s="27" t="str">
        <f ca="1">IF(TODAY()&gt;Tabela224323335[[#This Row],[VENCIMENTO]],"Vencido‼","Válido✔")</f>
        <v>Vencido‼</v>
      </c>
    </row>
    <row r="53" spans="1:12" x14ac:dyDescent="0.25">
      <c r="A53" s="11" t="str">
        <f>Tabela224[[#This Row],[NOME]]</f>
        <v>FRANCISCO PEDRO DE SOUZA SANTOS</v>
      </c>
      <c r="B53" s="11" t="str">
        <f>Tabela224[[#This Row],[CATEGORIA]]</f>
        <v>EMPREGADO</v>
      </c>
      <c r="C53" s="15" t="s">
        <v>120</v>
      </c>
      <c r="D53" s="8"/>
      <c r="E53" s="7"/>
      <c r="F53" s="7"/>
      <c r="G53" s="7"/>
      <c r="H53" s="7"/>
      <c r="I53" s="8"/>
      <c r="J53" s="7">
        <f t="shared" si="3"/>
        <v>0</v>
      </c>
      <c r="K53" s="9">
        <f t="shared" si="4"/>
        <v>-29</v>
      </c>
      <c r="L53" s="27" t="str">
        <f ca="1">IF(TODAY()&gt;Tabela224323335[[#This Row],[VENCIMENTO]],"Vencido‼","Válido✔")</f>
        <v>Vencido‼</v>
      </c>
    </row>
    <row r="54" spans="1:12" x14ac:dyDescent="0.25">
      <c r="A54" s="11" t="str">
        <f>Tabela224[[#This Row],[NOME]]</f>
        <v>ÍTALO GABRIEL DA SILVA RODRIGUES SANTOS</v>
      </c>
      <c r="B54" s="11" t="str">
        <f>Tabela224[[#This Row],[CATEGORIA]]</f>
        <v>EMPREGADO</v>
      </c>
      <c r="C54" s="15" t="str">
        <f>Tabela224[[#This Row],[SITUAÇÃO ]]</f>
        <v>ATIVO</v>
      </c>
      <c r="D54" s="8"/>
      <c r="E54" s="7"/>
      <c r="F54" s="7"/>
      <c r="G54" s="7"/>
      <c r="H54" s="7"/>
      <c r="I54" s="8"/>
      <c r="J54" s="7">
        <f t="shared" si="3"/>
        <v>0</v>
      </c>
      <c r="K54" s="9">
        <f t="shared" si="4"/>
        <v>-29</v>
      </c>
      <c r="L54" s="27" t="str">
        <f ca="1">IF(TODAY()&gt;Tabela224323335[[#This Row],[VENCIMENTO]],"Vencido‼","Válido✔")</f>
        <v>Vencido‼</v>
      </c>
    </row>
    <row r="55" spans="1:12" x14ac:dyDescent="0.25">
      <c r="A55" s="11" t="str">
        <f>Tabela224[[#This Row],[NOME]]</f>
        <v>IVANILDO AMARAL SANTOS</v>
      </c>
      <c r="B55" s="11" t="str">
        <f>Tabela224[[#This Row],[CATEGORIA]]</f>
        <v>EMPREGADO</v>
      </c>
      <c r="C55" s="15" t="str">
        <f>Tabela224[[#This Row],[SITUAÇÃO ]]</f>
        <v>ATIVO</v>
      </c>
      <c r="D55" s="8"/>
      <c r="E55" s="7"/>
      <c r="F55" s="7"/>
      <c r="G55" s="7"/>
      <c r="H55" s="7"/>
      <c r="I55" s="8"/>
      <c r="J55" s="7">
        <f t="shared" si="3"/>
        <v>0</v>
      </c>
      <c r="K55" s="9">
        <f t="shared" si="4"/>
        <v>-29</v>
      </c>
      <c r="L55" s="27" t="str">
        <f ca="1">IF(TODAY()&gt;Tabela224323335[[#This Row],[VENCIMENTO]],"Vencido‼","Válido✔")</f>
        <v>Vencido‼</v>
      </c>
    </row>
    <row r="56" spans="1:12" x14ac:dyDescent="0.25">
      <c r="A56" s="11" t="str">
        <f>Tabela224[[#This Row],[NOME]]</f>
        <v>JONATHAN FERNANDES PEREIRA</v>
      </c>
      <c r="B56" s="11" t="str">
        <f>Tabela224[[#This Row],[CATEGORIA]]</f>
        <v>EMPREGADO</v>
      </c>
      <c r="C56" s="15" t="str">
        <f>Tabela224[[#This Row],[SITUAÇÃO ]]</f>
        <v>ATIVO</v>
      </c>
      <c r="D56" s="8"/>
      <c r="E56" s="7"/>
      <c r="F56" s="7"/>
      <c r="G56" s="7"/>
      <c r="H56" s="7"/>
      <c r="I56" s="8"/>
      <c r="J56" s="7">
        <f t="shared" si="3"/>
        <v>0</v>
      </c>
      <c r="K56" s="9">
        <f t="shared" si="4"/>
        <v>-29</v>
      </c>
      <c r="L56" s="27" t="str">
        <f ca="1">IF(TODAY()&gt;Tabela224323335[[#This Row],[VENCIMENTO]],"Vencido‼","Válido✔")</f>
        <v>Vencido‼</v>
      </c>
    </row>
    <row r="57" spans="1:12" x14ac:dyDescent="0.25">
      <c r="A57" s="11" t="str">
        <f>Tabela224[[#This Row],[NOME]]</f>
        <v>FERNANDO AQUINO FERNANDES</v>
      </c>
      <c r="B57" s="11" t="str">
        <f>Tabela224[[#This Row],[CATEGORIA]]</f>
        <v>INTERMITENTE (FERNANDO)</v>
      </c>
      <c r="C57" s="15" t="str">
        <f>Tabela224[[#This Row],[SITUAÇÃO ]]</f>
        <v>ATIVO</v>
      </c>
      <c r="D57" s="8"/>
      <c r="E57" s="7"/>
      <c r="F57" s="7"/>
      <c r="G57" s="7"/>
      <c r="H57" s="7"/>
      <c r="I57" s="8"/>
      <c r="J57" s="7">
        <f t="shared" si="3"/>
        <v>0</v>
      </c>
      <c r="K57" s="9">
        <f t="shared" si="4"/>
        <v>-29</v>
      </c>
      <c r="L57" s="27" t="str">
        <f ca="1">IF(TODAY()&gt;Tabela224323335[[#This Row],[VENCIMENTO]],"Vencido‼","Válido✔")</f>
        <v>Vencido‼</v>
      </c>
    </row>
    <row r="58" spans="1:12" x14ac:dyDescent="0.25">
      <c r="A58" s="11" t="str">
        <f>Tabela224[[#This Row],[NOME]]</f>
        <v>WANDESON COSTA LIMA</v>
      </c>
      <c r="B58" s="11" t="str">
        <f>Tabela224[[#This Row],[CATEGORIA]]</f>
        <v>INTERMITENTE (FERNANDO)</v>
      </c>
      <c r="C58" s="15" t="str">
        <f>Tabela224[[#This Row],[SITUAÇÃO ]]</f>
        <v>ATIVO</v>
      </c>
      <c r="D58" s="8"/>
      <c r="E58" s="7"/>
      <c r="F58" s="7"/>
      <c r="G58" s="7"/>
      <c r="H58" s="7"/>
      <c r="I58" s="8"/>
      <c r="J58" s="7">
        <f t="shared" si="3"/>
        <v>0</v>
      </c>
      <c r="K58" s="9">
        <f t="shared" si="4"/>
        <v>-29</v>
      </c>
      <c r="L58" s="27" t="str">
        <f ca="1">IF(TODAY()&gt;Tabela224323335[[#This Row],[VENCIMENTO]],"Vencido‼","Válido✔")</f>
        <v>Vencido‼</v>
      </c>
    </row>
    <row r="59" spans="1:12" x14ac:dyDescent="0.25">
      <c r="A59" s="11" t="str">
        <f>Tabela224[[#This Row],[NOME]]</f>
        <v>WILLIAN JORGE CAETANO PINTO</v>
      </c>
      <c r="B59" s="11" t="str">
        <f>Tabela224[[#This Row],[CATEGORIA]]</f>
        <v>INTERMITENTE (FERNANDO)</v>
      </c>
      <c r="C59" s="15" t="str">
        <f>Tabela224[[#This Row],[SITUAÇÃO ]]</f>
        <v>ATIVO</v>
      </c>
      <c r="D59" s="8"/>
      <c r="E59" s="7"/>
      <c r="F59" s="7"/>
      <c r="G59" s="7"/>
      <c r="H59" s="7"/>
      <c r="I59" s="8"/>
      <c r="J59" s="7">
        <f t="shared" si="3"/>
        <v>0</v>
      </c>
      <c r="K59" s="9">
        <f t="shared" si="4"/>
        <v>-29</v>
      </c>
      <c r="L59" s="27" t="str">
        <f ca="1">IF(TODAY()&gt;Tabela224323335[[#This Row],[VENCIMENTO]],"Vencido‼","Válido✔")</f>
        <v>Vencido‼</v>
      </c>
    </row>
    <row r="60" spans="1:12" x14ac:dyDescent="0.25">
      <c r="A60" s="11" t="str">
        <f>Tabela224[[#This Row],[NOME]]</f>
        <v>GRASIANE DA COSTA SOBRINHO</v>
      </c>
      <c r="B60" s="11" t="str">
        <f>Tabela224[[#This Row],[CATEGORIA]]</f>
        <v>EMPREGADO</v>
      </c>
      <c r="C60" s="15" t="str">
        <f>Tabela224[[#This Row],[SITUAÇÃO ]]</f>
        <v>ATIVO</v>
      </c>
      <c r="D60" s="8"/>
      <c r="E60" s="7"/>
      <c r="F60" s="7"/>
      <c r="G60" s="7"/>
      <c r="H60" s="7"/>
      <c r="I60" s="8"/>
      <c r="J60" s="7">
        <f t="shared" si="3"/>
        <v>0</v>
      </c>
      <c r="K60" s="9">
        <f t="shared" si="4"/>
        <v>-29</v>
      </c>
      <c r="L60" s="27" t="str">
        <f ca="1">IF(TODAY()&gt;Tabela224323335[[#This Row],[VENCIMENTO]],"Vencido‼","Válido✔")</f>
        <v>Vencido‼</v>
      </c>
    </row>
    <row r="61" spans="1:12" x14ac:dyDescent="0.25">
      <c r="A61" s="11" t="str">
        <f>Tabela224[[#This Row],[NOME]]</f>
        <v>BRUNO GUIMARÃES MARTINS</v>
      </c>
      <c r="B61" s="11" t="str">
        <f>Tabela224[[#This Row],[CATEGORIA]]</f>
        <v>EMPREGADO</v>
      </c>
      <c r="C61" s="15" t="str">
        <f>Tabela224[[#This Row],[SITUAÇÃO ]]</f>
        <v>ATIVO</v>
      </c>
      <c r="D61" s="8"/>
      <c r="E61" s="7"/>
      <c r="F61" s="7"/>
      <c r="G61" s="7"/>
      <c r="H61" s="7"/>
      <c r="I61" s="8"/>
      <c r="J61" s="7">
        <f t="shared" si="3"/>
        <v>0</v>
      </c>
      <c r="K61" s="9">
        <f t="shared" si="4"/>
        <v>-29</v>
      </c>
      <c r="L61" s="27" t="str">
        <f ca="1">IF(TODAY()&gt;Tabela224323335[[#This Row],[VENCIMENTO]],"Vencido‼","Válido✔")</f>
        <v>Vencido‼</v>
      </c>
    </row>
    <row r="62" spans="1:12" x14ac:dyDescent="0.25">
      <c r="A62" s="11" t="str">
        <f>Tabela224[[#This Row],[NOME]]</f>
        <v>LEANDRO GUIMARÃES MARTINS</v>
      </c>
      <c r="B62" s="11" t="str">
        <f>Tabela224[[#This Row],[CATEGORIA]]</f>
        <v>EMPREGADO</v>
      </c>
      <c r="C62" s="15" t="str">
        <f>Tabela224[[#This Row],[SITUAÇÃO ]]</f>
        <v>ATIVO</v>
      </c>
      <c r="D62" s="8"/>
      <c r="E62" s="7"/>
      <c r="F62" s="7"/>
      <c r="G62" s="7"/>
      <c r="H62" s="7"/>
      <c r="I62" s="8"/>
      <c r="J62" s="7">
        <f t="shared" si="3"/>
        <v>0</v>
      </c>
      <c r="K62" s="9">
        <f t="shared" si="4"/>
        <v>-29</v>
      </c>
      <c r="L62" s="27" t="str">
        <f ca="1">IF(TODAY()&gt;Tabela224323335[[#This Row],[VENCIMENTO]],"Vencido‼","Válido✔")</f>
        <v>Vencido‼</v>
      </c>
    </row>
    <row r="63" spans="1:12" x14ac:dyDescent="0.25">
      <c r="A63" s="11" t="str">
        <f>Tabela224[[#This Row],[NOME]]</f>
        <v>ALESSANDRO IORANY DOS SANTOS</v>
      </c>
      <c r="B63" s="11" t="str">
        <f>Tabela224[[#This Row],[CATEGORIA]]</f>
        <v>EMPREGADO</v>
      </c>
      <c r="C63" s="15" t="str">
        <f>Tabela224[[#This Row],[SITUAÇÃO ]]</f>
        <v>INATIVO</v>
      </c>
      <c r="D63" s="8"/>
      <c r="E63" s="7"/>
      <c r="F63" s="7"/>
      <c r="G63" s="7"/>
      <c r="H63" s="7"/>
      <c r="I63" s="8"/>
      <c r="J63" s="7">
        <f t="shared" si="3"/>
        <v>0</v>
      </c>
      <c r="K63" s="9">
        <f t="shared" si="4"/>
        <v>-29</v>
      </c>
      <c r="L63" s="27" t="str">
        <f ca="1">IF(TODAY()&gt;Tabela224323335[[#This Row],[VENCIMENTO]],"Vencido‼","Válido✔")</f>
        <v>Vencido‼</v>
      </c>
    </row>
    <row r="64" spans="1:12" x14ac:dyDescent="0.25">
      <c r="A64" s="11" t="str">
        <f>Tabela224[[#This Row],[NOME]]</f>
        <v>MATHEUS BINI SEVERINO FERNANDES</v>
      </c>
      <c r="B64" s="11" t="str">
        <f>Tabela224[[#This Row],[CATEGORIA]]</f>
        <v>EMPREGADO</v>
      </c>
      <c r="C64" s="15" t="str">
        <f>Tabela224[[#This Row],[SITUAÇÃO ]]</f>
        <v>ATIVO</v>
      </c>
      <c r="D64" s="8"/>
      <c r="E64" s="7"/>
      <c r="F64" s="7"/>
      <c r="G64" s="7"/>
      <c r="H64" s="7"/>
      <c r="I64" s="8"/>
      <c r="J64" s="7">
        <f t="shared" si="3"/>
        <v>0</v>
      </c>
      <c r="K64" s="9">
        <f t="shared" si="4"/>
        <v>-29</v>
      </c>
      <c r="L64" s="27" t="str">
        <f ca="1">IF(TODAY()&gt;Tabela224323335[[#This Row],[VENCIMENTO]],"Vencido‼","Válido✔")</f>
        <v>Vencido‼</v>
      </c>
    </row>
    <row r="65" spans="1:12" x14ac:dyDescent="0.25">
      <c r="A65" s="11" t="str">
        <f>Tabela224[[#This Row],[NOME]]</f>
        <v>NILTON ALVES DA CUNHA FILHO</v>
      </c>
      <c r="B65" s="11" t="str">
        <f>Tabela224[[#This Row],[CATEGORIA]]</f>
        <v>EMPREGADO</v>
      </c>
      <c r="C65" s="15" t="str">
        <f>Tabela224[[#This Row],[SITUAÇÃO ]]</f>
        <v>ATIVO</v>
      </c>
      <c r="D65" s="8"/>
      <c r="E65" s="7"/>
      <c r="F65" s="7"/>
      <c r="G65" s="7"/>
      <c r="H65" s="7"/>
      <c r="I65" s="8"/>
      <c r="J65" s="7">
        <f t="shared" si="3"/>
        <v>0</v>
      </c>
      <c r="K65" s="9">
        <f t="shared" si="4"/>
        <v>-29</v>
      </c>
      <c r="L65" s="27" t="str">
        <f ca="1">IF(TODAY()&gt;Tabela224323335[[#This Row],[VENCIMENTO]],"Vencido‼","Válido✔")</f>
        <v>Vencido‼</v>
      </c>
    </row>
    <row r="66" spans="1:12" x14ac:dyDescent="0.25">
      <c r="A66" s="11" t="str">
        <f>Tabela224[[#This Row],[NOME]]</f>
        <v>FRANCISCO PEDRO DE SOUZA SANTOS</v>
      </c>
      <c r="B66" s="11" t="str">
        <f>Tabela224[[#This Row],[CATEGORIA]]</f>
        <v>EMPREGADO</v>
      </c>
      <c r="C66" s="15" t="str">
        <f>Tabela224[[#This Row],[SITUAÇÃO ]]</f>
        <v>ATIVO</v>
      </c>
      <c r="D66" s="8"/>
      <c r="E66" s="7"/>
      <c r="F66" s="7"/>
      <c r="G66" s="7"/>
      <c r="H66" s="7"/>
      <c r="I66" s="8"/>
      <c r="J66" s="7">
        <f t="shared" si="3"/>
        <v>0</v>
      </c>
      <c r="K66" s="9">
        <f t="shared" si="4"/>
        <v>-29</v>
      </c>
      <c r="L66" s="27" t="str">
        <f ca="1">IF(TODAY()&gt;Tabela224323335[[#This Row],[VENCIMENTO]],"Vencido‼","Válido✔")</f>
        <v>Vencido‼</v>
      </c>
    </row>
    <row r="67" spans="1:12" x14ac:dyDescent="0.25">
      <c r="A67" s="11" t="str">
        <f>Tabela224[[#This Row],[NOME]]</f>
        <v>CARLOS EDUARDO ALVES JULIÃO</v>
      </c>
      <c r="B67" s="11" t="str">
        <f>Tabela224[[#This Row],[CATEGORIA]]</f>
        <v>EMPREGADO</v>
      </c>
      <c r="C67" s="15" t="str">
        <f>Tabela224[[#This Row],[SITUAÇÃO ]]</f>
        <v>ATIVO</v>
      </c>
      <c r="D67" s="8"/>
      <c r="E67" s="7"/>
      <c r="F67" s="7"/>
      <c r="G67" s="7"/>
      <c r="H67" s="7"/>
      <c r="I67" s="8"/>
      <c r="J67" s="7">
        <f t="shared" si="3"/>
        <v>0</v>
      </c>
      <c r="K67" s="9">
        <f t="shared" si="4"/>
        <v>-29</v>
      </c>
      <c r="L67" s="27" t="str">
        <f ca="1">IF(TODAY()&gt;Tabela224323335[[#This Row],[VENCIMENTO]],"Vencido‼","Válido✔")</f>
        <v>Vencido‼</v>
      </c>
    </row>
    <row r="68" spans="1:12" x14ac:dyDescent="0.25">
      <c r="A68" s="11" t="str">
        <f>Tabela224[[#This Row],[NOME]]</f>
        <v>JHONATAS ALVES COSTA</v>
      </c>
      <c r="B68" s="11" t="str">
        <f>Tabela224[[#This Row],[CATEGORIA]]</f>
        <v>EMPREGADO</v>
      </c>
      <c r="C68" s="15" t="str">
        <f>Tabela224[[#This Row],[SITUAÇÃO ]]</f>
        <v>ATIVO</v>
      </c>
      <c r="D68" s="8"/>
      <c r="E68" s="7"/>
      <c r="F68" s="7"/>
      <c r="G68" s="7"/>
      <c r="H68" s="7"/>
      <c r="I68" s="8"/>
      <c r="J68" s="7">
        <f t="shared" si="3"/>
        <v>0</v>
      </c>
      <c r="K68" s="9">
        <f t="shared" si="4"/>
        <v>-29</v>
      </c>
      <c r="L68" s="27" t="str">
        <f ca="1">IF(TODAY()&gt;Tabela224323335[[#This Row],[VENCIMENTO]],"Vencido‼","Válido✔")</f>
        <v>Vencido‼</v>
      </c>
    </row>
    <row r="69" spans="1:12" x14ac:dyDescent="0.25">
      <c r="A69" s="11" t="str">
        <f>Tabela224[[#This Row],[NOME]]</f>
        <v>KELLEN CARLA PEREIRA SILVA</v>
      </c>
      <c r="B69" s="11" t="str">
        <f>Tabela224[[#This Row],[CATEGORIA]]</f>
        <v>EMPREGADO</v>
      </c>
      <c r="C69" s="15" t="str">
        <f>Tabela224[[#This Row],[SITUAÇÃO ]]</f>
        <v>ATIVO</v>
      </c>
      <c r="D69" s="8"/>
      <c r="E69" s="7"/>
      <c r="F69" s="7"/>
      <c r="G69" s="7"/>
      <c r="H69" s="7"/>
      <c r="I69" s="8"/>
      <c r="J69" s="7">
        <f t="shared" si="3"/>
        <v>0</v>
      </c>
      <c r="K69" s="9">
        <f t="shared" si="4"/>
        <v>-29</v>
      </c>
      <c r="L69" s="27" t="str">
        <f ca="1">IF(TODAY()&gt;Tabela224323335[[#This Row],[VENCIMENTO]],"Vencido‼","Válido✔")</f>
        <v>Vencido‼</v>
      </c>
    </row>
    <row r="70" spans="1:12" x14ac:dyDescent="0.25">
      <c r="A70" s="11" t="str">
        <f>Tabela224[[#This Row],[NOME]]</f>
        <v>LEONARDO JOSÉ DA SILVA</v>
      </c>
      <c r="B70" s="11" t="str">
        <f>Tabela224[[#This Row],[CATEGORIA]]</f>
        <v>EMPREGADO</v>
      </c>
      <c r="C70" s="15" t="str">
        <f>Tabela224[[#This Row],[SITUAÇÃO ]]</f>
        <v>ATIVO</v>
      </c>
      <c r="D70" s="8"/>
      <c r="E70" s="7"/>
      <c r="F70" s="7"/>
      <c r="G70" s="7"/>
      <c r="H70" s="7"/>
      <c r="I70" s="8"/>
      <c r="J70" s="7">
        <f t="shared" si="3"/>
        <v>0</v>
      </c>
      <c r="K70" s="9">
        <f t="shared" si="4"/>
        <v>-29</v>
      </c>
      <c r="L70" s="27" t="str">
        <f ca="1">IF(TODAY()&gt;Tabela224323335[[#This Row],[VENCIMENTO]],"Vencido‼","Válido✔")</f>
        <v>Vencido‼</v>
      </c>
    </row>
    <row r="71" spans="1:12" x14ac:dyDescent="0.25">
      <c r="A71" s="11" t="str">
        <f>Tabela224[[#This Row],[NOME]]</f>
        <v>LUSIMAR DE SOUZA SANTOS</v>
      </c>
      <c r="B71" s="11" t="str">
        <f>Tabela224[[#This Row],[CATEGORIA]]</f>
        <v>EMPREGADO</v>
      </c>
      <c r="C71" s="15" t="str">
        <f>Tabela224[[#This Row],[SITUAÇÃO ]]</f>
        <v>ATIVO</v>
      </c>
      <c r="D71" s="8"/>
      <c r="E71" s="7"/>
      <c r="F71" s="7"/>
      <c r="G71" s="7"/>
      <c r="H71" s="7"/>
      <c r="I71" s="8"/>
      <c r="J71" s="7">
        <f t="shared" si="3"/>
        <v>0</v>
      </c>
      <c r="K71" s="9">
        <f t="shared" si="4"/>
        <v>-29</v>
      </c>
      <c r="L71" s="27" t="str">
        <f ca="1">IF(TODAY()&gt;Tabela224323335[[#This Row],[VENCIMENTO]],"Vencido‼","Válido✔")</f>
        <v>Vencido‼</v>
      </c>
    </row>
    <row r="72" spans="1:12" x14ac:dyDescent="0.25">
      <c r="A72" s="11" t="str">
        <f>Tabela224[[#This Row],[NOME]]</f>
        <v>SANDY CRISTINA VENCESLAU FERREIRA</v>
      </c>
      <c r="B72" s="11" t="str">
        <f>Tabela224[[#This Row],[CATEGORIA]]</f>
        <v>EMPREGADO</v>
      </c>
      <c r="C72" s="15" t="str">
        <f>Tabela224[[#This Row],[SITUAÇÃO ]]</f>
        <v>ATIVO</v>
      </c>
      <c r="D72" s="8"/>
      <c r="E72" s="7"/>
      <c r="F72" s="7"/>
      <c r="G72" s="7"/>
      <c r="H72" s="7"/>
      <c r="I72" s="8"/>
      <c r="J72" s="7">
        <f t="shared" si="3"/>
        <v>0</v>
      </c>
      <c r="K72" s="9">
        <f t="shared" si="4"/>
        <v>-29</v>
      </c>
      <c r="L72" s="27" t="str">
        <f ca="1">IF(TODAY()&gt;Tabela224323335[[#This Row],[VENCIMENTO]],"Vencido‼","Válido✔")</f>
        <v>Vencido‼</v>
      </c>
    </row>
    <row r="73" spans="1:12" x14ac:dyDescent="0.25">
      <c r="A73" s="11" t="e">
        <f>Tabela224[[#This Row],[NOME]]</f>
        <v>#VALUE!</v>
      </c>
      <c r="B73" s="11" t="e">
        <f>Tabela224[[#This Row],[CATEGORIA]]</f>
        <v>#VALUE!</v>
      </c>
      <c r="C73" s="15" t="e">
        <f>Tabela224[[#This Row],[SITUAÇÃO ]]</f>
        <v>#VALUE!</v>
      </c>
      <c r="D73" s="8"/>
      <c r="E73" s="7"/>
      <c r="F73" s="7"/>
      <c r="G73" s="7"/>
      <c r="H73" s="7"/>
      <c r="I73" s="8"/>
      <c r="J73" s="7">
        <f t="shared" si="3"/>
        <v>0</v>
      </c>
      <c r="K73" s="9">
        <f t="shared" si="4"/>
        <v>-29</v>
      </c>
      <c r="L73" s="27" t="str">
        <f ca="1">IF(TODAY()&gt;Tabela224323335[[#This Row],[VENCIMENTO]],"Vencido‼","Válido✔")</f>
        <v>Vencido‼</v>
      </c>
    </row>
    <row r="74" spans="1:12" x14ac:dyDescent="0.25">
      <c r="A74" s="11" t="e">
        <f>Tabela224[[#This Row],[NOME]]</f>
        <v>#VALUE!</v>
      </c>
      <c r="B74" s="11" t="e">
        <f>Tabela224[[#This Row],[CATEGORIA]]</f>
        <v>#VALUE!</v>
      </c>
      <c r="C74" s="15" t="e">
        <f>Tabela224[[#This Row],[SITUAÇÃO ]]</f>
        <v>#VALUE!</v>
      </c>
      <c r="D74" s="8"/>
      <c r="E74" s="7"/>
      <c r="F74" s="7"/>
      <c r="G74" s="7"/>
      <c r="H74" s="7"/>
      <c r="I74" s="8"/>
      <c r="J74" s="7">
        <f t="shared" si="3"/>
        <v>0</v>
      </c>
      <c r="K74" s="9">
        <f t="shared" si="4"/>
        <v>-29</v>
      </c>
      <c r="L74" s="27" t="str">
        <f ca="1">IF(TODAY()&gt;Tabela224323335[[#This Row],[VENCIMENTO]],"Vencido‼","Válido✔")</f>
        <v>Vencido‼</v>
      </c>
    </row>
    <row r="75" spans="1:12" x14ac:dyDescent="0.25">
      <c r="A75" s="11" t="e">
        <f>Tabela224[[#This Row],[NOME]]</f>
        <v>#VALUE!</v>
      </c>
      <c r="B75" s="11" t="e">
        <f>Tabela224[[#This Row],[CATEGORIA]]</f>
        <v>#VALUE!</v>
      </c>
      <c r="C75" s="15" t="e">
        <f>Tabela224[[#This Row],[SITUAÇÃO ]]</f>
        <v>#VALUE!</v>
      </c>
      <c r="D75" s="8"/>
      <c r="E75" s="7"/>
      <c r="F75" s="7"/>
      <c r="G75" s="7"/>
      <c r="H75" s="7"/>
      <c r="I75" s="8"/>
      <c r="J75" s="7">
        <f t="shared" si="3"/>
        <v>0</v>
      </c>
      <c r="K75" s="9">
        <f t="shared" si="4"/>
        <v>-29</v>
      </c>
      <c r="L75" s="27" t="str">
        <f ca="1">IF(TODAY()&gt;Tabela224323335[[#This Row],[VENCIMENTO]],"Vencido‼","Válido✔")</f>
        <v>Vencido‼</v>
      </c>
    </row>
    <row r="76" spans="1:12" x14ac:dyDescent="0.25">
      <c r="A76" s="11" t="e">
        <f>Tabela224[[#This Row],[NOME]]</f>
        <v>#VALUE!</v>
      </c>
      <c r="B76" s="11" t="e">
        <f>Tabela224[[#This Row],[CATEGORIA]]</f>
        <v>#VALUE!</v>
      </c>
      <c r="C76" s="15" t="e">
        <f>Tabela224[[#This Row],[SITUAÇÃO ]]</f>
        <v>#VALUE!</v>
      </c>
      <c r="D76" s="8"/>
      <c r="E76" s="7"/>
      <c r="F76" s="7"/>
      <c r="G76" s="7"/>
      <c r="H76" s="7"/>
      <c r="I76" s="8"/>
      <c r="J76" s="7">
        <f t="shared" si="3"/>
        <v>0</v>
      </c>
      <c r="K76" s="9">
        <f t="shared" si="4"/>
        <v>-29</v>
      </c>
      <c r="L76" s="27" t="str">
        <f ca="1">IF(TODAY()&gt;Tabela224323335[[#This Row],[VENCIMENTO]],"Vencido‼","Válido✔")</f>
        <v>Vencido‼</v>
      </c>
    </row>
    <row r="77" spans="1:12" x14ac:dyDescent="0.25">
      <c r="A77" s="11" t="e">
        <f>Tabela224[[#This Row],[NOME]]</f>
        <v>#VALUE!</v>
      </c>
      <c r="B77" s="11" t="e">
        <f>Tabela224[[#This Row],[CATEGORIA]]</f>
        <v>#VALUE!</v>
      </c>
      <c r="C77" s="15" t="e">
        <f>Tabela224[[#This Row],[SITUAÇÃO ]]</f>
        <v>#VALUE!</v>
      </c>
      <c r="D77" s="8"/>
      <c r="E77" s="7"/>
      <c r="F77" s="7"/>
      <c r="G77" s="7"/>
      <c r="H77" s="7"/>
      <c r="I77" s="8"/>
      <c r="J77" s="7">
        <f t="shared" si="3"/>
        <v>0</v>
      </c>
      <c r="K77" s="9">
        <f t="shared" si="4"/>
        <v>-29</v>
      </c>
      <c r="L77" s="27" t="str">
        <f ca="1">IF(TODAY()&gt;Tabela224323335[[#This Row],[VENCIMENTO]],"Vencido‼","Válido✔")</f>
        <v>Vencido‼</v>
      </c>
    </row>
    <row r="78" spans="1:12" x14ac:dyDescent="0.25">
      <c r="A78" s="11" t="e">
        <f>Tabela224[[#This Row],[NOME]]</f>
        <v>#VALUE!</v>
      </c>
      <c r="B78" s="11" t="e">
        <f>Tabela224[[#This Row],[CATEGORIA]]</f>
        <v>#VALUE!</v>
      </c>
      <c r="C78" s="15" t="e">
        <f>Tabela224[[#This Row],[SITUAÇÃO ]]</f>
        <v>#VALUE!</v>
      </c>
      <c r="D78" s="8"/>
      <c r="E78" s="7"/>
      <c r="F78" s="7"/>
      <c r="G78" s="7"/>
      <c r="H78" s="7"/>
      <c r="I78" s="8"/>
      <c r="J78" s="7">
        <f t="shared" si="3"/>
        <v>0</v>
      </c>
      <c r="K78" s="9">
        <f t="shared" si="4"/>
        <v>-29</v>
      </c>
      <c r="L78" s="27" t="str">
        <f ca="1">IF(TODAY()&gt;Tabela224323335[[#This Row],[VENCIMENTO]],"Vencido‼","Válido✔")</f>
        <v>Vencido‼</v>
      </c>
    </row>
    <row r="79" spans="1:12" x14ac:dyDescent="0.25">
      <c r="A79" s="11" t="e">
        <f>Tabela224[[#This Row],[NOME]]</f>
        <v>#VALUE!</v>
      </c>
      <c r="B79" s="11" t="e">
        <f>Tabela224[[#This Row],[CATEGORIA]]</f>
        <v>#VALUE!</v>
      </c>
      <c r="C79" s="15" t="e">
        <f>Tabela224[[#This Row],[SITUAÇÃO ]]</f>
        <v>#VALUE!</v>
      </c>
      <c r="D79" s="8"/>
      <c r="E79" s="7"/>
      <c r="F79" s="7"/>
      <c r="G79" s="7"/>
      <c r="H79" s="7"/>
      <c r="I79" s="8"/>
      <c r="J79" s="7">
        <f t="shared" si="3"/>
        <v>0</v>
      </c>
      <c r="K79" s="9">
        <f t="shared" si="4"/>
        <v>-29</v>
      </c>
      <c r="L79" s="27" t="str">
        <f ca="1">IF(TODAY()&gt;Tabela224323335[[#This Row],[VENCIMENTO]],"Vencido‼","Válido✔")</f>
        <v>Vencido‼</v>
      </c>
    </row>
    <row r="80" spans="1:12" x14ac:dyDescent="0.25">
      <c r="A80" s="11" t="e">
        <f>Tabela224[[#This Row],[NOME]]</f>
        <v>#VALUE!</v>
      </c>
      <c r="B80" s="11" t="e">
        <f>Tabela224[[#This Row],[CATEGORIA]]</f>
        <v>#VALUE!</v>
      </c>
      <c r="C80" s="15" t="e">
        <f>Tabela224[[#This Row],[SITUAÇÃO ]]</f>
        <v>#VALUE!</v>
      </c>
      <c r="D80" s="8"/>
      <c r="E80" s="7"/>
      <c r="F80" s="7"/>
      <c r="G80" s="7"/>
      <c r="H80" s="7"/>
      <c r="I80" s="8"/>
      <c r="J80" s="7">
        <f t="shared" si="3"/>
        <v>0</v>
      </c>
      <c r="K80" s="9">
        <f t="shared" si="4"/>
        <v>-29</v>
      </c>
      <c r="L80" s="27" t="str">
        <f ca="1">IF(TODAY()&gt;Tabela224323335[[#This Row],[VENCIMENTO]],"Vencido‼","Válido✔")</f>
        <v>Vencido‼</v>
      </c>
    </row>
    <row r="81" spans="1:12" x14ac:dyDescent="0.25">
      <c r="A81" s="11" t="e">
        <f>Tabela224[[#This Row],[NOME]]</f>
        <v>#VALUE!</v>
      </c>
      <c r="B81" s="11" t="e">
        <f>Tabela224[[#This Row],[CATEGORIA]]</f>
        <v>#VALUE!</v>
      </c>
      <c r="C81" s="15"/>
      <c r="D81" s="8"/>
      <c r="E81" s="7"/>
      <c r="F81" s="7"/>
      <c r="G81" s="7"/>
      <c r="H81" s="7"/>
      <c r="I81" s="8"/>
      <c r="J81" s="7">
        <f t="shared" si="3"/>
        <v>0</v>
      </c>
      <c r="K81" s="9">
        <f t="shared" si="4"/>
        <v>-29</v>
      </c>
      <c r="L81" s="27" t="str">
        <f ca="1">IF(TODAY()&gt;Tabela224323335[[#This Row],[VENCIMENTO]],"Vencido‼","Válido✔")</f>
        <v>Vencido‼</v>
      </c>
    </row>
    <row r="82" spans="1:12" x14ac:dyDescent="0.25">
      <c r="A82" s="11" t="e">
        <f>Tabela224[[#This Row],[NOME]]</f>
        <v>#VALUE!</v>
      </c>
      <c r="B82" s="11" t="e">
        <f>Tabela224[[#This Row],[CATEGORIA]]</f>
        <v>#VALUE!</v>
      </c>
      <c r="C82" s="15"/>
      <c r="D82" s="8"/>
      <c r="E82" s="7"/>
      <c r="F82" s="7"/>
      <c r="G82" s="7"/>
      <c r="H82" s="7"/>
      <c r="I82" s="8"/>
      <c r="J82" s="7">
        <f t="shared" si="3"/>
        <v>0</v>
      </c>
      <c r="K82" s="9">
        <f t="shared" si="4"/>
        <v>-29</v>
      </c>
      <c r="L82" s="27" t="str">
        <f ca="1">IF(TODAY()&gt;Tabela224323335[[#This Row],[VENCIMENTO]],"Vencido‼","Válido✔")</f>
        <v>Vencido‼</v>
      </c>
    </row>
    <row r="83" spans="1:12" x14ac:dyDescent="0.25">
      <c r="A83" s="11" t="e">
        <f>Tabela224[[#This Row],[NOME]]</f>
        <v>#VALUE!</v>
      </c>
      <c r="B83" s="11" t="e">
        <f>Tabela224[[#This Row],[CATEGORIA]]</f>
        <v>#VALUE!</v>
      </c>
      <c r="C83" s="15"/>
      <c r="D83" s="8"/>
      <c r="E83" s="7"/>
      <c r="F83" s="7"/>
      <c r="G83" s="7"/>
      <c r="H83" s="7"/>
      <c r="I83" s="8"/>
      <c r="J83" s="7">
        <f t="shared" ref="J83:J100" si="5">EDATE(E83,I83)</f>
        <v>0</v>
      </c>
      <c r="K83" s="9">
        <f t="shared" ref="K83:K100" si="6">J83-29</f>
        <v>-29</v>
      </c>
      <c r="L83" s="27" t="str">
        <f ca="1">IF(TODAY()&gt;Tabela224323335[[#This Row],[VENCIMENTO]],"Vencido‼","Válido✔")</f>
        <v>Vencido‼</v>
      </c>
    </row>
    <row r="84" spans="1:12" x14ac:dyDescent="0.25">
      <c r="A84" s="11" t="e">
        <f>Tabela224[[#This Row],[NOME]]</f>
        <v>#VALUE!</v>
      </c>
      <c r="B84" s="11" t="e">
        <f>Tabela224[[#This Row],[CATEGORIA]]</f>
        <v>#VALUE!</v>
      </c>
      <c r="C84" s="15"/>
      <c r="D84" s="8"/>
      <c r="E84" s="7"/>
      <c r="F84" s="7"/>
      <c r="G84" s="7"/>
      <c r="H84" s="7"/>
      <c r="I84" s="8"/>
      <c r="J84" s="7">
        <f t="shared" si="5"/>
        <v>0</v>
      </c>
      <c r="K84" s="9">
        <f t="shared" si="6"/>
        <v>-29</v>
      </c>
      <c r="L84" s="27" t="str">
        <f ca="1">IF(TODAY()&gt;Tabela224323335[[#This Row],[VENCIMENTO]],"Vencido‼","Válido✔")</f>
        <v>Vencido‼</v>
      </c>
    </row>
    <row r="85" spans="1:12" x14ac:dyDescent="0.25">
      <c r="A85" s="11" t="e">
        <f>Tabela224[[#This Row],[NOME]]</f>
        <v>#VALUE!</v>
      </c>
      <c r="B85" s="11" t="e">
        <f>Tabela224[[#This Row],[CATEGORIA]]</f>
        <v>#VALUE!</v>
      </c>
      <c r="C85" s="15"/>
      <c r="D85" s="8"/>
      <c r="E85" s="7"/>
      <c r="F85" s="7"/>
      <c r="G85" s="7"/>
      <c r="H85" s="7"/>
      <c r="I85" s="8"/>
      <c r="J85" s="7">
        <f t="shared" si="5"/>
        <v>0</v>
      </c>
      <c r="K85" s="9">
        <f t="shared" si="6"/>
        <v>-29</v>
      </c>
      <c r="L85" s="27" t="str">
        <f ca="1">IF(TODAY()&gt;Tabela224323335[[#This Row],[VENCIMENTO]],"Vencido‼","Válido✔")</f>
        <v>Vencido‼</v>
      </c>
    </row>
    <row r="86" spans="1:12" x14ac:dyDescent="0.25">
      <c r="A86" s="11" t="e">
        <f>Tabela224[[#This Row],[NOME]]</f>
        <v>#VALUE!</v>
      </c>
      <c r="B86" s="11" t="e">
        <f>Tabela224[[#This Row],[CATEGORIA]]</f>
        <v>#VALUE!</v>
      </c>
      <c r="C86" s="15"/>
      <c r="D86" s="8"/>
      <c r="E86" s="7"/>
      <c r="F86" s="7"/>
      <c r="G86" s="7"/>
      <c r="H86" s="7"/>
      <c r="I86" s="8"/>
      <c r="J86" s="7">
        <f t="shared" si="5"/>
        <v>0</v>
      </c>
      <c r="K86" s="9">
        <f t="shared" si="6"/>
        <v>-29</v>
      </c>
      <c r="L86" s="27" t="str">
        <f ca="1">IF(TODAY()&gt;Tabela224323335[[#This Row],[VENCIMENTO]],"Vencido‼","Válido✔")</f>
        <v>Vencido‼</v>
      </c>
    </row>
    <row r="87" spans="1:12" x14ac:dyDescent="0.25">
      <c r="A87" s="11" t="e">
        <f>Tabela224[[#This Row],[NOME]]</f>
        <v>#VALUE!</v>
      </c>
      <c r="B87" s="11" t="e">
        <f>Tabela224[[#This Row],[CATEGORIA]]</f>
        <v>#VALUE!</v>
      </c>
      <c r="C87" s="15"/>
      <c r="D87" s="8"/>
      <c r="E87" s="7"/>
      <c r="F87" s="7"/>
      <c r="G87" s="7"/>
      <c r="H87" s="7"/>
      <c r="I87" s="8"/>
      <c r="J87" s="7">
        <f t="shared" si="5"/>
        <v>0</v>
      </c>
      <c r="K87" s="9">
        <f t="shared" si="6"/>
        <v>-29</v>
      </c>
      <c r="L87" s="27" t="str">
        <f ca="1">IF(TODAY()&gt;Tabela224323335[[#This Row],[VENCIMENTO]],"Vencido‼","Válido✔")</f>
        <v>Vencido‼</v>
      </c>
    </row>
    <row r="88" spans="1:12" x14ac:dyDescent="0.25">
      <c r="A88" s="11" t="e">
        <f>Tabela224[[#This Row],[NOME]]</f>
        <v>#VALUE!</v>
      </c>
      <c r="B88" s="11" t="e">
        <f>Tabela224[[#This Row],[CATEGORIA]]</f>
        <v>#VALUE!</v>
      </c>
      <c r="C88" s="15"/>
      <c r="D88" s="8"/>
      <c r="E88" s="7"/>
      <c r="F88" s="7"/>
      <c r="G88" s="7"/>
      <c r="H88" s="7"/>
      <c r="I88" s="8"/>
      <c r="J88" s="7">
        <f t="shared" si="5"/>
        <v>0</v>
      </c>
      <c r="K88" s="9">
        <f t="shared" si="6"/>
        <v>-29</v>
      </c>
      <c r="L88" s="27" t="str">
        <f ca="1">IF(TODAY()&gt;Tabela224323335[[#This Row],[VENCIMENTO]],"Vencido‼","Válido✔")</f>
        <v>Vencido‼</v>
      </c>
    </row>
    <row r="89" spans="1:12" x14ac:dyDescent="0.25">
      <c r="A89" s="11" t="e">
        <f>Tabela224[[#This Row],[NOME]]</f>
        <v>#VALUE!</v>
      </c>
      <c r="B89" s="11" t="e">
        <f>Tabela224[[#This Row],[CATEGORIA]]</f>
        <v>#VALUE!</v>
      </c>
      <c r="C89" s="15"/>
      <c r="D89" s="8"/>
      <c r="E89" s="7"/>
      <c r="F89" s="7"/>
      <c r="G89" s="7"/>
      <c r="H89" s="7"/>
      <c r="I89" s="8"/>
      <c r="J89" s="7">
        <f t="shared" si="5"/>
        <v>0</v>
      </c>
      <c r="K89" s="9">
        <f t="shared" si="6"/>
        <v>-29</v>
      </c>
      <c r="L89" s="27" t="str">
        <f ca="1">IF(TODAY()&gt;Tabela224323335[[#This Row],[VENCIMENTO]],"Vencido‼","Válido✔")</f>
        <v>Vencido‼</v>
      </c>
    </row>
    <row r="90" spans="1:12" x14ac:dyDescent="0.25">
      <c r="A90" s="11" t="e">
        <f>Tabela224[[#This Row],[NOME]]</f>
        <v>#VALUE!</v>
      </c>
      <c r="B90" s="11" t="e">
        <f>Tabela224[[#This Row],[CATEGORIA]]</f>
        <v>#VALUE!</v>
      </c>
      <c r="C90" s="15"/>
      <c r="D90" s="8"/>
      <c r="E90" s="7"/>
      <c r="F90" s="7"/>
      <c r="G90" s="7"/>
      <c r="H90" s="7"/>
      <c r="I90" s="8"/>
      <c r="J90" s="7">
        <f t="shared" si="5"/>
        <v>0</v>
      </c>
      <c r="K90" s="9">
        <f t="shared" si="6"/>
        <v>-29</v>
      </c>
      <c r="L90" s="27" t="str">
        <f ca="1">IF(TODAY()&gt;Tabela224323335[[#This Row],[VENCIMENTO]],"Vencido‼","Válido✔")</f>
        <v>Vencido‼</v>
      </c>
    </row>
    <row r="91" spans="1:12" x14ac:dyDescent="0.25">
      <c r="A91" s="11" t="e">
        <f>Tabela224[[#This Row],[NOME]]</f>
        <v>#VALUE!</v>
      </c>
      <c r="B91" s="11" t="e">
        <f>Tabela224[[#This Row],[CATEGORIA]]</f>
        <v>#VALUE!</v>
      </c>
      <c r="C91" s="15"/>
      <c r="D91" s="8"/>
      <c r="E91" s="7"/>
      <c r="F91" s="7"/>
      <c r="G91" s="7"/>
      <c r="H91" s="7"/>
      <c r="I91" s="8"/>
      <c r="J91" s="7">
        <f t="shared" si="5"/>
        <v>0</v>
      </c>
      <c r="K91" s="9">
        <f t="shared" si="6"/>
        <v>-29</v>
      </c>
      <c r="L91" s="27" t="str">
        <f ca="1">IF(TODAY()&gt;Tabela224323335[[#This Row],[VENCIMENTO]],"Vencido‼","Válido✔")</f>
        <v>Vencido‼</v>
      </c>
    </row>
    <row r="92" spans="1:12" x14ac:dyDescent="0.25">
      <c r="A92" s="11" t="e">
        <f>Tabela224[[#This Row],[NOME]]</f>
        <v>#VALUE!</v>
      </c>
      <c r="B92" s="11" t="e">
        <f>Tabela224[[#This Row],[CATEGORIA]]</f>
        <v>#VALUE!</v>
      </c>
      <c r="C92" s="15"/>
      <c r="D92" s="8"/>
      <c r="E92" s="7"/>
      <c r="F92" s="7"/>
      <c r="G92" s="7"/>
      <c r="H92" s="7"/>
      <c r="I92" s="8"/>
      <c r="J92" s="7">
        <f t="shared" si="5"/>
        <v>0</v>
      </c>
      <c r="K92" s="9">
        <f t="shared" si="6"/>
        <v>-29</v>
      </c>
      <c r="L92" s="27" t="str">
        <f ca="1">IF(TODAY()&gt;Tabela224323335[[#This Row],[VENCIMENTO]],"Vencido‼","Válido✔")</f>
        <v>Vencido‼</v>
      </c>
    </row>
    <row r="93" spans="1:12" x14ac:dyDescent="0.25">
      <c r="A93" s="11" t="e">
        <f>Tabela224[[#This Row],[NOME]]</f>
        <v>#VALUE!</v>
      </c>
      <c r="B93" s="11" t="e">
        <f>Tabela224[[#This Row],[CATEGORIA]]</f>
        <v>#VALUE!</v>
      </c>
      <c r="C93" s="15"/>
      <c r="D93" s="8"/>
      <c r="E93" s="7"/>
      <c r="F93" s="7"/>
      <c r="G93" s="7"/>
      <c r="H93" s="7"/>
      <c r="I93" s="8"/>
      <c r="J93" s="7">
        <f t="shared" si="5"/>
        <v>0</v>
      </c>
      <c r="K93" s="9">
        <f t="shared" si="6"/>
        <v>-29</v>
      </c>
      <c r="L93" s="27" t="str">
        <f ca="1">IF(TODAY()&gt;Tabela224323335[[#This Row],[VENCIMENTO]],"Vencido‼","Válido✔")</f>
        <v>Vencido‼</v>
      </c>
    </row>
    <row r="94" spans="1:12" x14ac:dyDescent="0.25">
      <c r="A94" s="11" t="e">
        <f>Tabela224[[#This Row],[NOME]]</f>
        <v>#VALUE!</v>
      </c>
      <c r="B94" s="11" t="e">
        <f>Tabela224[[#This Row],[CATEGORIA]]</f>
        <v>#VALUE!</v>
      </c>
      <c r="C94" s="15"/>
      <c r="D94" s="8"/>
      <c r="E94" s="7"/>
      <c r="F94" s="7"/>
      <c r="G94" s="7"/>
      <c r="H94" s="7"/>
      <c r="I94" s="8"/>
      <c r="J94" s="7">
        <f t="shared" si="5"/>
        <v>0</v>
      </c>
      <c r="K94" s="9">
        <f t="shared" si="6"/>
        <v>-29</v>
      </c>
      <c r="L94" s="27" t="str">
        <f ca="1">IF(TODAY()&gt;Tabela224323335[[#This Row],[VENCIMENTO]],"Vencido‼","Válido✔")</f>
        <v>Vencido‼</v>
      </c>
    </row>
    <row r="95" spans="1:12" x14ac:dyDescent="0.25">
      <c r="A95" s="11" t="e">
        <f>Tabela224[[#This Row],[NOME]]</f>
        <v>#VALUE!</v>
      </c>
      <c r="B95" s="11" t="e">
        <f>Tabela224[[#This Row],[CATEGORIA]]</f>
        <v>#VALUE!</v>
      </c>
      <c r="C95" s="15"/>
      <c r="D95" s="8"/>
      <c r="E95" s="7"/>
      <c r="F95" s="7"/>
      <c r="G95" s="7"/>
      <c r="H95" s="7"/>
      <c r="I95" s="8"/>
      <c r="J95" s="7">
        <f t="shared" si="5"/>
        <v>0</v>
      </c>
      <c r="K95" s="9">
        <f t="shared" si="6"/>
        <v>-29</v>
      </c>
      <c r="L95" s="27" t="str">
        <f ca="1">IF(TODAY()&gt;Tabela224323335[[#This Row],[VENCIMENTO]],"Vencido‼","Válido✔")</f>
        <v>Vencido‼</v>
      </c>
    </row>
    <row r="96" spans="1:12" x14ac:dyDescent="0.25">
      <c r="A96" s="11" t="e">
        <f>Tabela224[[#This Row],[NOME]]</f>
        <v>#VALUE!</v>
      </c>
      <c r="B96" s="11" t="e">
        <f>Tabela224[[#This Row],[CATEGORIA]]</f>
        <v>#VALUE!</v>
      </c>
      <c r="C96" s="15"/>
      <c r="D96" s="8"/>
      <c r="E96" s="7"/>
      <c r="F96" s="7"/>
      <c r="G96" s="7"/>
      <c r="H96" s="7"/>
      <c r="I96" s="8"/>
      <c r="J96" s="7">
        <f t="shared" si="5"/>
        <v>0</v>
      </c>
      <c r="K96" s="9">
        <f t="shared" si="6"/>
        <v>-29</v>
      </c>
      <c r="L96" s="27" t="str">
        <f ca="1">IF(TODAY()&gt;Tabela224323335[[#This Row],[VENCIMENTO]],"Vencido‼","Válido✔")</f>
        <v>Vencido‼</v>
      </c>
    </row>
    <row r="97" spans="1:12" x14ac:dyDescent="0.25">
      <c r="A97" s="11" t="e">
        <f>Tabela224[[#This Row],[NOME]]</f>
        <v>#VALUE!</v>
      </c>
      <c r="B97" s="11" t="e">
        <f>Tabela224[[#This Row],[CATEGORIA]]</f>
        <v>#VALUE!</v>
      </c>
      <c r="C97" s="15"/>
      <c r="D97" s="8"/>
      <c r="E97" s="7"/>
      <c r="F97" s="7"/>
      <c r="G97" s="7"/>
      <c r="H97" s="7"/>
      <c r="I97" s="8"/>
      <c r="J97" s="7">
        <f t="shared" si="5"/>
        <v>0</v>
      </c>
      <c r="K97" s="9">
        <f t="shared" si="6"/>
        <v>-29</v>
      </c>
      <c r="L97" s="27" t="str">
        <f ca="1">IF(TODAY()&gt;Tabela224323335[[#This Row],[VENCIMENTO]],"Vencido‼","Válido✔")</f>
        <v>Vencido‼</v>
      </c>
    </row>
    <row r="98" spans="1:12" x14ac:dyDescent="0.25">
      <c r="A98" s="11" t="e">
        <f>Tabela224[[#This Row],[NOME]]</f>
        <v>#VALUE!</v>
      </c>
      <c r="B98" s="11" t="e">
        <f>Tabela224[[#This Row],[CATEGORIA]]</f>
        <v>#VALUE!</v>
      </c>
      <c r="C98" s="15"/>
      <c r="D98" s="8"/>
      <c r="E98" s="7"/>
      <c r="F98" s="7"/>
      <c r="G98" s="7"/>
      <c r="H98" s="7"/>
      <c r="I98" s="8"/>
      <c r="J98" s="7">
        <f t="shared" si="5"/>
        <v>0</v>
      </c>
      <c r="K98" s="9">
        <f t="shared" si="6"/>
        <v>-29</v>
      </c>
      <c r="L98" s="27" t="str">
        <f ca="1">IF(TODAY()&gt;Tabela224323335[[#This Row],[VENCIMENTO]],"Vencido‼","Válido✔")</f>
        <v>Vencido‼</v>
      </c>
    </row>
    <row r="99" spans="1:12" x14ac:dyDescent="0.25">
      <c r="A99" s="11" t="e">
        <f>Tabela224[[#This Row],[NOME]]</f>
        <v>#VALUE!</v>
      </c>
      <c r="B99" s="11" t="e">
        <f>Tabela224[[#This Row],[CATEGORIA]]</f>
        <v>#VALUE!</v>
      </c>
      <c r="C99" s="15"/>
      <c r="D99" s="8"/>
      <c r="E99" s="7"/>
      <c r="F99" s="7"/>
      <c r="G99" s="7"/>
      <c r="H99" s="7"/>
      <c r="I99" s="8"/>
      <c r="J99" s="7">
        <f t="shared" si="5"/>
        <v>0</v>
      </c>
      <c r="K99" s="9">
        <f t="shared" si="6"/>
        <v>-29</v>
      </c>
      <c r="L99" s="27" t="str">
        <f ca="1">IF(TODAY()&gt;Tabela224323335[[#This Row],[VENCIMENTO]],"Vencido‼","Válido✔")</f>
        <v>Vencido‼</v>
      </c>
    </row>
    <row r="100" spans="1:12" x14ac:dyDescent="0.25">
      <c r="A100" s="11" t="e">
        <f>Tabela224[[#This Row],[NOME]]</f>
        <v>#VALUE!</v>
      </c>
      <c r="B100" s="11" t="e">
        <f>Tabela224[[#This Row],[CATEGORIA]]</f>
        <v>#VALUE!</v>
      </c>
      <c r="C100" s="15"/>
      <c r="D100" s="8"/>
      <c r="E100" s="7"/>
      <c r="F100" s="7"/>
      <c r="G100" s="7"/>
      <c r="H100" s="7"/>
      <c r="I100" s="8"/>
      <c r="J100" s="7">
        <f t="shared" si="5"/>
        <v>0</v>
      </c>
      <c r="K100" s="9">
        <f t="shared" si="6"/>
        <v>-29</v>
      </c>
      <c r="L100" s="27" t="str">
        <f ca="1">IF(TODAY()&gt;Tabela224323335[[#This Row],[VENCIMENTO]],"Vencido‼","Válido✔")</f>
        <v>Vencido‼</v>
      </c>
    </row>
  </sheetData>
  <mergeCells count="2">
    <mergeCell ref="A2:L2"/>
    <mergeCell ref="A3:J3"/>
  </mergeCells>
  <conditionalFormatting sqref="J1">
    <cfRule type="containsText" dxfId="260" priority="2" operator="containsText" text="VENCIMENTO PRÓXIMO">
      <formula>NOT(ISERROR(SEARCH("VENCIMENTO PRÓXIMO",J1)))</formula>
    </cfRule>
  </conditionalFormatting>
  <conditionalFormatting sqref="J4:J5">
    <cfRule type="timePeriod" dxfId="259" priority="10" timePeriod="nextMonth">
      <formula>AND(MONTH(J4)=MONTH(EDATE(TODAY(),0+1)),YEAR(J4)=YEAR(EDATE(TODAY(),0+1)))</formula>
    </cfRule>
  </conditionalFormatting>
  <conditionalFormatting sqref="J5">
    <cfRule type="cellIs" dxfId="258" priority="13" operator="equal">
      <formula>44848</formula>
    </cfRule>
    <cfRule type="cellIs" dxfId="257" priority="14" operator="lessThan">
      <formula>44848</formula>
    </cfRule>
  </conditionalFormatting>
  <conditionalFormatting sqref="J6:J100">
    <cfRule type="cellIs" dxfId="256" priority="24" operator="equal">
      <formula>44848</formula>
    </cfRule>
    <cfRule type="cellIs" dxfId="255" priority="25" operator="lessThan">
      <formula>44848</formula>
    </cfRule>
  </conditionalFormatting>
  <conditionalFormatting sqref="J6:K1048576">
    <cfRule type="timePeriod" dxfId="254" priority="21" timePeriod="nextMonth">
      <formula>AND(MONTH(J6)=MONTH(EDATE(TODAY(),0+1)),YEAR(J6)=YEAR(EDATE(TODAY(),0+1)))</formula>
    </cfRule>
  </conditionalFormatting>
  <conditionalFormatting sqref="K1">
    <cfRule type="containsText" dxfId="253" priority="1" operator="containsText" text="VENCIMENTO PRÓXIMO">
      <formula>NOT(ISERROR(SEARCH("VENCIMENTO PRÓXIMO",K1)))</formula>
    </cfRule>
    <cfRule type="containsText" dxfId="252" priority="3" operator="containsText" text="PROGRAMAR RENOVAÇÃO">
      <formula>NOT(ISERROR(SEARCH("PROGRAMAR RENOVAÇÃO",K1)))</formula>
    </cfRule>
  </conditionalFormatting>
  <conditionalFormatting sqref="K3 K6:K1048576">
    <cfRule type="timePeriod" dxfId="251" priority="19" timePeriod="thisMonth">
      <formula>AND(MONTH(K3)=MONTH(TODAY()),YEAR(K3)=YEAR(TODAY()))</formula>
    </cfRule>
  </conditionalFormatting>
  <conditionalFormatting sqref="K3">
    <cfRule type="timePeriod" dxfId="250" priority="22" timePeriod="nextMonth">
      <formula>AND(MONTH(K3)=MONTH(EDATE(TODAY(),0+1)),YEAR(K3)=YEAR(EDATE(TODAY(),0+1)))</formula>
    </cfRule>
  </conditionalFormatting>
  <conditionalFormatting sqref="K4:K5">
    <cfRule type="timePeriod" dxfId="249" priority="8" timePeriod="thisMonth">
      <formula>AND(MONTH(K4)=MONTH(TODAY()),YEAR(K4)=YEAR(TODAY()))</formula>
    </cfRule>
    <cfRule type="timePeriod" dxfId="248" priority="11" timePeriod="nextMonth">
      <formula>AND(MONTH(K4)=MONTH(EDATE(TODAY(),0+1)),YEAR(K4)=YEAR(EDATE(TODAY(),0+1)))</formula>
    </cfRule>
  </conditionalFormatting>
  <conditionalFormatting sqref="K5">
    <cfRule type="cellIs" dxfId="247" priority="12" operator="equal">
      <formula>44809</formula>
    </cfRule>
  </conditionalFormatting>
  <conditionalFormatting sqref="K6:K100">
    <cfRule type="cellIs" dxfId="246" priority="23" operator="equal">
      <formula>44809</formula>
    </cfRule>
  </conditionalFormatting>
  <conditionalFormatting sqref="L5:L44 L46:L100">
    <cfRule type="containsText" dxfId="245" priority="4" operator="containsText" text="Vencido">
      <formula>NOT(ISERROR(SEARCH("Vencido",L5)))</formula>
    </cfRule>
    <cfRule type="containsText" dxfId="244" priority="5" operator="containsText" text="Válido">
      <formula>NOT(ISERROR(SEARCH("Válido",L5)))</formula>
    </cfRule>
  </conditionalFormatting>
  <pageMargins left="0.511811024" right="0.511811024" top="0.78740157499999996" bottom="0.78740157499999996" header="0.31496062000000002" footer="0.31496062000000002"/>
  <pageSetup paperSize="9" scale="48" orientation="landscape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D159962-6E25-452E-A318-6ADDDECA118C}">
          <x14:formula1>
            <xm:f>Planilha2!$A$15:$A$16</xm:f>
          </x14:formula1>
          <xm:sqref>G5:G44 G46:G100</xm:sqref>
        </x14:dataValidation>
        <x14:dataValidation type="list" allowBlank="1" showInputMessage="1" showErrorMessage="1" xr:uid="{FB800959-BC29-422F-8976-6D4D44CFEBA5}">
          <x14:formula1>
            <xm:f>Planilha2!$A$1:$A$2</xm:f>
          </x14:formula1>
          <xm:sqref>H5:H100</xm:sqref>
        </x14:dataValidation>
        <x14:dataValidation type="list" allowBlank="1" showInputMessage="1" showErrorMessage="1" xr:uid="{472A743B-D3BC-4033-8120-33FF069BD754}">
          <x14:formula1>
            <xm:f>Planilha2!$A$4:$A$13</xm:f>
          </x14:formula1>
          <xm:sqref>D5:D100</xm:sqref>
        </x14:dataValidation>
        <x14:dataValidation type="list" allowBlank="1" showInputMessage="1" showErrorMessage="1" xr:uid="{D26680CD-46FB-49D3-B19D-1C6F7A12C687}">
          <x14:formula1>
            <xm:f>Planilha2!$A$18:$A$19</xm:f>
          </x14:formula1>
          <xm:sqref>C5:C100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ECA28-841E-4EA8-8B04-B7799442283B}">
  <sheetPr>
    <pageSetUpPr fitToPage="1"/>
  </sheetPr>
  <dimension ref="A1:L100"/>
  <sheetViews>
    <sheetView topLeftCell="A58" zoomScale="90" zoomScaleNormal="90" zoomScaleSheetLayoutView="100" workbookViewId="0">
      <pane xSplit="1" topLeftCell="B1" activePane="topRight" state="frozen"/>
      <selection activeCell="C12" sqref="C12"/>
      <selection pane="topRight" activeCell="E50" sqref="E50"/>
    </sheetView>
  </sheetViews>
  <sheetFormatPr defaultRowHeight="15" x14ac:dyDescent="0.25"/>
  <cols>
    <col min="1" max="1" width="43.140625" bestFit="1" customWidth="1"/>
    <col min="2" max="2" width="26.140625" style="17" bestFit="1" customWidth="1"/>
    <col min="3" max="3" width="16.140625" style="12" customWidth="1"/>
    <col min="4" max="4" width="41.5703125" style="12" bestFit="1" customWidth="1"/>
    <col min="5" max="5" width="20.7109375" bestFit="1" customWidth="1"/>
    <col min="6" max="7" width="20.7109375" customWidth="1"/>
    <col min="8" max="8" width="24.140625" bestFit="1" customWidth="1"/>
    <col min="9" max="9" width="16.140625" customWidth="1"/>
    <col min="10" max="10" width="18.140625" customWidth="1"/>
    <col min="11" max="11" width="17.28515625" bestFit="1" customWidth="1"/>
    <col min="12" max="12" width="13" bestFit="1" customWidth="1"/>
  </cols>
  <sheetData>
    <row r="1" spans="1:12" ht="77.25" customHeight="1" x14ac:dyDescent="0.25">
      <c r="I1" s="22" t="s">
        <v>85</v>
      </c>
      <c r="J1" s="23" t="s">
        <v>86</v>
      </c>
      <c r="K1" s="24" t="s">
        <v>87</v>
      </c>
    </row>
    <row r="2" spans="1:12" ht="47.1" customHeight="1" x14ac:dyDescent="0.4">
      <c r="A2" s="51" t="s">
        <v>163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3"/>
    </row>
    <row r="3" spans="1:12" ht="45" customHeight="1" x14ac:dyDescent="0.25">
      <c r="A3" s="54"/>
      <c r="B3" s="55"/>
      <c r="C3" s="55"/>
      <c r="D3" s="55"/>
      <c r="E3" s="55"/>
      <c r="F3" s="55"/>
      <c r="G3" s="55"/>
      <c r="H3" s="55"/>
      <c r="I3" s="55"/>
      <c r="J3" s="55"/>
      <c r="K3" s="13" t="s">
        <v>0</v>
      </c>
      <c r="L3" s="14" t="s">
        <v>127</v>
      </c>
    </row>
    <row r="4" spans="1:12" ht="24" x14ac:dyDescent="0.25">
      <c r="A4" s="3" t="s">
        <v>1</v>
      </c>
      <c r="B4" s="16" t="s">
        <v>67</v>
      </c>
      <c r="C4" s="3" t="s">
        <v>77</v>
      </c>
      <c r="D4" s="3" t="s">
        <v>2</v>
      </c>
      <c r="E4" s="4" t="s">
        <v>3</v>
      </c>
      <c r="F4" s="4" t="s">
        <v>8</v>
      </c>
      <c r="G4" s="4" t="s">
        <v>7</v>
      </c>
      <c r="H4" s="5" t="s">
        <v>4</v>
      </c>
      <c r="I4" s="21" t="s">
        <v>83</v>
      </c>
      <c r="J4" s="6" t="s">
        <v>5</v>
      </c>
      <c r="K4" s="6" t="s">
        <v>6</v>
      </c>
      <c r="L4" s="6" t="s">
        <v>78</v>
      </c>
    </row>
    <row r="5" spans="1:12" x14ac:dyDescent="0.25">
      <c r="A5" s="11" t="str">
        <f>Tabela224[[#This Row],[NOME]]</f>
        <v>ADENILSON ÂNGELO MACIEIRA</v>
      </c>
      <c r="B5" s="11" t="str">
        <f>Tabela224[[#This Row],[CATEGORIA]]</f>
        <v>EMPREGADO</v>
      </c>
      <c r="C5" s="15" t="str">
        <f>Tabela224[[#This Row],[SITUAÇÃO ]]</f>
        <v>ATIVO</v>
      </c>
      <c r="D5" s="15" t="s">
        <v>80</v>
      </c>
      <c r="E5" s="7">
        <v>45121</v>
      </c>
      <c r="F5" s="10">
        <v>8.3333333333333329E-2</v>
      </c>
      <c r="G5" s="7" t="s">
        <v>22</v>
      </c>
      <c r="H5" s="7" t="s">
        <v>63</v>
      </c>
      <c r="I5" s="8">
        <v>24</v>
      </c>
      <c r="J5" s="7">
        <f t="shared" ref="J5:J68" si="0">EDATE(E5,I5)</f>
        <v>45852</v>
      </c>
      <c r="K5" s="9">
        <f t="shared" ref="K5:K13" si="1">J5-29</f>
        <v>45823</v>
      </c>
      <c r="L5" s="15" t="str">
        <f ca="1">IF(TODAY()&gt;Tabela22410111213141516171819201013[[#This Row],[VENCIMENTO]],"Vencido‼","Válido✔")</f>
        <v>Válido✔</v>
      </c>
    </row>
    <row r="6" spans="1:12" x14ac:dyDescent="0.25">
      <c r="A6" s="11" t="str">
        <f>Tabela224[[#This Row],[NOME]]</f>
        <v>ADENILSON PEREIRA SOARES</v>
      </c>
      <c r="B6" s="11" t="str">
        <f>Tabela224[[#This Row],[CATEGORIA]]</f>
        <v>EMPREGADO</v>
      </c>
      <c r="C6" s="15" t="str">
        <f>Tabela224[[#This Row],[SITUAÇÃO ]]</f>
        <v>ATIVO</v>
      </c>
      <c r="D6" s="15" t="s">
        <v>80</v>
      </c>
      <c r="E6" s="7">
        <v>45170</v>
      </c>
      <c r="F6" s="10">
        <v>8.3333333333333329E-2</v>
      </c>
      <c r="G6" s="7" t="s">
        <v>22</v>
      </c>
      <c r="H6" s="7" t="s">
        <v>63</v>
      </c>
      <c r="I6" s="8">
        <v>24</v>
      </c>
      <c r="J6" s="7">
        <f t="shared" si="0"/>
        <v>45901</v>
      </c>
      <c r="K6" s="9">
        <f t="shared" si="1"/>
        <v>45872</v>
      </c>
      <c r="L6" s="15" t="str">
        <f ca="1">IF(TODAY()&gt;Tabela22410111213141516171819201013[[#This Row],[VENCIMENTO]],"Vencido‼","Válido✔")</f>
        <v>Válido✔</v>
      </c>
    </row>
    <row r="7" spans="1:12" x14ac:dyDescent="0.25">
      <c r="A7" s="11" t="str">
        <f>Tabela224[[#This Row],[NOME]]</f>
        <v>AMANDA APARECIDA DOS SANTOS</v>
      </c>
      <c r="B7" s="11" t="str">
        <f>Tabela224[[#This Row],[CATEGORIA]]</f>
        <v>EMPREGADO</v>
      </c>
      <c r="C7" s="15" t="str">
        <f>Tabela224[[#This Row],[SITUAÇÃO ]]</f>
        <v>ATIVO</v>
      </c>
      <c r="D7" s="15" t="s">
        <v>80</v>
      </c>
      <c r="E7" s="7" t="s">
        <v>143</v>
      </c>
      <c r="F7" s="10">
        <v>8.3333333333333329E-2</v>
      </c>
      <c r="G7" s="7" t="s">
        <v>22</v>
      </c>
      <c r="H7" s="7" t="s">
        <v>63</v>
      </c>
      <c r="I7" s="8">
        <v>24</v>
      </c>
      <c r="J7" s="7" t="e">
        <f t="shared" si="0"/>
        <v>#VALUE!</v>
      </c>
      <c r="K7" s="9" t="e">
        <f t="shared" si="1"/>
        <v>#VALUE!</v>
      </c>
      <c r="L7" s="15" t="e">
        <f ca="1">IF(TODAY()&gt;Tabela22410111213141516171819201013[[#This Row],[VENCIMENTO]],"Vencido‼","Válido✔")</f>
        <v>#VALUE!</v>
      </c>
    </row>
    <row r="8" spans="1:12" x14ac:dyDescent="0.25">
      <c r="A8" s="11" t="str">
        <f>Tabela224[[#This Row],[NOME]]</f>
        <v>ANDERSON JOSÉ NUNES REIS</v>
      </c>
      <c r="B8" s="11" t="str">
        <f>Tabela224[[#This Row],[CATEGORIA]]</f>
        <v>EMPREGADO</v>
      </c>
      <c r="C8" s="15" t="str">
        <f>Tabela224[[#This Row],[SITUAÇÃO ]]</f>
        <v>INATIVO</v>
      </c>
      <c r="D8" s="15" t="s">
        <v>80</v>
      </c>
      <c r="E8" s="7">
        <v>45121</v>
      </c>
      <c r="F8" s="10">
        <v>8.3333333333333329E-2</v>
      </c>
      <c r="G8" s="7" t="s">
        <v>22</v>
      </c>
      <c r="H8" s="7" t="s">
        <v>63</v>
      </c>
      <c r="I8" s="8">
        <v>24</v>
      </c>
      <c r="J8" s="7">
        <f t="shared" si="0"/>
        <v>45852</v>
      </c>
      <c r="K8" s="9">
        <f t="shared" si="1"/>
        <v>45823</v>
      </c>
      <c r="L8" s="15" t="str">
        <f ca="1">IF(TODAY()&gt;Tabela22410111213141516171819201013[[#This Row],[VENCIMENTO]],"Vencido‼","Válido✔")</f>
        <v>Válido✔</v>
      </c>
    </row>
    <row r="9" spans="1:12" x14ac:dyDescent="0.25">
      <c r="A9" s="11" t="str">
        <f>Tabela224[[#This Row],[NOME]]</f>
        <v>ARNALDO RAIMUNDO FERREIRA</v>
      </c>
      <c r="B9" s="11" t="str">
        <f>Tabela224[[#This Row],[CATEGORIA]]</f>
        <v>EMPREGADO</v>
      </c>
      <c r="C9" s="15" t="str">
        <f>Tabela224[[#This Row],[SITUAÇÃO ]]</f>
        <v>ATIVO</v>
      </c>
      <c r="D9" s="15" t="s">
        <v>80</v>
      </c>
      <c r="E9" s="7">
        <v>45121</v>
      </c>
      <c r="F9" s="10">
        <v>8.3333333333333329E-2</v>
      </c>
      <c r="G9" s="7" t="s">
        <v>22</v>
      </c>
      <c r="H9" s="7" t="s">
        <v>63</v>
      </c>
      <c r="I9" s="8">
        <v>24</v>
      </c>
      <c r="J9" s="7">
        <f t="shared" si="0"/>
        <v>45852</v>
      </c>
      <c r="K9" s="9">
        <f t="shared" si="1"/>
        <v>45823</v>
      </c>
      <c r="L9" s="15" t="str">
        <f ca="1">IF(TODAY()&gt;Tabela22410111213141516171819201013[[#This Row],[VENCIMENTO]],"Vencido‼","Válido✔")</f>
        <v>Válido✔</v>
      </c>
    </row>
    <row r="10" spans="1:12" x14ac:dyDescent="0.25">
      <c r="A10" s="11" t="str">
        <f>Tabela224[[#This Row],[NOME]]</f>
        <v>BRUNO DE SOUSA MARTINS</v>
      </c>
      <c r="B10" s="11" t="str">
        <f>Tabela224[[#This Row],[CATEGORIA]]</f>
        <v xml:space="preserve">EMPREGADO </v>
      </c>
      <c r="C10" s="15" t="str">
        <f>Tabela224[[#This Row],[SITUAÇÃO ]]</f>
        <v>INATIVO</v>
      </c>
      <c r="D10" s="15" t="s">
        <v>80</v>
      </c>
      <c r="E10" s="7">
        <v>45121</v>
      </c>
      <c r="F10" s="10">
        <v>8.3333333333333329E-2</v>
      </c>
      <c r="G10" s="7" t="s">
        <v>22</v>
      </c>
      <c r="H10" s="7" t="s">
        <v>63</v>
      </c>
      <c r="I10" s="8">
        <v>24</v>
      </c>
      <c r="J10" s="7">
        <f t="shared" si="0"/>
        <v>45852</v>
      </c>
      <c r="K10" s="9">
        <f t="shared" si="1"/>
        <v>45823</v>
      </c>
      <c r="L10" s="15" t="str">
        <f ca="1">IF(TODAY()&gt;Tabela22410111213141516171819201013[[#This Row],[VENCIMENTO]],"Vencido‼","Válido✔")</f>
        <v>Válido✔</v>
      </c>
    </row>
    <row r="11" spans="1:12" x14ac:dyDescent="0.25">
      <c r="A11" s="11" t="str">
        <f>Tabela224[[#This Row],[NOME]]</f>
        <v>CARLOS ANANIAS SOARES DOS ANJOS</v>
      </c>
      <c r="B11" s="11" t="str">
        <f>Tabela224[[#This Row],[CATEGORIA]]</f>
        <v>EMPREGADO</v>
      </c>
      <c r="C11" s="15" t="str">
        <f>Tabela224[[#This Row],[SITUAÇÃO ]]</f>
        <v>ATIVO</v>
      </c>
      <c r="D11" s="15" t="s">
        <v>80</v>
      </c>
      <c r="E11" s="7" t="s">
        <v>143</v>
      </c>
      <c r="F11" s="10">
        <v>8.3333333333333329E-2</v>
      </c>
      <c r="G11" s="7" t="s">
        <v>22</v>
      </c>
      <c r="H11" s="7" t="s">
        <v>63</v>
      </c>
      <c r="I11" s="8">
        <v>24</v>
      </c>
      <c r="J11" s="7" t="e">
        <f t="shared" si="0"/>
        <v>#VALUE!</v>
      </c>
      <c r="K11" s="9" t="e">
        <f t="shared" si="1"/>
        <v>#VALUE!</v>
      </c>
      <c r="L11" s="15" t="e">
        <f ca="1">IF(TODAY()&gt;Tabela22410111213141516171819201013[[#This Row],[VENCIMENTO]],"Vencido‼","Válido✔")</f>
        <v>#VALUE!</v>
      </c>
    </row>
    <row r="12" spans="1:12" x14ac:dyDescent="0.25">
      <c r="A12" s="11" t="str">
        <f>Tabela224[[#This Row],[NOME]]</f>
        <v>CARLOS ANTÔNIO DE LISBOA</v>
      </c>
      <c r="B12" s="11" t="str">
        <f>Tabela224[[#This Row],[CATEGORIA]]</f>
        <v>EMPREGADO</v>
      </c>
      <c r="C12" s="15" t="str">
        <f>Tabela224[[#This Row],[SITUAÇÃO ]]</f>
        <v>INATIVO</v>
      </c>
      <c r="D12" s="15" t="s">
        <v>80</v>
      </c>
      <c r="E12" s="7">
        <v>45121</v>
      </c>
      <c r="F12" s="10">
        <v>8.3333333333333329E-2</v>
      </c>
      <c r="G12" s="7" t="s">
        <v>22</v>
      </c>
      <c r="H12" s="7" t="s">
        <v>63</v>
      </c>
      <c r="I12" s="8">
        <v>24</v>
      </c>
      <c r="J12" s="7">
        <f t="shared" si="0"/>
        <v>45852</v>
      </c>
      <c r="K12" s="9">
        <f t="shared" si="1"/>
        <v>45823</v>
      </c>
      <c r="L12" s="15" t="str">
        <f ca="1">IF(TODAY()&gt;Tabela22410111213141516171819201013[[#This Row],[VENCIMENTO]],"Vencido‼","Válido✔")</f>
        <v>Válido✔</v>
      </c>
    </row>
    <row r="13" spans="1:12" x14ac:dyDescent="0.25">
      <c r="A13" s="11" t="str">
        <f>Tabela224[[#This Row],[NOME]]</f>
        <v>CLESIANO ANTÔNIO DIAS PINHEIRO</v>
      </c>
      <c r="B13" s="11" t="str">
        <f>Tabela224[[#This Row],[CATEGORIA]]</f>
        <v xml:space="preserve">EMPREGADO </v>
      </c>
      <c r="C13" s="15" t="str">
        <f>Tabela224[[#This Row],[SITUAÇÃO ]]</f>
        <v>ATIVO</v>
      </c>
      <c r="D13" s="15" t="s">
        <v>80</v>
      </c>
      <c r="E13" s="7">
        <v>45219</v>
      </c>
      <c r="F13" s="10">
        <v>8.3333333333333329E-2</v>
      </c>
      <c r="G13" s="7" t="s">
        <v>22</v>
      </c>
      <c r="H13" s="7" t="s">
        <v>63</v>
      </c>
      <c r="I13" s="8">
        <v>24</v>
      </c>
      <c r="J13" s="7">
        <f t="shared" si="0"/>
        <v>45950</v>
      </c>
      <c r="K13" s="9">
        <f t="shared" si="1"/>
        <v>45921</v>
      </c>
      <c r="L13" s="15" t="str">
        <f ca="1">IF(TODAY()&gt;Tabela22410111213141516171819201013[[#This Row],[VENCIMENTO]],"Vencido‼","Válido✔")</f>
        <v>Válido✔</v>
      </c>
    </row>
    <row r="14" spans="1:12" x14ac:dyDescent="0.25">
      <c r="A14" s="11" t="str">
        <f>Tabela224[[#This Row],[NOME]]</f>
        <v>DAMIÃO VICENTE SARAIVA</v>
      </c>
      <c r="B14" s="11" t="str">
        <f>Tabela224[[#This Row],[CATEGORIA]]</f>
        <v>EMPREGADO</v>
      </c>
      <c r="C14" s="15" t="str">
        <f>Tabela224[[#This Row],[SITUAÇÃO ]]</f>
        <v>ATIVO</v>
      </c>
      <c r="D14" s="15" t="s">
        <v>80</v>
      </c>
      <c r="E14" s="7" t="s">
        <v>143</v>
      </c>
      <c r="F14" s="10">
        <v>8.3333333333333329E-2</v>
      </c>
      <c r="G14" s="7" t="s">
        <v>22</v>
      </c>
      <c r="H14" s="7" t="s">
        <v>63</v>
      </c>
      <c r="I14" s="8">
        <v>24</v>
      </c>
      <c r="J14" s="7" t="e">
        <f t="shared" si="0"/>
        <v>#VALUE!</v>
      </c>
      <c r="K14" s="9" t="e">
        <f>J14-29</f>
        <v>#VALUE!</v>
      </c>
      <c r="L14" s="15" t="e">
        <f ca="1">IF(TODAY()&gt;Tabela22410111213141516171819201013[[#This Row],[VENCIMENTO]],"Vencido‼","Válido✔")</f>
        <v>#VALUE!</v>
      </c>
    </row>
    <row r="15" spans="1:12" x14ac:dyDescent="0.25">
      <c r="A15" s="11" t="str">
        <f>Tabela224[[#This Row],[NOME]]</f>
        <v>DANIEL ALVES DA CUNHA</v>
      </c>
      <c r="B15" s="11" t="str">
        <f>Tabela224[[#This Row],[CATEGORIA]]</f>
        <v>EMPREGADO</v>
      </c>
      <c r="C15" s="15" t="str">
        <f>Tabela224[[#This Row],[SITUAÇÃO ]]</f>
        <v>ATIVO</v>
      </c>
      <c r="D15" s="15" t="s">
        <v>80</v>
      </c>
      <c r="E15" s="7">
        <v>45121</v>
      </c>
      <c r="F15" s="10">
        <v>8.3333333333333329E-2</v>
      </c>
      <c r="G15" s="7" t="s">
        <v>22</v>
      </c>
      <c r="H15" s="7" t="s">
        <v>63</v>
      </c>
      <c r="I15" s="8">
        <v>24</v>
      </c>
      <c r="J15" s="7">
        <f t="shared" si="0"/>
        <v>45852</v>
      </c>
      <c r="K15" s="9">
        <f t="shared" ref="K15:K78" si="2">J15-29</f>
        <v>45823</v>
      </c>
      <c r="L15" s="15" t="str">
        <f ca="1">IF(TODAY()&gt;Tabela22410111213141516171819201013[[#This Row],[VENCIMENTO]],"Vencido‼","Válido✔")</f>
        <v>Válido✔</v>
      </c>
    </row>
    <row r="16" spans="1:12" x14ac:dyDescent="0.25">
      <c r="A16" s="11" t="str">
        <f>Tabela224[[#This Row],[NOME]]</f>
        <v>DIEGO GALDINO REZENDE</v>
      </c>
      <c r="B16" s="11" t="str">
        <f>Tabela224[[#This Row],[CATEGORIA]]</f>
        <v>INTERMITENTE (GEOSCAN)</v>
      </c>
      <c r="C16" s="15" t="str">
        <f>Tabela224[[#This Row],[SITUAÇÃO ]]</f>
        <v>ATIVO</v>
      </c>
      <c r="D16" s="15" t="s">
        <v>80</v>
      </c>
      <c r="E16" s="7" t="s">
        <v>143</v>
      </c>
      <c r="F16" s="10">
        <v>8.3333333333333329E-2</v>
      </c>
      <c r="G16" s="7" t="s">
        <v>22</v>
      </c>
      <c r="H16" s="7" t="s">
        <v>63</v>
      </c>
      <c r="I16" s="8">
        <v>24</v>
      </c>
      <c r="J16" s="7" t="e">
        <f t="shared" si="0"/>
        <v>#VALUE!</v>
      </c>
      <c r="K16" s="9" t="e">
        <f t="shared" si="2"/>
        <v>#VALUE!</v>
      </c>
      <c r="L16" s="15" t="e">
        <f ca="1">IF(TODAY()&gt;Tabela22410111213141516171819201013[[#This Row],[VENCIMENTO]],"Vencido‼","Válido✔")</f>
        <v>#VALUE!</v>
      </c>
    </row>
    <row r="17" spans="1:12" x14ac:dyDescent="0.25">
      <c r="A17" s="11" t="str">
        <f>Tabela224[[#This Row],[NOME]]</f>
        <v>DOGIVAL GONÇALVES DOS SANTOS</v>
      </c>
      <c r="B17" s="11" t="str">
        <f>Tabela224[[#This Row],[CATEGORIA]]</f>
        <v>INTERMITENTE (ELISVÂNIO)</v>
      </c>
      <c r="C17" s="15" t="str">
        <f>Tabela224[[#This Row],[SITUAÇÃO ]]</f>
        <v>ATIVO</v>
      </c>
      <c r="D17" s="15" t="s">
        <v>80</v>
      </c>
      <c r="E17" s="7"/>
      <c r="F17" s="10">
        <v>8.3333333333333329E-2</v>
      </c>
      <c r="G17" s="7" t="s">
        <v>22</v>
      </c>
      <c r="H17" s="7" t="s">
        <v>63</v>
      </c>
      <c r="I17" s="8">
        <v>24</v>
      </c>
      <c r="J17" s="7">
        <f t="shared" si="0"/>
        <v>731</v>
      </c>
      <c r="K17" s="9">
        <f t="shared" si="2"/>
        <v>702</v>
      </c>
      <c r="L17" s="15" t="str">
        <f ca="1">IF(TODAY()&gt;Tabela22410111213141516171819201013[[#This Row],[VENCIMENTO]],"Vencido‼","Válido✔")</f>
        <v>Vencido‼</v>
      </c>
    </row>
    <row r="18" spans="1:12" x14ac:dyDescent="0.25">
      <c r="A18" s="11" t="str">
        <f>Tabela224[[#This Row],[NOME]]</f>
        <v>ELISVÂNIO DE SOUZA OLIVEIRA</v>
      </c>
      <c r="B18" s="11" t="str">
        <f>Tabela224[[#This Row],[CATEGORIA]]</f>
        <v>INTERMITENTE (ELISVÂNIO)</v>
      </c>
      <c r="C18" s="15" t="str">
        <f>Tabela224[[#This Row],[SITUAÇÃO ]]</f>
        <v>ATIVO</v>
      </c>
      <c r="D18" s="15" t="s">
        <v>80</v>
      </c>
      <c r="E18" s="7"/>
      <c r="F18" s="10">
        <v>8.3333333333333329E-2</v>
      </c>
      <c r="G18" s="7" t="s">
        <v>22</v>
      </c>
      <c r="H18" s="7" t="s">
        <v>63</v>
      </c>
      <c r="I18" s="8">
        <v>24</v>
      </c>
      <c r="J18" s="7">
        <f t="shared" si="0"/>
        <v>731</v>
      </c>
      <c r="K18" s="9">
        <f t="shared" si="2"/>
        <v>702</v>
      </c>
      <c r="L18" s="15" t="str">
        <f ca="1">IF(TODAY()&gt;Tabela22410111213141516171819201013[[#This Row],[VENCIMENTO]],"Vencido‼","Válido✔")</f>
        <v>Vencido‼</v>
      </c>
    </row>
    <row r="19" spans="1:12" x14ac:dyDescent="0.25">
      <c r="A19" s="11" t="str">
        <f>Tabela224[[#This Row],[NOME]]</f>
        <v>EVARISTO CHAVES DA SILVA</v>
      </c>
      <c r="B19" s="11" t="str">
        <f>Tabela224[[#This Row],[CATEGORIA]]</f>
        <v>EMPREGADO</v>
      </c>
      <c r="C19" s="15" t="str">
        <f>Tabela224[[#This Row],[SITUAÇÃO ]]</f>
        <v>ATIVO</v>
      </c>
      <c r="D19" s="15" t="s">
        <v>80</v>
      </c>
      <c r="E19" s="7">
        <v>45173</v>
      </c>
      <c r="F19" s="10">
        <v>8.3333333333333329E-2</v>
      </c>
      <c r="G19" s="7" t="s">
        <v>22</v>
      </c>
      <c r="H19" s="7" t="s">
        <v>63</v>
      </c>
      <c r="I19" s="8">
        <v>24</v>
      </c>
      <c r="J19" s="7">
        <f t="shared" si="0"/>
        <v>45904</v>
      </c>
      <c r="K19" s="9">
        <f t="shared" si="2"/>
        <v>45875</v>
      </c>
      <c r="L19" s="15" t="str">
        <f ca="1">IF(TODAY()&gt;Tabela22410111213141516171819201013[[#This Row],[VENCIMENTO]],"Vencido‼","Válido✔")</f>
        <v>Válido✔</v>
      </c>
    </row>
    <row r="20" spans="1:12" x14ac:dyDescent="0.25">
      <c r="A20" s="11" t="str">
        <f>Tabela224[[#This Row],[NOME]]</f>
        <v>FELIPE OLIVEIRA BARBOSA</v>
      </c>
      <c r="B20" s="11" t="str">
        <f>Tabela224[[#This Row],[CATEGORIA]]</f>
        <v>EMPREGADO</v>
      </c>
      <c r="C20" s="15" t="str">
        <f>Tabela224[[#This Row],[SITUAÇÃO ]]</f>
        <v>ATIVO</v>
      </c>
      <c r="D20" s="15" t="s">
        <v>80</v>
      </c>
      <c r="E20" s="7">
        <v>45121</v>
      </c>
      <c r="F20" s="10">
        <v>8.3333333333333329E-2</v>
      </c>
      <c r="G20" s="7" t="s">
        <v>22</v>
      </c>
      <c r="H20" s="7" t="s">
        <v>63</v>
      </c>
      <c r="I20" s="8">
        <v>24</v>
      </c>
      <c r="J20" s="7">
        <f t="shared" si="0"/>
        <v>45852</v>
      </c>
      <c r="K20" s="9">
        <f t="shared" si="2"/>
        <v>45823</v>
      </c>
      <c r="L20" s="15" t="str">
        <f ca="1">IF(TODAY()&gt;Tabela22410111213141516171819201013[[#This Row],[VENCIMENTO]],"Vencido‼","Válido✔")</f>
        <v>Válido✔</v>
      </c>
    </row>
    <row r="21" spans="1:12" x14ac:dyDescent="0.25">
      <c r="A21" s="11" t="str">
        <f>Tabela224[[#This Row],[NOME]]</f>
        <v>FERNANDO OLIVEIRA DOS SANTOS</v>
      </c>
      <c r="B21" s="11" t="str">
        <f>Tabela224[[#This Row],[CATEGORIA]]</f>
        <v>EMPREGADO</v>
      </c>
      <c r="C21" s="15" t="str">
        <f>Tabela224[[#This Row],[SITUAÇÃO ]]</f>
        <v>ATIVO</v>
      </c>
      <c r="D21" s="15" t="s">
        <v>80</v>
      </c>
      <c r="E21" s="7">
        <v>45121</v>
      </c>
      <c r="F21" s="10">
        <v>8.3333333333333329E-2</v>
      </c>
      <c r="G21" s="7" t="s">
        <v>22</v>
      </c>
      <c r="H21" s="7" t="s">
        <v>63</v>
      </c>
      <c r="I21" s="8">
        <v>24</v>
      </c>
      <c r="J21" s="7">
        <f t="shared" si="0"/>
        <v>45852</v>
      </c>
      <c r="K21" s="9">
        <f t="shared" si="2"/>
        <v>45823</v>
      </c>
      <c r="L21" s="15" t="str">
        <f ca="1">IF(TODAY()&gt;Tabela22410111213141516171819201013[[#This Row],[VENCIMENTO]],"Vencido‼","Válido✔")</f>
        <v>Válido✔</v>
      </c>
    </row>
    <row r="22" spans="1:12" x14ac:dyDescent="0.25">
      <c r="A22" s="11" t="str">
        <f>Tabela224[[#This Row],[NOME]]</f>
        <v>FILIPI GODINHO VEIGA</v>
      </c>
      <c r="B22" s="11" t="str">
        <f>Tabela224[[#This Row],[CATEGORIA]]</f>
        <v>INTERMITENTE (GEOSCAN)</v>
      </c>
      <c r="C22" s="15" t="str">
        <f>Tabela224[[#This Row],[SITUAÇÃO ]]</f>
        <v>ATIVO</v>
      </c>
      <c r="D22" s="15" t="s">
        <v>80</v>
      </c>
      <c r="E22" s="7" t="s">
        <v>143</v>
      </c>
      <c r="F22" s="10">
        <v>8.3333333333333329E-2</v>
      </c>
      <c r="G22" s="7" t="s">
        <v>22</v>
      </c>
      <c r="H22" s="7" t="s">
        <v>63</v>
      </c>
      <c r="I22" s="8">
        <v>24</v>
      </c>
      <c r="J22" s="7" t="e">
        <f t="shared" si="0"/>
        <v>#VALUE!</v>
      </c>
      <c r="K22" s="9" t="e">
        <f t="shared" si="2"/>
        <v>#VALUE!</v>
      </c>
      <c r="L22" s="15" t="e">
        <f ca="1">IF(TODAY()&gt;Tabela22410111213141516171819201013[[#This Row],[VENCIMENTO]],"Vencido‼","Válido✔")</f>
        <v>#VALUE!</v>
      </c>
    </row>
    <row r="23" spans="1:12" x14ac:dyDescent="0.25">
      <c r="A23" s="11" t="str">
        <f>Tabela224[[#This Row],[NOME]]</f>
        <v>GERSON DAMIÃO DA SILVA PRADO</v>
      </c>
      <c r="B23" s="11" t="str">
        <f>Tabela224[[#This Row],[CATEGORIA]]</f>
        <v>EMPREGADO</v>
      </c>
      <c r="C23" s="15" t="str">
        <f>Tabela224[[#This Row],[SITUAÇÃO ]]</f>
        <v>ATIVO</v>
      </c>
      <c r="D23" s="15" t="s">
        <v>80</v>
      </c>
      <c r="E23" s="7">
        <v>45121</v>
      </c>
      <c r="F23" s="10">
        <v>8.3333333333333329E-2</v>
      </c>
      <c r="G23" s="7" t="s">
        <v>22</v>
      </c>
      <c r="H23" s="7" t="s">
        <v>63</v>
      </c>
      <c r="I23" s="8">
        <v>24</v>
      </c>
      <c r="J23" s="7">
        <f t="shared" si="0"/>
        <v>45852</v>
      </c>
      <c r="K23" s="9">
        <f t="shared" si="2"/>
        <v>45823</v>
      </c>
      <c r="L23" s="15" t="str">
        <f ca="1">IF(TODAY()&gt;Tabela22410111213141516171819201013[[#This Row],[VENCIMENTO]],"Vencido‼","Válido✔")</f>
        <v>Válido✔</v>
      </c>
    </row>
    <row r="24" spans="1:12" x14ac:dyDescent="0.25">
      <c r="A24" s="11" t="str">
        <f>Tabela224[[#This Row],[NOME]]</f>
        <v>GIVALDO JOSE DOS SANTOS</v>
      </c>
      <c r="B24" s="11" t="str">
        <f>Tabela224[[#This Row],[CATEGORIA]]</f>
        <v>INTERMITENTE (ELISVÂNIO)</v>
      </c>
      <c r="C24" s="15" t="str">
        <f>Tabela224[[#This Row],[SITUAÇÃO ]]</f>
        <v>ATIVO</v>
      </c>
      <c r="D24" s="15" t="s">
        <v>80</v>
      </c>
      <c r="E24" s="7" t="s">
        <v>143</v>
      </c>
      <c r="F24" s="10">
        <v>8.3333333333333329E-2</v>
      </c>
      <c r="G24" s="7" t="s">
        <v>22</v>
      </c>
      <c r="H24" s="7" t="s">
        <v>63</v>
      </c>
      <c r="I24" s="8">
        <v>24</v>
      </c>
      <c r="J24" s="7" t="e">
        <f t="shared" si="0"/>
        <v>#VALUE!</v>
      </c>
      <c r="K24" s="9" t="e">
        <f t="shared" si="2"/>
        <v>#VALUE!</v>
      </c>
      <c r="L24" s="15" t="e">
        <f ca="1">IF(TODAY()&gt;Tabela22410111213141516171819201013[[#This Row],[VENCIMENTO]],"Vencido‼","Válido✔")</f>
        <v>#VALUE!</v>
      </c>
    </row>
    <row r="25" spans="1:12" x14ac:dyDescent="0.25">
      <c r="A25" s="11" t="str">
        <f>Tabela224[[#This Row],[NOME]]</f>
        <v>GUSTAVO HENRIQUE ABREU ROCHA</v>
      </c>
      <c r="B25" s="11" t="str">
        <f>Tabela224[[#This Row],[CATEGORIA]]</f>
        <v>EMPREGADO</v>
      </c>
      <c r="C25" s="15" t="str">
        <f>Tabela224[[#This Row],[SITUAÇÃO ]]</f>
        <v>ATIVO</v>
      </c>
      <c r="D25" s="15" t="s">
        <v>80</v>
      </c>
      <c r="E25" s="7">
        <v>45121</v>
      </c>
      <c r="F25" s="10">
        <v>8.3333333333333329E-2</v>
      </c>
      <c r="G25" s="7" t="s">
        <v>22</v>
      </c>
      <c r="H25" s="7" t="s">
        <v>63</v>
      </c>
      <c r="I25" s="8">
        <v>24</v>
      </c>
      <c r="J25" s="7">
        <f t="shared" si="0"/>
        <v>45852</v>
      </c>
      <c r="K25" s="9">
        <f t="shared" si="2"/>
        <v>45823</v>
      </c>
      <c r="L25" s="15" t="str">
        <f ca="1">IF(TODAY()&gt;Tabela22410111213141516171819201013[[#This Row],[VENCIMENTO]],"Vencido‼","Válido✔")</f>
        <v>Válido✔</v>
      </c>
    </row>
    <row r="26" spans="1:12" x14ac:dyDescent="0.25">
      <c r="A26" s="11" t="str">
        <f>Tabela224[[#This Row],[NOME]]</f>
        <v>HIGOR PAULO DIAS OLIVEIRA</v>
      </c>
      <c r="B26" s="11" t="str">
        <f>Tabela224[[#This Row],[CATEGORIA]]</f>
        <v>EMPREGADO</v>
      </c>
      <c r="C26" s="15" t="str">
        <f>Tabela224[[#This Row],[SITUAÇÃO ]]</f>
        <v>ATIVO</v>
      </c>
      <c r="D26" s="15" t="s">
        <v>80</v>
      </c>
      <c r="E26" s="7">
        <v>45121</v>
      </c>
      <c r="F26" s="10">
        <v>8.3333333333333329E-2</v>
      </c>
      <c r="G26" s="7" t="s">
        <v>22</v>
      </c>
      <c r="H26" s="7" t="s">
        <v>63</v>
      </c>
      <c r="I26" s="8">
        <v>24</v>
      </c>
      <c r="J26" s="7">
        <f t="shared" si="0"/>
        <v>45852</v>
      </c>
      <c r="K26" s="9">
        <f t="shared" si="2"/>
        <v>45823</v>
      </c>
      <c r="L26" s="15" t="str">
        <f ca="1">IF(TODAY()&gt;Tabela22410111213141516171819201013[[#This Row],[VENCIMENTO]],"Vencido‼","Válido✔")</f>
        <v>Válido✔</v>
      </c>
    </row>
    <row r="27" spans="1:12" x14ac:dyDescent="0.25">
      <c r="A27" s="11" t="str">
        <f>Tabela224[[#This Row],[NOME]]</f>
        <v>JANDILSON VIRGENS COSTA</v>
      </c>
      <c r="B27" s="11" t="str">
        <f>Tabela224[[#This Row],[CATEGORIA]]</f>
        <v>INTERMITENTE (ELISVÂNIO)</v>
      </c>
      <c r="C27" s="15" t="str">
        <f>Tabela224[[#This Row],[SITUAÇÃO ]]</f>
        <v>ATIVO</v>
      </c>
      <c r="D27" s="15" t="s">
        <v>80</v>
      </c>
      <c r="E27" s="7"/>
      <c r="F27" s="10">
        <v>8.3333333333333329E-2</v>
      </c>
      <c r="G27" s="7" t="s">
        <v>22</v>
      </c>
      <c r="H27" s="7" t="s">
        <v>63</v>
      </c>
      <c r="I27" s="8">
        <v>24</v>
      </c>
      <c r="J27" s="7">
        <f t="shared" si="0"/>
        <v>731</v>
      </c>
      <c r="K27" s="9">
        <f t="shared" si="2"/>
        <v>702</v>
      </c>
      <c r="L27" s="15" t="str">
        <f ca="1">IF(TODAY()&gt;Tabela22410111213141516171819201013[[#This Row],[VENCIMENTO]],"Vencido‼","Válido✔")</f>
        <v>Vencido‼</v>
      </c>
    </row>
    <row r="28" spans="1:12" x14ac:dyDescent="0.25">
      <c r="A28" s="11" t="str">
        <f>Tabela224[[#This Row],[NOME]]</f>
        <v>JHONATA HENRIQUE AMORIM ALVES</v>
      </c>
      <c r="B28" s="11" t="str">
        <f>Tabela224[[#This Row],[CATEGORIA]]</f>
        <v>EMPREGADO</v>
      </c>
      <c r="C28" s="15" t="str">
        <f>Tabela224[[#This Row],[SITUAÇÃO ]]</f>
        <v>ATIVO</v>
      </c>
      <c r="D28" s="15" t="s">
        <v>80</v>
      </c>
      <c r="E28" s="7" t="s">
        <v>143</v>
      </c>
      <c r="F28" s="10">
        <v>8.3333333333333329E-2</v>
      </c>
      <c r="G28" s="7" t="s">
        <v>22</v>
      </c>
      <c r="H28" s="7" t="s">
        <v>63</v>
      </c>
      <c r="I28" s="8">
        <v>24</v>
      </c>
      <c r="J28" s="7" t="e">
        <f t="shared" si="0"/>
        <v>#VALUE!</v>
      </c>
      <c r="K28" s="9" t="e">
        <f t="shared" si="2"/>
        <v>#VALUE!</v>
      </c>
      <c r="L28" s="15" t="e">
        <f ca="1">IF(TODAY()&gt;Tabela22410111213141516171819201013[[#This Row],[VENCIMENTO]],"Vencido‼","Válido✔")</f>
        <v>#VALUE!</v>
      </c>
    </row>
    <row r="29" spans="1:12" x14ac:dyDescent="0.25">
      <c r="A29" s="11" t="str">
        <f>Tabela224[[#This Row],[NOME]]</f>
        <v>JOÃO PAULO GUIMARÃES</v>
      </c>
      <c r="B29" s="11" t="str">
        <f>Tabela224[[#This Row],[CATEGORIA]]</f>
        <v>EMPREGADO</v>
      </c>
      <c r="C29" s="15" t="str">
        <f>Tabela224[[#This Row],[SITUAÇÃO ]]</f>
        <v>INATIVO</v>
      </c>
      <c r="D29" s="15" t="s">
        <v>80</v>
      </c>
      <c r="E29" s="7">
        <v>45121</v>
      </c>
      <c r="F29" s="10">
        <v>8.3333333333333329E-2</v>
      </c>
      <c r="G29" s="7" t="s">
        <v>22</v>
      </c>
      <c r="H29" s="7" t="s">
        <v>63</v>
      </c>
      <c r="I29" s="8">
        <v>24</v>
      </c>
      <c r="J29" s="7">
        <f t="shared" si="0"/>
        <v>45852</v>
      </c>
      <c r="K29" s="9">
        <f t="shared" si="2"/>
        <v>45823</v>
      </c>
      <c r="L29" s="15" t="str">
        <f ca="1">IF(TODAY()&gt;Tabela22410111213141516171819201013[[#This Row],[VENCIMENTO]],"Vencido‼","Válido✔")</f>
        <v>Válido✔</v>
      </c>
    </row>
    <row r="30" spans="1:12" x14ac:dyDescent="0.25">
      <c r="A30" s="11" t="str">
        <f>Tabela224[[#This Row],[NOME]]</f>
        <v>JONATHAS KELLYSON MARTINS DE OLIVEIRA</v>
      </c>
      <c r="B30" s="11" t="str">
        <f>Tabela224[[#This Row],[CATEGORIA]]</f>
        <v>INTERMITENTE</v>
      </c>
      <c r="C30" s="15" t="str">
        <f>Tabela224[[#This Row],[SITUAÇÃO ]]</f>
        <v>INATIVO</v>
      </c>
      <c r="D30" s="15" t="s">
        <v>80</v>
      </c>
      <c r="E30" s="7" t="s">
        <v>143</v>
      </c>
      <c r="F30" s="10">
        <v>8.3333333333333329E-2</v>
      </c>
      <c r="G30" s="7" t="s">
        <v>22</v>
      </c>
      <c r="H30" s="7" t="s">
        <v>63</v>
      </c>
      <c r="I30" s="8">
        <v>24</v>
      </c>
      <c r="J30" s="7" t="e">
        <f t="shared" si="0"/>
        <v>#VALUE!</v>
      </c>
      <c r="K30" s="9" t="e">
        <f t="shared" si="2"/>
        <v>#VALUE!</v>
      </c>
      <c r="L30" s="15" t="e">
        <f ca="1">IF(TODAY()&gt;Tabela22410111213141516171819201013[[#This Row],[VENCIMENTO]],"Vencido‼","Válido✔")</f>
        <v>#VALUE!</v>
      </c>
    </row>
    <row r="31" spans="1:12" x14ac:dyDescent="0.25">
      <c r="A31" s="11" t="str">
        <f>Tabela224[[#This Row],[NOME]]</f>
        <v>JOSÉ ANTÔNIO DIAS</v>
      </c>
      <c r="B31" s="11" t="str">
        <f>Tabela224[[#This Row],[CATEGORIA]]</f>
        <v xml:space="preserve">EMPREGADO </v>
      </c>
      <c r="C31" s="15" t="str">
        <f>Tabela224[[#This Row],[SITUAÇÃO ]]</f>
        <v>ATIVO</v>
      </c>
      <c r="D31" s="15" t="s">
        <v>80</v>
      </c>
      <c r="E31" s="7">
        <v>45121</v>
      </c>
      <c r="F31" s="10">
        <v>8.3333333333333329E-2</v>
      </c>
      <c r="G31" s="7" t="s">
        <v>22</v>
      </c>
      <c r="H31" s="7" t="s">
        <v>63</v>
      </c>
      <c r="I31" s="8">
        <v>24</v>
      </c>
      <c r="J31" s="7">
        <f t="shared" si="0"/>
        <v>45852</v>
      </c>
      <c r="K31" s="9">
        <f t="shared" si="2"/>
        <v>45823</v>
      </c>
      <c r="L31" s="15" t="str">
        <f ca="1">IF(TODAY()&gt;Tabela22410111213141516171819201013[[#This Row],[VENCIMENTO]],"Vencido‼","Válido✔")</f>
        <v>Válido✔</v>
      </c>
    </row>
    <row r="32" spans="1:12" x14ac:dyDescent="0.25">
      <c r="A32" s="11" t="str">
        <f>Tabela224[[#This Row],[NOME]]</f>
        <v>KENNEDY ALMEIDA MOTA</v>
      </c>
      <c r="B32" s="11" t="str">
        <f>Tabela224[[#This Row],[CATEGORIA]]</f>
        <v>EMPREGADO</v>
      </c>
      <c r="C32" s="15" t="str">
        <f>Tabela224[[#This Row],[SITUAÇÃO ]]</f>
        <v>ATIVO</v>
      </c>
      <c r="D32" s="15" t="s">
        <v>80</v>
      </c>
      <c r="E32" s="7">
        <v>45121</v>
      </c>
      <c r="F32" s="10">
        <v>8.3333333333333329E-2</v>
      </c>
      <c r="G32" s="7" t="s">
        <v>22</v>
      </c>
      <c r="H32" s="7" t="s">
        <v>63</v>
      </c>
      <c r="I32" s="8">
        <v>24</v>
      </c>
      <c r="J32" s="7">
        <f t="shared" si="0"/>
        <v>45852</v>
      </c>
      <c r="K32" s="9">
        <f t="shared" si="2"/>
        <v>45823</v>
      </c>
      <c r="L32" s="15" t="str">
        <f ca="1">IF(TODAY()&gt;Tabela22410111213141516171819201013[[#This Row],[VENCIMENTO]],"Vencido‼","Válido✔")</f>
        <v>Válido✔</v>
      </c>
    </row>
    <row r="33" spans="1:12" x14ac:dyDescent="0.25">
      <c r="A33" s="11" t="str">
        <f>Tabela224[[#This Row],[NOME]]</f>
        <v>KEVIN AQUINO ARNEZ</v>
      </c>
      <c r="B33" s="11" t="str">
        <f>Tabela224[[#This Row],[CATEGORIA]]</f>
        <v>EMPREGADO</v>
      </c>
      <c r="C33" s="15" t="str">
        <f>Tabela224[[#This Row],[SITUAÇÃO ]]</f>
        <v>ATIVO</v>
      </c>
      <c r="D33" s="15" t="s">
        <v>80</v>
      </c>
      <c r="E33" s="7">
        <v>45121</v>
      </c>
      <c r="F33" s="10">
        <v>8.3333333333333329E-2</v>
      </c>
      <c r="G33" s="7" t="s">
        <v>22</v>
      </c>
      <c r="H33" s="7" t="s">
        <v>63</v>
      </c>
      <c r="I33" s="8">
        <v>24</v>
      </c>
      <c r="J33" s="7">
        <f t="shared" si="0"/>
        <v>45852</v>
      </c>
      <c r="K33" s="9">
        <f t="shared" si="2"/>
        <v>45823</v>
      </c>
      <c r="L33" s="15" t="str">
        <f ca="1">IF(TODAY()&gt;Tabela22410111213141516171819201013[[#This Row],[VENCIMENTO]],"Vencido‼","Válido✔")</f>
        <v>Válido✔</v>
      </c>
    </row>
    <row r="34" spans="1:12" x14ac:dyDescent="0.25">
      <c r="A34" s="11" t="str">
        <f>Tabela224[[#This Row],[NOME]]</f>
        <v>LEANDRO ARCANJO DOS SANTOS</v>
      </c>
      <c r="B34" s="11" t="str">
        <f>Tabela224[[#This Row],[CATEGORIA]]</f>
        <v>EMPREGADO</v>
      </c>
      <c r="C34" s="15" t="str">
        <f>Tabela224[[#This Row],[SITUAÇÃO ]]</f>
        <v>ATIVO</v>
      </c>
      <c r="D34" s="15" t="s">
        <v>80</v>
      </c>
      <c r="E34" s="7">
        <v>45121</v>
      </c>
      <c r="F34" s="10">
        <v>8.3333333333333329E-2</v>
      </c>
      <c r="G34" s="7" t="s">
        <v>22</v>
      </c>
      <c r="H34" s="7" t="s">
        <v>63</v>
      </c>
      <c r="I34" s="8">
        <v>24</v>
      </c>
      <c r="J34" s="7">
        <f t="shared" si="0"/>
        <v>45852</v>
      </c>
      <c r="K34" s="9">
        <f t="shared" si="2"/>
        <v>45823</v>
      </c>
      <c r="L34" s="15" t="str">
        <f ca="1">IF(TODAY()&gt;Tabela22410111213141516171819201013[[#This Row],[VENCIMENTO]],"Vencido‼","Válido✔")</f>
        <v>Válido✔</v>
      </c>
    </row>
    <row r="35" spans="1:12" x14ac:dyDescent="0.25">
      <c r="A35" s="11" t="str">
        <f>Tabela224[[#This Row],[NOME]]</f>
        <v>LUCIANO ALVES DE PAIVA</v>
      </c>
      <c r="B35" s="11" t="str">
        <f>Tabela224[[#This Row],[CATEGORIA]]</f>
        <v>EMPREGADO</v>
      </c>
      <c r="C35" s="15" t="str">
        <f>Tabela224[[#This Row],[SITUAÇÃO ]]</f>
        <v>INATIVO</v>
      </c>
      <c r="D35" s="15" t="s">
        <v>80</v>
      </c>
      <c r="E35" s="7">
        <v>45121</v>
      </c>
      <c r="F35" s="10">
        <v>8.3333333333333329E-2</v>
      </c>
      <c r="G35" s="7" t="s">
        <v>22</v>
      </c>
      <c r="H35" s="7" t="s">
        <v>63</v>
      </c>
      <c r="I35" s="8">
        <v>24</v>
      </c>
      <c r="J35" s="7">
        <f t="shared" si="0"/>
        <v>45852</v>
      </c>
      <c r="K35" s="9">
        <f t="shared" si="2"/>
        <v>45823</v>
      </c>
      <c r="L35" s="15" t="str">
        <f ca="1">IF(TODAY()&gt;Tabela22410111213141516171819201013[[#This Row],[VENCIMENTO]],"Vencido‼","Válido✔")</f>
        <v>Válido✔</v>
      </c>
    </row>
    <row r="36" spans="1:12" x14ac:dyDescent="0.25">
      <c r="A36" s="11" t="str">
        <f>Tabela224[[#This Row],[NOME]]</f>
        <v>LUIZ CARLOS CORRÊA</v>
      </c>
      <c r="B36" s="11" t="str">
        <f>Tabela224[[#This Row],[CATEGORIA]]</f>
        <v>EMPREGADO</v>
      </c>
      <c r="C36" s="15" t="str">
        <f>Tabela224[[#This Row],[SITUAÇÃO ]]</f>
        <v>ATIVO</v>
      </c>
      <c r="D36" s="15" t="s">
        <v>80</v>
      </c>
      <c r="E36" s="7">
        <v>45121</v>
      </c>
      <c r="F36" s="10">
        <v>8.3333333333333329E-2</v>
      </c>
      <c r="G36" s="7" t="s">
        <v>22</v>
      </c>
      <c r="H36" s="7" t="s">
        <v>63</v>
      </c>
      <c r="I36" s="8">
        <v>24</v>
      </c>
      <c r="J36" s="7">
        <f t="shared" si="0"/>
        <v>45852</v>
      </c>
      <c r="K36" s="9">
        <f t="shared" si="2"/>
        <v>45823</v>
      </c>
      <c r="L36" s="15" t="str">
        <f ca="1">IF(TODAY()&gt;Tabela22410111213141516171819201013[[#This Row],[VENCIMENTO]],"Vencido‼","Válido✔")</f>
        <v>Válido✔</v>
      </c>
    </row>
    <row r="37" spans="1:12" x14ac:dyDescent="0.25">
      <c r="A37" s="11" t="str">
        <f>Tabela224[[#This Row],[NOME]]</f>
        <v>MÁRCIO PEREIRA DO NASCIMENTO</v>
      </c>
      <c r="B37" s="11" t="str">
        <f>Tabela224[[#This Row],[CATEGORIA]]</f>
        <v>EMPREGADO</v>
      </c>
      <c r="C37" s="15" t="str">
        <f>Tabela224[[#This Row],[SITUAÇÃO ]]</f>
        <v>ATIVO</v>
      </c>
      <c r="D37" s="15" t="s">
        <v>80</v>
      </c>
      <c r="E37" s="7">
        <v>45121</v>
      </c>
      <c r="F37" s="10">
        <v>8.3333333333333329E-2</v>
      </c>
      <c r="G37" s="7" t="s">
        <v>22</v>
      </c>
      <c r="H37" s="7" t="s">
        <v>63</v>
      </c>
      <c r="I37" s="8">
        <v>24</v>
      </c>
      <c r="J37" s="7">
        <f t="shared" si="0"/>
        <v>45852</v>
      </c>
      <c r="K37" s="9">
        <f t="shared" si="2"/>
        <v>45823</v>
      </c>
      <c r="L37" s="15" t="str">
        <f ca="1">IF(TODAY()&gt;Tabela22410111213141516171819201013[[#This Row],[VENCIMENTO]],"Vencido‼","Válido✔")</f>
        <v>Válido✔</v>
      </c>
    </row>
    <row r="38" spans="1:12" x14ac:dyDescent="0.25">
      <c r="A38" s="11" t="str">
        <f>Tabela224[[#This Row],[NOME]]</f>
        <v>MATEUS DOS SANTOS DE BRITO</v>
      </c>
      <c r="B38" s="11" t="str">
        <f>Tabela224[[#This Row],[CATEGORIA]]</f>
        <v>INTERMITENTE (ELISVÂNIO)</v>
      </c>
      <c r="C38" s="15" t="str">
        <f>Tabela224[[#This Row],[SITUAÇÃO ]]</f>
        <v>ATIVO</v>
      </c>
      <c r="D38" s="15" t="s">
        <v>80</v>
      </c>
      <c r="E38" s="7" t="s">
        <v>143</v>
      </c>
      <c r="F38" s="10">
        <v>8.3333333333333329E-2</v>
      </c>
      <c r="G38" s="7" t="s">
        <v>22</v>
      </c>
      <c r="H38" s="7" t="s">
        <v>63</v>
      </c>
      <c r="I38" s="8">
        <v>24</v>
      </c>
      <c r="J38" s="7" t="e">
        <f t="shared" si="0"/>
        <v>#VALUE!</v>
      </c>
      <c r="K38" s="9" t="e">
        <f t="shared" si="2"/>
        <v>#VALUE!</v>
      </c>
      <c r="L38" s="15" t="e">
        <f ca="1">IF(TODAY()&gt;Tabela22410111213141516171819201013[[#This Row],[VENCIMENTO]],"Vencido‼","Válido✔")</f>
        <v>#VALUE!</v>
      </c>
    </row>
    <row r="39" spans="1:12" x14ac:dyDescent="0.25">
      <c r="A39" s="11" t="str">
        <f>Tabela224[[#This Row],[NOME]]</f>
        <v>MOACIR ROMÁRIO SIQUEIRA DOS REIS</v>
      </c>
      <c r="B39" s="11" t="str">
        <f>Tabela224[[#This Row],[CATEGORIA]]</f>
        <v>EMPREGADO</v>
      </c>
      <c r="C39" s="15" t="str">
        <f>Tabela224[[#This Row],[SITUAÇÃO ]]</f>
        <v>ATIVO</v>
      </c>
      <c r="D39" s="15" t="s">
        <v>80</v>
      </c>
      <c r="E39" s="7">
        <v>45121</v>
      </c>
      <c r="F39" s="10">
        <v>8.3333333333333329E-2</v>
      </c>
      <c r="G39" s="7" t="s">
        <v>22</v>
      </c>
      <c r="H39" s="7" t="s">
        <v>63</v>
      </c>
      <c r="I39" s="8">
        <v>24</v>
      </c>
      <c r="J39" s="7">
        <f t="shared" si="0"/>
        <v>45852</v>
      </c>
      <c r="K39" s="9">
        <f t="shared" si="2"/>
        <v>45823</v>
      </c>
      <c r="L39" s="15" t="str">
        <f ca="1">IF(TODAY()&gt;Tabela22410111213141516171819201013[[#This Row],[VENCIMENTO]],"Vencido‼","Válido✔")</f>
        <v>Válido✔</v>
      </c>
    </row>
    <row r="40" spans="1:12" x14ac:dyDescent="0.25">
      <c r="A40" s="11" t="str">
        <f>Tabela224[[#This Row],[NOME]]</f>
        <v>NATHÁLIA ROSY SOUZA OLIVEIRA</v>
      </c>
      <c r="B40" s="11" t="str">
        <f>Tabela224[[#This Row],[CATEGORIA]]</f>
        <v>EMPREGADO</v>
      </c>
      <c r="C40" s="15" t="str">
        <f>Tabela224[[#This Row],[SITUAÇÃO ]]</f>
        <v>ATIVO</v>
      </c>
      <c r="D40" s="15" t="s">
        <v>80</v>
      </c>
      <c r="E40" s="7" t="s">
        <v>143</v>
      </c>
      <c r="F40" s="10">
        <v>8.3333333333333329E-2</v>
      </c>
      <c r="G40" s="7" t="s">
        <v>22</v>
      </c>
      <c r="H40" s="7" t="s">
        <v>63</v>
      </c>
      <c r="I40" s="8">
        <v>24</v>
      </c>
      <c r="J40" s="7" t="e">
        <f t="shared" si="0"/>
        <v>#VALUE!</v>
      </c>
      <c r="K40" s="9" t="e">
        <f t="shared" si="2"/>
        <v>#VALUE!</v>
      </c>
      <c r="L40" s="15" t="e">
        <f ca="1">IF(TODAY()&gt;Tabela22410111213141516171819201013[[#This Row],[VENCIMENTO]],"Vencido‼","Válido✔")</f>
        <v>#VALUE!</v>
      </c>
    </row>
    <row r="41" spans="1:12" x14ac:dyDescent="0.25">
      <c r="A41" s="11" t="str">
        <f>Tabela224[[#This Row],[NOME]]</f>
        <v>NAYARA THAÍS LOURENÇO OLIVEIRA</v>
      </c>
      <c r="B41" s="11" t="str">
        <f>Tabela224[[#This Row],[CATEGORIA]]</f>
        <v>EMPREGADO</v>
      </c>
      <c r="C41" s="15" t="str">
        <f>Tabela224[[#This Row],[SITUAÇÃO ]]</f>
        <v>ATIVO</v>
      </c>
      <c r="D41" s="15" t="s">
        <v>80</v>
      </c>
      <c r="E41" s="7">
        <v>45121</v>
      </c>
      <c r="F41" s="10">
        <v>8.3333333333333329E-2</v>
      </c>
      <c r="G41" s="7" t="s">
        <v>22</v>
      </c>
      <c r="H41" s="7" t="s">
        <v>63</v>
      </c>
      <c r="I41" s="8">
        <v>24</v>
      </c>
      <c r="J41" s="7">
        <f t="shared" si="0"/>
        <v>45852</v>
      </c>
      <c r="K41" s="9">
        <f t="shared" si="2"/>
        <v>45823</v>
      </c>
      <c r="L41" s="15" t="str">
        <f ca="1">IF(TODAY()&gt;Tabela22410111213141516171819201013[[#This Row],[VENCIMENTO]],"Vencido‼","Válido✔")</f>
        <v>Válido✔</v>
      </c>
    </row>
    <row r="42" spans="1:12" x14ac:dyDescent="0.25">
      <c r="A42" s="11" t="str">
        <f>Tabela224[[#This Row],[NOME]]</f>
        <v>NIELTON OLIVEIRA DAMASCENO</v>
      </c>
      <c r="B42" s="11" t="str">
        <f>Tabela224[[#This Row],[CATEGORIA]]</f>
        <v>EMPREGADO</v>
      </c>
      <c r="C42" s="15" t="str">
        <f>Tabela224[[#This Row],[SITUAÇÃO ]]</f>
        <v>ATIVO</v>
      </c>
      <c r="D42" s="15" t="s">
        <v>80</v>
      </c>
      <c r="E42" s="7">
        <v>45121</v>
      </c>
      <c r="F42" s="10">
        <v>8.3333333333333329E-2</v>
      </c>
      <c r="G42" s="7" t="s">
        <v>22</v>
      </c>
      <c r="H42" s="7" t="s">
        <v>63</v>
      </c>
      <c r="I42" s="8">
        <v>24</v>
      </c>
      <c r="J42" s="7">
        <f t="shared" si="0"/>
        <v>45852</v>
      </c>
      <c r="K42" s="9">
        <f t="shared" si="2"/>
        <v>45823</v>
      </c>
      <c r="L42" s="15" t="str">
        <f ca="1">IF(TODAY()&gt;Tabela22410111213141516171819201013[[#This Row],[VENCIMENTO]],"Vencido‼","Válido✔")</f>
        <v>Válido✔</v>
      </c>
    </row>
    <row r="43" spans="1:12" x14ac:dyDescent="0.25">
      <c r="A43" s="11" t="str">
        <f>Tabela224[[#This Row],[NOME]]</f>
        <v>PAULO CÉLIO DA SILVA</v>
      </c>
      <c r="B43" s="11" t="str">
        <f>Tabela224[[#This Row],[CATEGORIA]]</f>
        <v>EMPREGADO</v>
      </c>
      <c r="C43" s="15" t="str">
        <f>Tabela224[[#This Row],[SITUAÇÃO ]]</f>
        <v>ATIVO</v>
      </c>
      <c r="D43" s="15" t="s">
        <v>80</v>
      </c>
      <c r="E43" s="7">
        <v>45121</v>
      </c>
      <c r="F43" s="10">
        <v>8.3333333333333329E-2</v>
      </c>
      <c r="G43" s="7" t="s">
        <v>22</v>
      </c>
      <c r="H43" s="7" t="s">
        <v>63</v>
      </c>
      <c r="I43" s="8">
        <v>24</v>
      </c>
      <c r="J43" s="7">
        <f t="shared" si="0"/>
        <v>45852</v>
      </c>
      <c r="K43" s="9">
        <f t="shared" si="2"/>
        <v>45823</v>
      </c>
      <c r="L43" s="15" t="str">
        <f ca="1">IF(TODAY()&gt;Tabela22410111213141516171819201013[[#This Row],[VENCIMENTO]],"Vencido‼","Válido✔")</f>
        <v>Válido✔</v>
      </c>
    </row>
    <row r="44" spans="1:12" x14ac:dyDescent="0.25">
      <c r="A44" s="11" t="str">
        <f>Tabela224[[#This Row],[NOME]]</f>
        <v>RAFAEL FAUSTINO MAPA COELHO</v>
      </c>
      <c r="B44" s="11" t="str">
        <f>Tabela224[[#This Row],[CATEGORIA]]</f>
        <v>EMPREGADO</v>
      </c>
      <c r="C44" s="15" t="str">
        <f>Tabela224[[#This Row],[SITUAÇÃO ]]</f>
        <v>INATIVO</v>
      </c>
      <c r="D44" s="15" t="s">
        <v>80</v>
      </c>
      <c r="E44" s="7">
        <v>45121</v>
      </c>
      <c r="F44" s="10">
        <v>8.3333333333333329E-2</v>
      </c>
      <c r="G44" s="7" t="s">
        <v>22</v>
      </c>
      <c r="H44" s="7" t="s">
        <v>63</v>
      </c>
      <c r="I44" s="8">
        <v>24</v>
      </c>
      <c r="J44" s="7">
        <f t="shared" si="0"/>
        <v>45852</v>
      </c>
      <c r="K44" s="9">
        <f t="shared" si="2"/>
        <v>45823</v>
      </c>
      <c r="L44" s="15" t="str">
        <f ca="1">IF(TODAY()&gt;Tabela22410111213141516171819201013[[#This Row],[VENCIMENTO]],"Vencido‼","Válido✔")</f>
        <v>Válido✔</v>
      </c>
    </row>
    <row r="45" spans="1:12" x14ac:dyDescent="0.25">
      <c r="A45" s="11" t="str">
        <f>Tabela224[[#This Row],[NOME]]</f>
        <v>RAFAEL ROBERTO CAMPIDELLI</v>
      </c>
      <c r="B45" s="11" t="str">
        <f>Tabela224[[#This Row],[CATEGORIA]]</f>
        <v>EMPREGADO</v>
      </c>
      <c r="C45" s="15" t="s">
        <v>120</v>
      </c>
      <c r="D45" s="15" t="s">
        <v>80</v>
      </c>
      <c r="E45" s="7">
        <v>45121</v>
      </c>
      <c r="F45" s="10">
        <v>8.3333333333333329E-2</v>
      </c>
      <c r="G45" s="7" t="s">
        <v>22</v>
      </c>
      <c r="H45" s="7" t="s">
        <v>63</v>
      </c>
      <c r="I45" s="8">
        <v>24</v>
      </c>
      <c r="J45" s="7">
        <f>EDATE(E45,I45)</f>
        <v>45852</v>
      </c>
      <c r="K45" s="9">
        <f>J45-29</f>
        <v>45823</v>
      </c>
      <c r="L45" s="15" t="str">
        <f ca="1">IF(TODAY()&gt;Tabela22410111213141516171819201013[[#This Row],[VENCIMENTO]],"Vencido‼","Válido✔")</f>
        <v>Válido✔</v>
      </c>
    </row>
    <row r="46" spans="1:12" x14ac:dyDescent="0.25">
      <c r="A46" s="11" t="str">
        <f>Tabela224[[#This Row],[NOME]]</f>
        <v>ROBERT AUGUSTO SANTOS SILVA</v>
      </c>
      <c r="B46" s="11" t="str">
        <f>Tabela224[[#This Row],[CATEGORIA]]</f>
        <v>EMPREGADO</v>
      </c>
      <c r="C46" s="15" t="str">
        <f>Tabela224[[#This Row],[SITUAÇÃO ]]</f>
        <v>ATIVO</v>
      </c>
      <c r="D46" s="15" t="s">
        <v>80</v>
      </c>
      <c r="E46" s="7">
        <v>45121</v>
      </c>
      <c r="F46" s="10">
        <v>8.3333333333333329E-2</v>
      </c>
      <c r="G46" s="7" t="s">
        <v>22</v>
      </c>
      <c r="H46" s="7" t="s">
        <v>63</v>
      </c>
      <c r="I46" s="8">
        <v>24</v>
      </c>
      <c r="J46" s="7">
        <f t="shared" si="0"/>
        <v>45852</v>
      </c>
      <c r="K46" s="9">
        <f t="shared" si="2"/>
        <v>45823</v>
      </c>
      <c r="L46" s="15" t="str">
        <f ca="1">IF(TODAY()&gt;Tabela22410111213141516171819201013[[#This Row],[VENCIMENTO]],"Vencido‼","Válido✔")</f>
        <v>Válido✔</v>
      </c>
    </row>
    <row r="47" spans="1:12" x14ac:dyDescent="0.25">
      <c r="A47" s="11" t="str">
        <f>Tabela224[[#This Row],[NOME]]</f>
        <v>TALISON TIAGO DIAS OLIVEIRA</v>
      </c>
      <c r="B47" s="11" t="str">
        <f>Tabela224[[#This Row],[CATEGORIA]]</f>
        <v>EMPREGADO</v>
      </c>
      <c r="C47" s="15" t="str">
        <f>Tabela224[[#This Row],[SITUAÇÃO ]]</f>
        <v>ATIVO</v>
      </c>
      <c r="D47" s="15" t="s">
        <v>80</v>
      </c>
      <c r="E47" s="7">
        <v>45121</v>
      </c>
      <c r="F47" s="10">
        <v>8.3333333333333329E-2</v>
      </c>
      <c r="G47" s="7" t="s">
        <v>22</v>
      </c>
      <c r="H47" s="7" t="s">
        <v>63</v>
      </c>
      <c r="I47" s="8">
        <v>24</v>
      </c>
      <c r="J47" s="7">
        <f t="shared" si="0"/>
        <v>45852</v>
      </c>
      <c r="K47" s="9">
        <f t="shared" si="2"/>
        <v>45823</v>
      </c>
      <c r="L47" s="15" t="str">
        <f ca="1">IF(TODAY()&gt;Tabela22410111213141516171819201013[[#This Row],[VENCIMENTO]],"Vencido‼","Válido✔")</f>
        <v>Válido✔</v>
      </c>
    </row>
    <row r="48" spans="1:12" x14ac:dyDescent="0.25">
      <c r="A48" s="11" t="str">
        <f>Tabela224[[#This Row],[NOME]]</f>
        <v>THAÍS LORRAINE DA SILVA SANTOS</v>
      </c>
      <c r="B48" s="11" t="str">
        <f>Tabela224[[#This Row],[CATEGORIA]]</f>
        <v>EMPREGADO</v>
      </c>
      <c r="C48" s="15" t="str">
        <f>Tabela224[[#This Row],[SITUAÇÃO ]]</f>
        <v>ATIVO</v>
      </c>
      <c r="D48" s="15" t="s">
        <v>80</v>
      </c>
      <c r="E48" s="7" t="s">
        <v>143</v>
      </c>
      <c r="F48" s="10">
        <v>8.3333333333333329E-2</v>
      </c>
      <c r="G48" s="7" t="s">
        <v>22</v>
      </c>
      <c r="H48" s="7" t="s">
        <v>63</v>
      </c>
      <c r="I48" s="8">
        <v>24</v>
      </c>
      <c r="J48" s="7" t="e">
        <f t="shared" si="0"/>
        <v>#VALUE!</v>
      </c>
      <c r="K48" s="9" t="e">
        <f t="shared" si="2"/>
        <v>#VALUE!</v>
      </c>
      <c r="L48" s="15" t="e">
        <f ca="1">IF(TODAY()&gt;Tabela22410111213141516171819201013[[#This Row],[VENCIMENTO]],"Vencido‼","Válido✔")</f>
        <v>#VALUE!</v>
      </c>
    </row>
    <row r="49" spans="1:12" x14ac:dyDescent="0.25">
      <c r="A49" s="11" t="str">
        <f>Tabela224[[#This Row],[NOME]]</f>
        <v>WAGNER APARECIDO DE SOUSA JÚNIOR</v>
      </c>
      <c r="B49" s="11" t="str">
        <f>Tabela224[[#This Row],[CATEGORIA]]</f>
        <v>EMPREGADO</v>
      </c>
      <c r="C49" s="15" t="str">
        <f>Tabela224[[#This Row],[SITUAÇÃO ]]</f>
        <v>INATIVO</v>
      </c>
      <c r="D49" s="15" t="s">
        <v>80</v>
      </c>
      <c r="E49" s="7" t="s">
        <v>143</v>
      </c>
      <c r="F49" s="10">
        <v>8.3333333333333329E-2</v>
      </c>
      <c r="G49" s="7" t="s">
        <v>22</v>
      </c>
      <c r="H49" s="7" t="s">
        <v>63</v>
      </c>
      <c r="I49" s="8">
        <v>24</v>
      </c>
      <c r="J49" s="7" t="e">
        <f t="shared" si="0"/>
        <v>#VALUE!</v>
      </c>
      <c r="K49" s="9" t="e">
        <f t="shared" si="2"/>
        <v>#VALUE!</v>
      </c>
      <c r="L49" s="15" t="e">
        <f ca="1">IF(TODAY()&gt;Tabela22410111213141516171819201013[[#This Row],[VENCIMENTO]],"Vencido‼","Válido✔")</f>
        <v>#VALUE!</v>
      </c>
    </row>
    <row r="50" spans="1:12" x14ac:dyDescent="0.25">
      <c r="A50" s="11" t="str">
        <f>Tabela224[[#This Row],[NOME]]</f>
        <v>WESLEY DE ALMEIDA E SOUZA</v>
      </c>
      <c r="B50" s="11" t="str">
        <f>Tabela224[[#This Row],[CATEGORIA]]</f>
        <v>EMPREGADO</v>
      </c>
      <c r="C50" s="15" t="str">
        <f>Tabela224[[#This Row],[SITUAÇÃO ]]</f>
        <v>ATIVO</v>
      </c>
      <c r="D50" s="15" t="s">
        <v>80</v>
      </c>
      <c r="E50" s="7"/>
      <c r="F50" s="10">
        <v>8.3333333333333329E-2</v>
      </c>
      <c r="G50" s="7" t="s">
        <v>22</v>
      </c>
      <c r="H50" s="7" t="s">
        <v>63</v>
      </c>
      <c r="I50" s="8">
        <v>24</v>
      </c>
      <c r="J50" s="19">
        <f t="shared" si="0"/>
        <v>731</v>
      </c>
      <c r="K50" s="20">
        <f t="shared" si="2"/>
        <v>702</v>
      </c>
      <c r="L50" s="15" t="str">
        <f ca="1">IF(TODAY()&gt;Tabela22410111213141516171819201013[[#This Row],[VENCIMENTO]],"Vencido‼","Válido✔")</f>
        <v>Vencido‼</v>
      </c>
    </row>
    <row r="51" spans="1:12" x14ac:dyDescent="0.25">
      <c r="A51" s="11" t="str">
        <f>Tabela224[[#This Row],[NOME]]</f>
        <v>MARCELO CHRISTIAN LELIS DE OLIVEIRA</v>
      </c>
      <c r="B51" s="11" t="str">
        <f>Tabela224[[#This Row],[CATEGORIA]]</f>
        <v>EMPREGADO</v>
      </c>
      <c r="C51" s="15" t="str">
        <f>Tabela224[[#This Row],[SITUAÇÃO ]]</f>
        <v>ATIVO</v>
      </c>
      <c r="D51" s="15" t="s">
        <v>80</v>
      </c>
      <c r="E51" s="7">
        <v>45257</v>
      </c>
      <c r="F51" s="10">
        <v>8.3333333333333329E-2</v>
      </c>
      <c r="G51" s="7" t="s">
        <v>22</v>
      </c>
      <c r="H51" s="7" t="s">
        <v>63</v>
      </c>
      <c r="I51" s="8">
        <v>24</v>
      </c>
      <c r="J51" s="7">
        <f t="shared" si="0"/>
        <v>45988</v>
      </c>
      <c r="K51" s="9">
        <f t="shared" si="2"/>
        <v>45959</v>
      </c>
      <c r="L51" s="27" t="str">
        <f ca="1">IF(TODAY()&gt;Tabela22410111213141516171819201013[[#This Row],[VENCIMENTO]],"Vencido‼","Válido✔")</f>
        <v>Válido✔</v>
      </c>
    </row>
    <row r="52" spans="1:12" x14ac:dyDescent="0.25">
      <c r="A52" s="11" t="str">
        <f>Tabela224[[#This Row],[NOME]]</f>
        <v>PABLO VINICIUS SEVERINO FERNANDES</v>
      </c>
      <c r="B52" s="11" t="str">
        <f>Tabela224[[#This Row],[CATEGORIA]]</f>
        <v xml:space="preserve">EMPREGADO </v>
      </c>
      <c r="C52" s="15" t="str">
        <f>Tabela224[[#This Row],[SITUAÇÃO ]]</f>
        <v>ATIVO</v>
      </c>
      <c r="D52" s="15" t="s">
        <v>80</v>
      </c>
      <c r="E52" s="7">
        <v>45257</v>
      </c>
      <c r="F52" s="10">
        <v>8.3333333333333329E-2</v>
      </c>
      <c r="G52" s="7" t="s">
        <v>22</v>
      </c>
      <c r="H52" s="7" t="s">
        <v>63</v>
      </c>
      <c r="I52" s="8">
        <v>24</v>
      </c>
      <c r="J52" s="7">
        <f t="shared" si="0"/>
        <v>45988</v>
      </c>
      <c r="K52" s="9">
        <f t="shared" si="2"/>
        <v>45959</v>
      </c>
      <c r="L52" s="27" t="str">
        <f ca="1">IF(TODAY()&gt;Tabela22410111213141516171819201013[[#This Row],[VENCIMENTO]],"Vencido‼","Válido✔")</f>
        <v>Válido✔</v>
      </c>
    </row>
    <row r="53" spans="1:12" x14ac:dyDescent="0.25">
      <c r="A53" s="11" t="str">
        <f>Tabela224[[#This Row],[NOME]]</f>
        <v>FRANCISCO PEDRO DE SOUZA SANTOS</v>
      </c>
      <c r="B53" s="11" t="str">
        <f>Tabela224[[#This Row],[CATEGORIA]]</f>
        <v>EMPREGADO</v>
      </c>
      <c r="C53" s="15" t="s">
        <v>120</v>
      </c>
      <c r="D53" s="15" t="s">
        <v>80</v>
      </c>
      <c r="E53" s="7" t="s">
        <v>143</v>
      </c>
      <c r="F53" s="10">
        <v>8.3333333333333329E-2</v>
      </c>
      <c r="G53" s="7" t="s">
        <v>22</v>
      </c>
      <c r="H53" s="7" t="s">
        <v>63</v>
      </c>
      <c r="I53" s="8">
        <v>24</v>
      </c>
      <c r="J53" s="7" t="e">
        <f t="shared" si="0"/>
        <v>#VALUE!</v>
      </c>
      <c r="K53" s="9" t="e">
        <f t="shared" si="2"/>
        <v>#VALUE!</v>
      </c>
      <c r="L53" s="27" t="e">
        <f ca="1">IF(TODAY()&gt;Tabela22410111213141516171819201013[[#This Row],[VENCIMENTO]],"Vencido‼","Válido✔")</f>
        <v>#VALUE!</v>
      </c>
    </row>
    <row r="54" spans="1:12" x14ac:dyDescent="0.25">
      <c r="A54" s="11" t="str">
        <f>Tabela224[[#This Row],[NOME]]</f>
        <v>ÍTALO GABRIEL DA SILVA RODRIGUES SANTOS</v>
      </c>
      <c r="B54" s="11" t="str">
        <f>Tabela224[[#This Row],[CATEGORIA]]</f>
        <v>EMPREGADO</v>
      </c>
      <c r="C54" s="15" t="str">
        <f>Tabela224[[#This Row],[SITUAÇÃO ]]</f>
        <v>ATIVO</v>
      </c>
      <c r="D54" s="15" t="s">
        <v>80</v>
      </c>
      <c r="E54" s="7">
        <v>45327</v>
      </c>
      <c r="F54" s="10">
        <v>8.3333333333333329E-2</v>
      </c>
      <c r="G54" s="7" t="s">
        <v>22</v>
      </c>
      <c r="H54" s="7" t="s">
        <v>63</v>
      </c>
      <c r="I54" s="8">
        <v>24</v>
      </c>
      <c r="J54" s="7">
        <f t="shared" si="0"/>
        <v>46058</v>
      </c>
      <c r="K54" s="9">
        <f t="shared" si="2"/>
        <v>46029</v>
      </c>
      <c r="L54" s="27" t="str">
        <f ca="1">IF(TODAY()&gt;Tabela22410111213141516171819201013[[#This Row],[VENCIMENTO]],"Vencido‼","Válido✔")</f>
        <v>Válido✔</v>
      </c>
    </row>
    <row r="55" spans="1:12" x14ac:dyDescent="0.25">
      <c r="A55" s="11" t="str">
        <f>Tabela224[[#This Row],[NOME]]</f>
        <v>IVANILDO AMARAL SANTOS</v>
      </c>
      <c r="B55" s="11" t="str">
        <f>Tabela224[[#This Row],[CATEGORIA]]</f>
        <v>EMPREGADO</v>
      </c>
      <c r="C55" s="15" t="str">
        <f>Tabela224[[#This Row],[SITUAÇÃO ]]</f>
        <v>ATIVO</v>
      </c>
      <c r="D55" s="15" t="s">
        <v>80</v>
      </c>
      <c r="E55" s="7">
        <v>45327</v>
      </c>
      <c r="F55" s="10">
        <v>8.3333333333333329E-2</v>
      </c>
      <c r="G55" s="7" t="s">
        <v>22</v>
      </c>
      <c r="H55" s="7" t="s">
        <v>63</v>
      </c>
      <c r="I55" s="8">
        <v>24</v>
      </c>
      <c r="J55" s="7">
        <f t="shared" si="0"/>
        <v>46058</v>
      </c>
      <c r="K55" s="9">
        <f t="shared" si="2"/>
        <v>46029</v>
      </c>
      <c r="L55" s="27" t="str">
        <f ca="1">IF(TODAY()&gt;Tabela22410111213141516171819201013[[#This Row],[VENCIMENTO]],"Vencido‼","Válido✔")</f>
        <v>Válido✔</v>
      </c>
    </row>
    <row r="56" spans="1:12" x14ac:dyDescent="0.25">
      <c r="A56" s="11" t="str">
        <f>Tabela224[[#This Row],[NOME]]</f>
        <v>JONATHAN FERNANDES PEREIRA</v>
      </c>
      <c r="B56" s="11" t="str">
        <f>Tabela224[[#This Row],[CATEGORIA]]</f>
        <v>EMPREGADO</v>
      </c>
      <c r="C56" s="15" t="str">
        <f>Tabela224[[#This Row],[SITUAÇÃO ]]</f>
        <v>ATIVO</v>
      </c>
      <c r="D56" s="15" t="s">
        <v>80</v>
      </c>
      <c r="E56" s="7">
        <v>45327</v>
      </c>
      <c r="F56" s="10">
        <v>8.3333333333333329E-2</v>
      </c>
      <c r="G56" s="7" t="s">
        <v>22</v>
      </c>
      <c r="H56" s="7" t="s">
        <v>63</v>
      </c>
      <c r="I56" s="8">
        <v>24</v>
      </c>
      <c r="J56" s="7">
        <f t="shared" si="0"/>
        <v>46058</v>
      </c>
      <c r="K56" s="9">
        <f t="shared" si="2"/>
        <v>46029</v>
      </c>
      <c r="L56" s="27" t="str">
        <f ca="1">IF(TODAY()&gt;Tabela22410111213141516171819201013[[#This Row],[VENCIMENTO]],"Vencido‼","Válido✔")</f>
        <v>Válido✔</v>
      </c>
    </row>
    <row r="57" spans="1:12" x14ac:dyDescent="0.25">
      <c r="A57" s="11" t="str">
        <f>Tabela224[[#This Row],[NOME]]</f>
        <v>FERNANDO AQUINO FERNANDES</v>
      </c>
      <c r="B57" s="11" t="str">
        <f>Tabela224[[#This Row],[CATEGORIA]]</f>
        <v>INTERMITENTE (FERNANDO)</v>
      </c>
      <c r="C57" s="15" t="str">
        <f>Tabela224[[#This Row],[SITUAÇÃO ]]</f>
        <v>ATIVO</v>
      </c>
      <c r="D57" s="15" t="s">
        <v>80</v>
      </c>
      <c r="E57" s="7"/>
      <c r="F57" s="10">
        <v>8.3333333333333329E-2</v>
      </c>
      <c r="G57" s="7" t="s">
        <v>22</v>
      </c>
      <c r="H57" s="7" t="s">
        <v>63</v>
      </c>
      <c r="I57" s="8">
        <v>24</v>
      </c>
      <c r="J57" s="7">
        <f t="shared" si="0"/>
        <v>731</v>
      </c>
      <c r="K57" s="9">
        <f t="shared" si="2"/>
        <v>702</v>
      </c>
      <c r="L57" s="27" t="str">
        <f ca="1">IF(TODAY()&gt;Tabela22410111213141516171819201013[[#This Row],[VENCIMENTO]],"Vencido‼","Válido✔")</f>
        <v>Vencido‼</v>
      </c>
    </row>
    <row r="58" spans="1:12" x14ac:dyDescent="0.25">
      <c r="A58" s="11" t="str">
        <f>Tabela224[[#This Row],[NOME]]</f>
        <v>WANDESON COSTA LIMA</v>
      </c>
      <c r="B58" s="11" t="str">
        <f>Tabela224[[#This Row],[CATEGORIA]]</f>
        <v>INTERMITENTE (FERNANDO)</v>
      </c>
      <c r="C58" s="15" t="str">
        <f>Tabela224[[#This Row],[SITUAÇÃO ]]</f>
        <v>ATIVO</v>
      </c>
      <c r="D58" s="15" t="s">
        <v>80</v>
      </c>
      <c r="E58" s="7"/>
      <c r="F58" s="10">
        <v>8.3333333333333329E-2</v>
      </c>
      <c r="G58" s="7" t="s">
        <v>22</v>
      </c>
      <c r="H58" s="7" t="s">
        <v>63</v>
      </c>
      <c r="I58" s="8">
        <v>24</v>
      </c>
      <c r="J58" s="7">
        <f t="shared" si="0"/>
        <v>731</v>
      </c>
      <c r="K58" s="9">
        <f t="shared" si="2"/>
        <v>702</v>
      </c>
      <c r="L58" s="27" t="str">
        <f ca="1">IF(TODAY()&gt;Tabela22410111213141516171819201013[[#This Row],[VENCIMENTO]],"Vencido‼","Válido✔")</f>
        <v>Vencido‼</v>
      </c>
    </row>
    <row r="59" spans="1:12" x14ac:dyDescent="0.25">
      <c r="A59" s="11" t="str">
        <f>Tabela224[[#This Row],[NOME]]</f>
        <v>WILLIAN JORGE CAETANO PINTO</v>
      </c>
      <c r="B59" s="11" t="str">
        <f>Tabela224[[#This Row],[CATEGORIA]]</f>
        <v>INTERMITENTE (FERNANDO)</v>
      </c>
      <c r="C59" s="15" t="str">
        <f>Tabela224[[#This Row],[SITUAÇÃO ]]</f>
        <v>ATIVO</v>
      </c>
      <c r="D59" s="15" t="s">
        <v>80</v>
      </c>
      <c r="E59" s="7"/>
      <c r="F59" s="10">
        <v>8.3333333333333329E-2</v>
      </c>
      <c r="G59" s="7" t="s">
        <v>22</v>
      </c>
      <c r="H59" s="7" t="s">
        <v>63</v>
      </c>
      <c r="I59" s="8">
        <v>24</v>
      </c>
      <c r="J59" s="7">
        <f t="shared" si="0"/>
        <v>731</v>
      </c>
      <c r="K59" s="9">
        <f t="shared" si="2"/>
        <v>702</v>
      </c>
      <c r="L59" s="27" t="str">
        <f ca="1">IF(TODAY()&gt;Tabela22410111213141516171819201013[[#This Row],[VENCIMENTO]],"Vencido‼","Válido✔")</f>
        <v>Vencido‼</v>
      </c>
    </row>
    <row r="60" spans="1:12" x14ac:dyDescent="0.25">
      <c r="A60" s="11" t="str">
        <f>Tabela224[[#This Row],[NOME]]</f>
        <v>GRASIANE DA COSTA SOBRINHO</v>
      </c>
      <c r="B60" s="11" t="str">
        <f>Tabela224[[#This Row],[CATEGORIA]]</f>
        <v>EMPREGADO</v>
      </c>
      <c r="C60" s="15" t="str">
        <f>Tabela224[[#This Row],[SITUAÇÃO ]]</f>
        <v>ATIVO</v>
      </c>
      <c r="D60" s="15" t="s">
        <v>80</v>
      </c>
      <c r="E60" s="7"/>
      <c r="F60" s="10">
        <v>8.3333333333333329E-2</v>
      </c>
      <c r="G60" s="7" t="s">
        <v>22</v>
      </c>
      <c r="H60" s="7" t="s">
        <v>63</v>
      </c>
      <c r="I60" s="8">
        <v>24</v>
      </c>
      <c r="J60" s="7">
        <f t="shared" si="0"/>
        <v>731</v>
      </c>
      <c r="K60" s="9">
        <f t="shared" si="2"/>
        <v>702</v>
      </c>
      <c r="L60" s="27" t="str">
        <f ca="1">IF(TODAY()&gt;Tabela22410111213141516171819201013[[#This Row],[VENCIMENTO]],"Vencido‼","Válido✔")</f>
        <v>Vencido‼</v>
      </c>
    </row>
    <row r="61" spans="1:12" x14ac:dyDescent="0.25">
      <c r="A61" s="11" t="str">
        <f>Tabela224[[#This Row],[NOME]]</f>
        <v>BRUNO GUIMARÃES MARTINS</v>
      </c>
      <c r="B61" s="11" t="str">
        <f>Tabela224[[#This Row],[CATEGORIA]]</f>
        <v>EMPREGADO</v>
      </c>
      <c r="C61" s="15" t="str">
        <f>Tabela224[[#This Row],[SITUAÇÃO ]]</f>
        <v>ATIVO</v>
      </c>
      <c r="D61" s="15" t="s">
        <v>80</v>
      </c>
      <c r="E61" s="7" t="s">
        <v>143</v>
      </c>
      <c r="F61" s="10">
        <v>8.3333333333333329E-2</v>
      </c>
      <c r="G61" s="7" t="s">
        <v>22</v>
      </c>
      <c r="H61" s="7" t="s">
        <v>63</v>
      </c>
      <c r="I61" s="8">
        <v>24</v>
      </c>
      <c r="J61" s="7" t="e">
        <f t="shared" si="0"/>
        <v>#VALUE!</v>
      </c>
      <c r="K61" s="9" t="e">
        <f t="shared" si="2"/>
        <v>#VALUE!</v>
      </c>
      <c r="L61" s="27" t="e">
        <f ca="1">IF(TODAY()&gt;Tabela22410111213141516171819201013[[#This Row],[VENCIMENTO]],"Vencido‼","Válido✔")</f>
        <v>#VALUE!</v>
      </c>
    </row>
    <row r="62" spans="1:12" x14ac:dyDescent="0.25">
      <c r="A62" s="11" t="str">
        <f>Tabela224[[#This Row],[NOME]]</f>
        <v>LEANDRO GUIMARÃES MARTINS</v>
      </c>
      <c r="B62" s="11" t="str">
        <f>Tabela224[[#This Row],[CATEGORIA]]</f>
        <v>EMPREGADO</v>
      </c>
      <c r="C62" s="15" t="str">
        <f>Tabela224[[#This Row],[SITUAÇÃO ]]</f>
        <v>ATIVO</v>
      </c>
      <c r="D62" s="15" t="s">
        <v>80</v>
      </c>
      <c r="E62" s="7" t="s">
        <v>143</v>
      </c>
      <c r="F62" s="10">
        <v>8.3333333333333329E-2</v>
      </c>
      <c r="G62" s="7" t="s">
        <v>22</v>
      </c>
      <c r="H62" s="7" t="s">
        <v>63</v>
      </c>
      <c r="I62" s="8">
        <v>24</v>
      </c>
      <c r="J62" s="7" t="e">
        <f t="shared" si="0"/>
        <v>#VALUE!</v>
      </c>
      <c r="K62" s="9" t="e">
        <f t="shared" si="2"/>
        <v>#VALUE!</v>
      </c>
      <c r="L62" s="27" t="e">
        <f ca="1">IF(TODAY()&gt;Tabela22410111213141516171819201013[[#This Row],[VENCIMENTO]],"Vencido‼","Válido✔")</f>
        <v>#VALUE!</v>
      </c>
    </row>
    <row r="63" spans="1:12" x14ac:dyDescent="0.25">
      <c r="A63" s="11" t="str">
        <f>Tabela224[[#This Row],[NOME]]</f>
        <v>ALESSANDRO IORANY DOS SANTOS</v>
      </c>
      <c r="B63" s="11" t="str">
        <f>Tabela224[[#This Row],[CATEGORIA]]</f>
        <v>EMPREGADO</v>
      </c>
      <c r="C63" s="15" t="str">
        <f>Tabela224[[#This Row],[SITUAÇÃO ]]</f>
        <v>INATIVO</v>
      </c>
      <c r="D63" s="15" t="s">
        <v>80</v>
      </c>
      <c r="E63" s="7">
        <v>45379</v>
      </c>
      <c r="F63" s="10">
        <v>8.3333333333333329E-2</v>
      </c>
      <c r="G63" s="7" t="s">
        <v>22</v>
      </c>
      <c r="H63" s="7" t="s">
        <v>63</v>
      </c>
      <c r="I63" s="8">
        <v>24</v>
      </c>
      <c r="J63" s="7">
        <f t="shared" si="0"/>
        <v>46109</v>
      </c>
      <c r="K63" s="9">
        <f t="shared" si="2"/>
        <v>46080</v>
      </c>
      <c r="L63" s="27" t="str">
        <f ca="1">IF(TODAY()&gt;Tabela22410111213141516171819201013[[#This Row],[VENCIMENTO]],"Vencido‼","Válido✔")</f>
        <v>Válido✔</v>
      </c>
    </row>
    <row r="64" spans="1:12" x14ac:dyDescent="0.25">
      <c r="A64" s="11" t="str">
        <f>Tabela224[[#This Row],[NOME]]</f>
        <v>MATHEUS BINI SEVERINO FERNANDES</v>
      </c>
      <c r="B64" s="11" t="str">
        <f>Tabela224[[#This Row],[CATEGORIA]]</f>
        <v>EMPREGADO</v>
      </c>
      <c r="C64" s="15" t="str">
        <f>Tabela224[[#This Row],[SITUAÇÃO ]]</f>
        <v>ATIVO</v>
      </c>
      <c r="D64" s="15" t="s">
        <v>80</v>
      </c>
      <c r="E64" s="7">
        <v>45379</v>
      </c>
      <c r="F64" s="10">
        <v>8.3333333333333329E-2</v>
      </c>
      <c r="G64" s="7" t="s">
        <v>22</v>
      </c>
      <c r="H64" s="7" t="s">
        <v>63</v>
      </c>
      <c r="I64" s="8">
        <v>24</v>
      </c>
      <c r="J64" s="7">
        <f t="shared" si="0"/>
        <v>46109</v>
      </c>
      <c r="K64" s="9">
        <f t="shared" si="2"/>
        <v>46080</v>
      </c>
      <c r="L64" s="27" t="str">
        <f ca="1">IF(TODAY()&gt;Tabela22410111213141516171819201013[[#This Row],[VENCIMENTO]],"Vencido‼","Válido✔")</f>
        <v>Válido✔</v>
      </c>
    </row>
    <row r="65" spans="1:12" x14ac:dyDescent="0.25">
      <c r="A65" s="11" t="str">
        <f>Tabela224[[#This Row],[NOME]]</f>
        <v>NILTON ALVES DA CUNHA FILHO</v>
      </c>
      <c r="B65" s="11" t="str">
        <f>Tabela224[[#This Row],[CATEGORIA]]</f>
        <v>EMPREGADO</v>
      </c>
      <c r="C65" s="15" t="str">
        <f>Tabela224[[#This Row],[SITUAÇÃO ]]</f>
        <v>ATIVO</v>
      </c>
      <c r="D65" s="15" t="s">
        <v>80</v>
      </c>
      <c r="E65" s="7">
        <v>45379</v>
      </c>
      <c r="F65" s="10">
        <v>8.3333333333333329E-2</v>
      </c>
      <c r="G65" s="7" t="s">
        <v>22</v>
      </c>
      <c r="H65" s="7" t="s">
        <v>63</v>
      </c>
      <c r="I65" s="8">
        <v>24</v>
      </c>
      <c r="J65" s="7">
        <f t="shared" si="0"/>
        <v>46109</v>
      </c>
      <c r="K65" s="9">
        <f t="shared" si="2"/>
        <v>46080</v>
      </c>
      <c r="L65" s="27" t="str">
        <f ca="1">IF(TODAY()&gt;Tabela22410111213141516171819201013[[#This Row],[VENCIMENTO]],"Vencido‼","Válido✔")</f>
        <v>Válido✔</v>
      </c>
    </row>
    <row r="66" spans="1:12" x14ac:dyDescent="0.25">
      <c r="A66" s="11" t="str">
        <f>Tabela224[[#This Row],[NOME]]</f>
        <v>FRANCISCO PEDRO DE SOUZA SANTOS</v>
      </c>
      <c r="B66" s="11" t="str">
        <f>Tabela224[[#This Row],[CATEGORIA]]</f>
        <v>EMPREGADO</v>
      </c>
      <c r="C66" s="15" t="str">
        <f>Tabela224[[#This Row],[SITUAÇÃO ]]</f>
        <v>ATIVO</v>
      </c>
      <c r="D66" s="8"/>
      <c r="E66" s="7"/>
      <c r="F66" s="7"/>
      <c r="G66" s="7"/>
      <c r="H66" s="7"/>
      <c r="I66" s="8"/>
      <c r="J66" s="7">
        <f t="shared" si="0"/>
        <v>0</v>
      </c>
      <c r="K66" s="9">
        <f t="shared" si="2"/>
        <v>-29</v>
      </c>
      <c r="L66" s="27" t="str">
        <f ca="1">IF(TODAY()&gt;Tabela22410111213141516171819201013[[#This Row],[VENCIMENTO]],"Vencido‼","Válido✔")</f>
        <v>Vencido‼</v>
      </c>
    </row>
    <row r="67" spans="1:12" x14ac:dyDescent="0.25">
      <c r="A67" s="11" t="str">
        <f>Tabela224[[#This Row],[NOME]]</f>
        <v>CARLOS EDUARDO ALVES JULIÃO</v>
      </c>
      <c r="B67" s="11" t="str">
        <f>Tabela224[[#This Row],[CATEGORIA]]</f>
        <v>EMPREGADO</v>
      </c>
      <c r="C67" s="15" t="str">
        <f>Tabela224[[#This Row],[SITUAÇÃO ]]</f>
        <v>ATIVO</v>
      </c>
      <c r="D67" s="8"/>
      <c r="E67" s="7"/>
      <c r="F67" s="7"/>
      <c r="G67" s="7"/>
      <c r="H67" s="7"/>
      <c r="I67" s="8"/>
      <c r="J67" s="7">
        <f t="shared" si="0"/>
        <v>0</v>
      </c>
      <c r="K67" s="9">
        <f t="shared" si="2"/>
        <v>-29</v>
      </c>
      <c r="L67" s="27" t="str">
        <f ca="1">IF(TODAY()&gt;Tabela22410111213141516171819201013[[#This Row],[VENCIMENTO]],"Vencido‼","Válido✔")</f>
        <v>Vencido‼</v>
      </c>
    </row>
    <row r="68" spans="1:12" x14ac:dyDescent="0.25">
      <c r="A68" s="11" t="str">
        <f>Tabela224[[#This Row],[NOME]]</f>
        <v>JHONATAS ALVES COSTA</v>
      </c>
      <c r="B68" s="11" t="str">
        <f>Tabela224[[#This Row],[CATEGORIA]]</f>
        <v>EMPREGADO</v>
      </c>
      <c r="C68" s="15" t="str">
        <f>Tabela224[[#This Row],[SITUAÇÃO ]]</f>
        <v>ATIVO</v>
      </c>
      <c r="D68" s="8"/>
      <c r="E68" s="7"/>
      <c r="F68" s="7"/>
      <c r="G68" s="7"/>
      <c r="H68" s="7"/>
      <c r="I68" s="8"/>
      <c r="J68" s="7">
        <f t="shared" si="0"/>
        <v>0</v>
      </c>
      <c r="K68" s="9">
        <f t="shared" si="2"/>
        <v>-29</v>
      </c>
      <c r="L68" s="27" t="str">
        <f ca="1">IF(TODAY()&gt;Tabela22410111213141516171819201013[[#This Row],[VENCIMENTO]],"Vencido‼","Válido✔")</f>
        <v>Vencido‼</v>
      </c>
    </row>
    <row r="69" spans="1:12" x14ac:dyDescent="0.25">
      <c r="A69" s="11" t="str">
        <f>Tabela224[[#This Row],[NOME]]</f>
        <v>KELLEN CARLA PEREIRA SILVA</v>
      </c>
      <c r="B69" s="11" t="str">
        <f>Tabela224[[#This Row],[CATEGORIA]]</f>
        <v>EMPREGADO</v>
      </c>
      <c r="C69" s="15" t="str">
        <f>Tabela224[[#This Row],[SITUAÇÃO ]]</f>
        <v>ATIVO</v>
      </c>
      <c r="D69" s="8"/>
      <c r="E69" s="7"/>
      <c r="F69" s="7"/>
      <c r="G69" s="7"/>
      <c r="H69" s="7"/>
      <c r="I69" s="8"/>
      <c r="J69" s="7">
        <f t="shared" ref="J69:J100" si="3">EDATE(E69,I69)</f>
        <v>0</v>
      </c>
      <c r="K69" s="9">
        <f t="shared" si="2"/>
        <v>-29</v>
      </c>
      <c r="L69" s="27" t="str">
        <f ca="1">IF(TODAY()&gt;Tabela22410111213141516171819201013[[#This Row],[VENCIMENTO]],"Vencido‼","Válido✔")</f>
        <v>Vencido‼</v>
      </c>
    </row>
    <row r="70" spans="1:12" x14ac:dyDescent="0.25">
      <c r="A70" s="11" t="str">
        <f>Tabela224[[#This Row],[NOME]]</f>
        <v>LEONARDO JOSÉ DA SILVA</v>
      </c>
      <c r="B70" s="11" t="str">
        <f>Tabela224[[#This Row],[CATEGORIA]]</f>
        <v>EMPREGADO</v>
      </c>
      <c r="C70" s="15" t="str">
        <f>Tabela224[[#This Row],[SITUAÇÃO ]]</f>
        <v>ATIVO</v>
      </c>
      <c r="D70" s="8"/>
      <c r="E70" s="7"/>
      <c r="F70" s="7"/>
      <c r="G70" s="7"/>
      <c r="H70" s="7"/>
      <c r="I70" s="8"/>
      <c r="J70" s="7">
        <f t="shared" si="3"/>
        <v>0</v>
      </c>
      <c r="K70" s="9">
        <f t="shared" si="2"/>
        <v>-29</v>
      </c>
      <c r="L70" s="27" t="str">
        <f ca="1">IF(TODAY()&gt;Tabela22410111213141516171819201013[[#This Row],[VENCIMENTO]],"Vencido‼","Válido✔")</f>
        <v>Vencido‼</v>
      </c>
    </row>
    <row r="71" spans="1:12" x14ac:dyDescent="0.25">
      <c r="A71" s="11" t="str">
        <f>Tabela224[[#This Row],[NOME]]</f>
        <v>LUSIMAR DE SOUZA SANTOS</v>
      </c>
      <c r="B71" s="11" t="str">
        <f>Tabela224[[#This Row],[CATEGORIA]]</f>
        <v>EMPREGADO</v>
      </c>
      <c r="C71" s="15" t="str">
        <f>Tabela224[[#This Row],[SITUAÇÃO ]]</f>
        <v>ATIVO</v>
      </c>
      <c r="D71" s="8"/>
      <c r="E71" s="7"/>
      <c r="F71" s="7"/>
      <c r="G71" s="7"/>
      <c r="H71" s="7"/>
      <c r="I71" s="8"/>
      <c r="J71" s="7">
        <f t="shared" si="3"/>
        <v>0</v>
      </c>
      <c r="K71" s="9">
        <f t="shared" si="2"/>
        <v>-29</v>
      </c>
      <c r="L71" s="27" t="str">
        <f ca="1">IF(TODAY()&gt;Tabela22410111213141516171819201013[[#This Row],[VENCIMENTO]],"Vencido‼","Válido✔")</f>
        <v>Vencido‼</v>
      </c>
    </row>
    <row r="72" spans="1:12" x14ac:dyDescent="0.25">
      <c r="A72" s="11" t="str">
        <f>Tabela224[[#This Row],[NOME]]</f>
        <v>SANDY CRISTINA VENCESLAU FERREIRA</v>
      </c>
      <c r="B72" s="11" t="str">
        <f>Tabela224[[#This Row],[CATEGORIA]]</f>
        <v>EMPREGADO</v>
      </c>
      <c r="C72" s="15" t="str">
        <f>Tabela224[[#This Row],[SITUAÇÃO ]]</f>
        <v>ATIVO</v>
      </c>
      <c r="D72" s="8"/>
      <c r="E72" s="7"/>
      <c r="F72" s="7"/>
      <c r="G72" s="7"/>
      <c r="H72" s="7"/>
      <c r="I72" s="8"/>
      <c r="J72" s="7">
        <f t="shared" si="3"/>
        <v>0</v>
      </c>
      <c r="K72" s="9">
        <f t="shared" si="2"/>
        <v>-29</v>
      </c>
      <c r="L72" s="27" t="str">
        <f ca="1">IF(TODAY()&gt;Tabela22410111213141516171819201013[[#This Row],[VENCIMENTO]],"Vencido‼","Válido✔")</f>
        <v>Vencido‼</v>
      </c>
    </row>
    <row r="73" spans="1:12" x14ac:dyDescent="0.25">
      <c r="A73" s="11" t="e">
        <f>Tabela224[[#This Row],[NOME]]</f>
        <v>#VALUE!</v>
      </c>
      <c r="B73" s="11" t="e">
        <f>Tabela224[[#This Row],[CATEGORIA]]</f>
        <v>#VALUE!</v>
      </c>
      <c r="C73" s="15" t="e">
        <f>Tabela224[[#This Row],[SITUAÇÃO ]]</f>
        <v>#VALUE!</v>
      </c>
      <c r="D73" s="8"/>
      <c r="E73" s="7"/>
      <c r="F73" s="7"/>
      <c r="G73" s="7"/>
      <c r="H73" s="7"/>
      <c r="I73" s="8"/>
      <c r="J73" s="7">
        <f t="shared" si="3"/>
        <v>0</v>
      </c>
      <c r="K73" s="9">
        <f t="shared" si="2"/>
        <v>-29</v>
      </c>
      <c r="L73" s="27" t="str">
        <f ca="1">IF(TODAY()&gt;Tabela22410111213141516171819201013[[#This Row],[VENCIMENTO]],"Vencido‼","Válido✔")</f>
        <v>Vencido‼</v>
      </c>
    </row>
    <row r="74" spans="1:12" x14ac:dyDescent="0.25">
      <c r="A74" s="11" t="e">
        <f>Tabela224[[#This Row],[NOME]]</f>
        <v>#VALUE!</v>
      </c>
      <c r="B74" s="11" t="e">
        <f>Tabela224[[#This Row],[CATEGORIA]]</f>
        <v>#VALUE!</v>
      </c>
      <c r="C74" s="15" t="e">
        <f>Tabela224[[#This Row],[SITUAÇÃO ]]</f>
        <v>#VALUE!</v>
      </c>
      <c r="D74" s="8"/>
      <c r="E74" s="7"/>
      <c r="F74" s="7"/>
      <c r="G74" s="7"/>
      <c r="H74" s="7"/>
      <c r="I74" s="8"/>
      <c r="J74" s="7">
        <f t="shared" si="3"/>
        <v>0</v>
      </c>
      <c r="K74" s="9">
        <f t="shared" si="2"/>
        <v>-29</v>
      </c>
      <c r="L74" s="27" t="str">
        <f ca="1">IF(TODAY()&gt;Tabela22410111213141516171819201013[[#This Row],[VENCIMENTO]],"Vencido‼","Válido✔")</f>
        <v>Vencido‼</v>
      </c>
    </row>
    <row r="75" spans="1:12" x14ac:dyDescent="0.25">
      <c r="A75" s="11" t="e">
        <f>Tabela224[[#This Row],[NOME]]</f>
        <v>#VALUE!</v>
      </c>
      <c r="B75" s="11" t="e">
        <f>Tabela224[[#This Row],[CATEGORIA]]</f>
        <v>#VALUE!</v>
      </c>
      <c r="C75" s="15" t="e">
        <f>Tabela224[[#This Row],[SITUAÇÃO ]]</f>
        <v>#VALUE!</v>
      </c>
      <c r="D75" s="8"/>
      <c r="E75" s="7"/>
      <c r="F75" s="7"/>
      <c r="G75" s="7"/>
      <c r="H75" s="7"/>
      <c r="I75" s="8"/>
      <c r="J75" s="7">
        <f t="shared" si="3"/>
        <v>0</v>
      </c>
      <c r="K75" s="9">
        <f t="shared" si="2"/>
        <v>-29</v>
      </c>
      <c r="L75" s="27" t="str">
        <f ca="1">IF(TODAY()&gt;Tabela22410111213141516171819201013[[#This Row],[VENCIMENTO]],"Vencido‼","Válido✔")</f>
        <v>Vencido‼</v>
      </c>
    </row>
    <row r="76" spans="1:12" x14ac:dyDescent="0.25">
      <c r="A76" s="11" t="e">
        <f>Tabela224[[#This Row],[NOME]]</f>
        <v>#VALUE!</v>
      </c>
      <c r="B76" s="11" t="e">
        <f>Tabela224[[#This Row],[CATEGORIA]]</f>
        <v>#VALUE!</v>
      </c>
      <c r="C76" s="15" t="e">
        <f>Tabela224[[#This Row],[SITUAÇÃO ]]</f>
        <v>#VALUE!</v>
      </c>
      <c r="D76" s="8"/>
      <c r="E76" s="7"/>
      <c r="F76" s="7"/>
      <c r="G76" s="7"/>
      <c r="H76" s="7"/>
      <c r="I76" s="8"/>
      <c r="J76" s="7">
        <f t="shared" si="3"/>
        <v>0</v>
      </c>
      <c r="K76" s="9">
        <f t="shared" si="2"/>
        <v>-29</v>
      </c>
      <c r="L76" s="27" t="str">
        <f ca="1">IF(TODAY()&gt;Tabela22410111213141516171819201013[[#This Row],[VENCIMENTO]],"Vencido‼","Válido✔")</f>
        <v>Vencido‼</v>
      </c>
    </row>
    <row r="77" spans="1:12" x14ac:dyDescent="0.25">
      <c r="A77" s="11" t="e">
        <f>Tabela224[[#This Row],[NOME]]</f>
        <v>#VALUE!</v>
      </c>
      <c r="B77" s="11" t="e">
        <f>Tabela224[[#This Row],[CATEGORIA]]</f>
        <v>#VALUE!</v>
      </c>
      <c r="C77" s="15" t="e">
        <f>Tabela224[[#This Row],[SITUAÇÃO ]]</f>
        <v>#VALUE!</v>
      </c>
      <c r="D77" s="8"/>
      <c r="E77" s="7"/>
      <c r="F77" s="7"/>
      <c r="G77" s="7"/>
      <c r="H77" s="7"/>
      <c r="I77" s="8"/>
      <c r="J77" s="7">
        <f t="shared" si="3"/>
        <v>0</v>
      </c>
      <c r="K77" s="9">
        <f t="shared" si="2"/>
        <v>-29</v>
      </c>
      <c r="L77" s="27" t="str">
        <f ca="1">IF(TODAY()&gt;Tabela22410111213141516171819201013[[#This Row],[VENCIMENTO]],"Vencido‼","Válido✔")</f>
        <v>Vencido‼</v>
      </c>
    </row>
    <row r="78" spans="1:12" x14ac:dyDescent="0.25">
      <c r="A78" s="11" t="e">
        <f>Tabela224[[#This Row],[NOME]]</f>
        <v>#VALUE!</v>
      </c>
      <c r="B78" s="11" t="e">
        <f>Tabela224[[#This Row],[CATEGORIA]]</f>
        <v>#VALUE!</v>
      </c>
      <c r="C78" s="15" t="e">
        <f>Tabela224[[#This Row],[SITUAÇÃO ]]</f>
        <v>#VALUE!</v>
      </c>
      <c r="D78" s="8"/>
      <c r="E78" s="7"/>
      <c r="F78" s="7"/>
      <c r="G78" s="7"/>
      <c r="H78" s="7"/>
      <c r="I78" s="8"/>
      <c r="J78" s="7">
        <f t="shared" si="3"/>
        <v>0</v>
      </c>
      <c r="K78" s="9">
        <f t="shared" si="2"/>
        <v>-29</v>
      </c>
      <c r="L78" s="27" t="str">
        <f ca="1">IF(TODAY()&gt;Tabela22410111213141516171819201013[[#This Row],[VENCIMENTO]],"Vencido‼","Válido✔")</f>
        <v>Vencido‼</v>
      </c>
    </row>
    <row r="79" spans="1:12" x14ac:dyDescent="0.25">
      <c r="A79" s="11" t="e">
        <f>Tabela224[[#This Row],[NOME]]</f>
        <v>#VALUE!</v>
      </c>
      <c r="B79" s="11" t="e">
        <f>Tabela224[[#This Row],[CATEGORIA]]</f>
        <v>#VALUE!</v>
      </c>
      <c r="C79" s="15" t="e">
        <f>Tabela224[[#This Row],[SITUAÇÃO ]]</f>
        <v>#VALUE!</v>
      </c>
      <c r="D79" s="8"/>
      <c r="E79" s="7"/>
      <c r="F79" s="7"/>
      <c r="G79" s="7"/>
      <c r="H79" s="7"/>
      <c r="I79" s="8"/>
      <c r="J79" s="7">
        <f t="shared" si="3"/>
        <v>0</v>
      </c>
      <c r="K79" s="9">
        <f t="shared" ref="K79:K100" si="4">J79-29</f>
        <v>-29</v>
      </c>
      <c r="L79" s="27" t="str">
        <f ca="1">IF(TODAY()&gt;Tabela22410111213141516171819201013[[#This Row],[VENCIMENTO]],"Vencido‼","Válido✔")</f>
        <v>Vencido‼</v>
      </c>
    </row>
    <row r="80" spans="1:12" x14ac:dyDescent="0.25">
      <c r="A80" s="11" t="e">
        <f>Tabela224[[#This Row],[NOME]]</f>
        <v>#VALUE!</v>
      </c>
      <c r="B80" s="11" t="e">
        <f>Tabela224[[#This Row],[CATEGORIA]]</f>
        <v>#VALUE!</v>
      </c>
      <c r="C80" s="15" t="e">
        <f>Tabela224[[#This Row],[SITUAÇÃO ]]</f>
        <v>#VALUE!</v>
      </c>
      <c r="D80" s="8"/>
      <c r="E80" s="7"/>
      <c r="F80" s="7"/>
      <c r="G80" s="7"/>
      <c r="H80" s="7"/>
      <c r="I80" s="8"/>
      <c r="J80" s="7">
        <f t="shared" si="3"/>
        <v>0</v>
      </c>
      <c r="K80" s="9">
        <f t="shared" si="4"/>
        <v>-29</v>
      </c>
      <c r="L80" s="27" t="str">
        <f ca="1">IF(TODAY()&gt;Tabela22410111213141516171819201013[[#This Row],[VENCIMENTO]],"Vencido‼","Válido✔")</f>
        <v>Vencido‼</v>
      </c>
    </row>
    <row r="81" spans="1:12" x14ac:dyDescent="0.25">
      <c r="A81" s="11" t="e">
        <f>Tabela224[[#This Row],[NOME]]</f>
        <v>#VALUE!</v>
      </c>
      <c r="B81" s="11" t="e">
        <f>Tabela224[[#This Row],[CATEGORIA]]</f>
        <v>#VALUE!</v>
      </c>
      <c r="C81" s="15"/>
      <c r="D81" s="8"/>
      <c r="E81" s="7"/>
      <c r="F81" s="7"/>
      <c r="G81" s="7"/>
      <c r="H81" s="7"/>
      <c r="I81" s="8"/>
      <c r="J81" s="7">
        <f t="shared" si="3"/>
        <v>0</v>
      </c>
      <c r="K81" s="9">
        <f t="shared" si="4"/>
        <v>-29</v>
      </c>
      <c r="L81" s="27" t="str">
        <f ca="1">IF(TODAY()&gt;Tabela22410111213141516171819201013[[#This Row],[VENCIMENTO]],"Vencido‼","Válido✔")</f>
        <v>Vencido‼</v>
      </c>
    </row>
    <row r="82" spans="1:12" x14ac:dyDescent="0.25">
      <c r="A82" s="11" t="e">
        <f>Tabela224[[#This Row],[NOME]]</f>
        <v>#VALUE!</v>
      </c>
      <c r="B82" s="11" t="e">
        <f>Tabela224[[#This Row],[CATEGORIA]]</f>
        <v>#VALUE!</v>
      </c>
      <c r="C82" s="15"/>
      <c r="D82" s="8"/>
      <c r="E82" s="7"/>
      <c r="F82" s="7"/>
      <c r="G82" s="7"/>
      <c r="H82" s="7"/>
      <c r="I82" s="8"/>
      <c r="J82" s="7">
        <f t="shared" si="3"/>
        <v>0</v>
      </c>
      <c r="K82" s="9">
        <f t="shared" si="4"/>
        <v>-29</v>
      </c>
      <c r="L82" s="27" t="str">
        <f ca="1">IF(TODAY()&gt;Tabela22410111213141516171819201013[[#This Row],[VENCIMENTO]],"Vencido‼","Válido✔")</f>
        <v>Vencido‼</v>
      </c>
    </row>
    <row r="83" spans="1:12" x14ac:dyDescent="0.25">
      <c r="A83" s="11" t="e">
        <f>Tabela224[[#This Row],[NOME]]</f>
        <v>#VALUE!</v>
      </c>
      <c r="B83" s="11" t="e">
        <f>Tabela224[[#This Row],[CATEGORIA]]</f>
        <v>#VALUE!</v>
      </c>
      <c r="C83" s="15"/>
      <c r="D83" s="8"/>
      <c r="E83" s="7"/>
      <c r="F83" s="7"/>
      <c r="G83" s="7"/>
      <c r="H83" s="7"/>
      <c r="I83" s="8"/>
      <c r="J83" s="7">
        <f t="shared" si="3"/>
        <v>0</v>
      </c>
      <c r="K83" s="9">
        <f t="shared" si="4"/>
        <v>-29</v>
      </c>
      <c r="L83" s="27" t="str">
        <f ca="1">IF(TODAY()&gt;Tabela22410111213141516171819201013[[#This Row],[VENCIMENTO]],"Vencido‼","Válido✔")</f>
        <v>Vencido‼</v>
      </c>
    </row>
    <row r="84" spans="1:12" x14ac:dyDescent="0.25">
      <c r="A84" s="11" t="e">
        <f>Tabela224[[#This Row],[NOME]]</f>
        <v>#VALUE!</v>
      </c>
      <c r="B84" s="11" t="e">
        <f>Tabela224[[#This Row],[CATEGORIA]]</f>
        <v>#VALUE!</v>
      </c>
      <c r="C84" s="15"/>
      <c r="D84" s="8"/>
      <c r="E84" s="7"/>
      <c r="F84" s="7"/>
      <c r="G84" s="7"/>
      <c r="H84" s="7"/>
      <c r="I84" s="8"/>
      <c r="J84" s="7">
        <f t="shared" si="3"/>
        <v>0</v>
      </c>
      <c r="K84" s="9">
        <f t="shared" si="4"/>
        <v>-29</v>
      </c>
      <c r="L84" s="27" t="str">
        <f ca="1">IF(TODAY()&gt;Tabela22410111213141516171819201013[[#This Row],[VENCIMENTO]],"Vencido‼","Válido✔")</f>
        <v>Vencido‼</v>
      </c>
    </row>
    <row r="85" spans="1:12" x14ac:dyDescent="0.25">
      <c r="A85" s="11" t="e">
        <f>Tabela224[[#This Row],[NOME]]</f>
        <v>#VALUE!</v>
      </c>
      <c r="B85" s="11" t="e">
        <f>Tabela224[[#This Row],[CATEGORIA]]</f>
        <v>#VALUE!</v>
      </c>
      <c r="C85" s="15"/>
      <c r="D85" s="8"/>
      <c r="E85" s="7"/>
      <c r="F85" s="7"/>
      <c r="G85" s="7"/>
      <c r="H85" s="7"/>
      <c r="I85" s="8"/>
      <c r="J85" s="7">
        <f t="shared" si="3"/>
        <v>0</v>
      </c>
      <c r="K85" s="9">
        <f t="shared" si="4"/>
        <v>-29</v>
      </c>
      <c r="L85" s="27" t="str">
        <f ca="1">IF(TODAY()&gt;Tabela22410111213141516171819201013[[#This Row],[VENCIMENTO]],"Vencido‼","Válido✔")</f>
        <v>Vencido‼</v>
      </c>
    </row>
    <row r="86" spans="1:12" x14ac:dyDescent="0.25">
      <c r="A86" s="11" t="e">
        <f>Tabela224[[#This Row],[NOME]]</f>
        <v>#VALUE!</v>
      </c>
      <c r="B86" s="11" t="e">
        <f>Tabela224[[#This Row],[CATEGORIA]]</f>
        <v>#VALUE!</v>
      </c>
      <c r="C86" s="15"/>
      <c r="D86" s="8"/>
      <c r="E86" s="7"/>
      <c r="F86" s="7"/>
      <c r="G86" s="7"/>
      <c r="H86" s="7"/>
      <c r="I86" s="8"/>
      <c r="J86" s="7">
        <f t="shared" si="3"/>
        <v>0</v>
      </c>
      <c r="K86" s="9">
        <f t="shared" si="4"/>
        <v>-29</v>
      </c>
      <c r="L86" s="27" t="str">
        <f ca="1">IF(TODAY()&gt;Tabela22410111213141516171819201013[[#This Row],[VENCIMENTO]],"Vencido‼","Válido✔")</f>
        <v>Vencido‼</v>
      </c>
    </row>
    <row r="87" spans="1:12" x14ac:dyDescent="0.25">
      <c r="A87" s="11" t="e">
        <f>Tabela224[[#This Row],[NOME]]</f>
        <v>#VALUE!</v>
      </c>
      <c r="B87" s="11" t="e">
        <f>Tabela224[[#This Row],[CATEGORIA]]</f>
        <v>#VALUE!</v>
      </c>
      <c r="C87" s="15"/>
      <c r="D87" s="8"/>
      <c r="E87" s="7"/>
      <c r="F87" s="7"/>
      <c r="G87" s="7"/>
      <c r="H87" s="7"/>
      <c r="I87" s="8"/>
      <c r="J87" s="7">
        <f t="shared" si="3"/>
        <v>0</v>
      </c>
      <c r="K87" s="9">
        <f t="shared" si="4"/>
        <v>-29</v>
      </c>
      <c r="L87" s="27" t="str">
        <f ca="1">IF(TODAY()&gt;Tabela22410111213141516171819201013[[#This Row],[VENCIMENTO]],"Vencido‼","Válido✔")</f>
        <v>Vencido‼</v>
      </c>
    </row>
    <row r="88" spans="1:12" x14ac:dyDescent="0.25">
      <c r="A88" s="11" t="e">
        <f>Tabela224[[#This Row],[NOME]]</f>
        <v>#VALUE!</v>
      </c>
      <c r="B88" s="11" t="e">
        <f>Tabela224[[#This Row],[CATEGORIA]]</f>
        <v>#VALUE!</v>
      </c>
      <c r="C88" s="15"/>
      <c r="D88" s="8"/>
      <c r="E88" s="7"/>
      <c r="F88" s="7"/>
      <c r="G88" s="7"/>
      <c r="H88" s="7"/>
      <c r="I88" s="8"/>
      <c r="J88" s="7">
        <f t="shared" si="3"/>
        <v>0</v>
      </c>
      <c r="K88" s="9">
        <f t="shared" si="4"/>
        <v>-29</v>
      </c>
      <c r="L88" s="27" t="str">
        <f ca="1">IF(TODAY()&gt;Tabela22410111213141516171819201013[[#This Row],[VENCIMENTO]],"Vencido‼","Válido✔")</f>
        <v>Vencido‼</v>
      </c>
    </row>
    <row r="89" spans="1:12" x14ac:dyDescent="0.25">
      <c r="A89" s="11" t="e">
        <f>Tabela224[[#This Row],[NOME]]</f>
        <v>#VALUE!</v>
      </c>
      <c r="B89" s="11" t="e">
        <f>Tabela224[[#This Row],[CATEGORIA]]</f>
        <v>#VALUE!</v>
      </c>
      <c r="C89" s="15"/>
      <c r="D89" s="8"/>
      <c r="E89" s="7"/>
      <c r="F89" s="7"/>
      <c r="G89" s="7"/>
      <c r="H89" s="7"/>
      <c r="I89" s="8"/>
      <c r="J89" s="7">
        <f t="shared" si="3"/>
        <v>0</v>
      </c>
      <c r="K89" s="9">
        <f t="shared" si="4"/>
        <v>-29</v>
      </c>
      <c r="L89" s="27" t="str">
        <f ca="1">IF(TODAY()&gt;Tabela22410111213141516171819201013[[#This Row],[VENCIMENTO]],"Vencido‼","Válido✔")</f>
        <v>Vencido‼</v>
      </c>
    </row>
    <row r="90" spans="1:12" x14ac:dyDescent="0.25">
      <c r="A90" s="11" t="e">
        <f>Tabela224[[#This Row],[NOME]]</f>
        <v>#VALUE!</v>
      </c>
      <c r="B90" s="11" t="e">
        <f>Tabela224[[#This Row],[CATEGORIA]]</f>
        <v>#VALUE!</v>
      </c>
      <c r="C90" s="15"/>
      <c r="D90" s="8"/>
      <c r="E90" s="7"/>
      <c r="F90" s="7"/>
      <c r="G90" s="7"/>
      <c r="H90" s="7"/>
      <c r="I90" s="8"/>
      <c r="J90" s="7">
        <f t="shared" si="3"/>
        <v>0</v>
      </c>
      <c r="K90" s="9">
        <f t="shared" si="4"/>
        <v>-29</v>
      </c>
      <c r="L90" s="27" t="str">
        <f ca="1">IF(TODAY()&gt;Tabela22410111213141516171819201013[[#This Row],[VENCIMENTO]],"Vencido‼","Válido✔")</f>
        <v>Vencido‼</v>
      </c>
    </row>
    <row r="91" spans="1:12" x14ac:dyDescent="0.25">
      <c r="A91" s="11" t="e">
        <f>Tabela224[[#This Row],[NOME]]</f>
        <v>#VALUE!</v>
      </c>
      <c r="B91" s="11" t="e">
        <f>Tabela224[[#This Row],[CATEGORIA]]</f>
        <v>#VALUE!</v>
      </c>
      <c r="C91" s="15"/>
      <c r="D91" s="8"/>
      <c r="E91" s="7"/>
      <c r="F91" s="7"/>
      <c r="G91" s="7"/>
      <c r="H91" s="7"/>
      <c r="I91" s="8"/>
      <c r="J91" s="7">
        <f t="shared" si="3"/>
        <v>0</v>
      </c>
      <c r="K91" s="9">
        <f t="shared" si="4"/>
        <v>-29</v>
      </c>
      <c r="L91" s="27" t="str">
        <f ca="1">IF(TODAY()&gt;Tabela22410111213141516171819201013[[#This Row],[VENCIMENTO]],"Vencido‼","Válido✔")</f>
        <v>Vencido‼</v>
      </c>
    </row>
    <row r="92" spans="1:12" x14ac:dyDescent="0.25">
      <c r="A92" s="11" t="e">
        <f>Tabela224[[#This Row],[NOME]]</f>
        <v>#VALUE!</v>
      </c>
      <c r="B92" s="11" t="e">
        <f>Tabela224[[#This Row],[CATEGORIA]]</f>
        <v>#VALUE!</v>
      </c>
      <c r="C92" s="15"/>
      <c r="D92" s="8"/>
      <c r="E92" s="7"/>
      <c r="F92" s="7"/>
      <c r="G92" s="7"/>
      <c r="H92" s="7"/>
      <c r="I92" s="8"/>
      <c r="J92" s="7">
        <f t="shared" si="3"/>
        <v>0</v>
      </c>
      <c r="K92" s="9">
        <f t="shared" si="4"/>
        <v>-29</v>
      </c>
      <c r="L92" s="27" t="str">
        <f ca="1">IF(TODAY()&gt;Tabela22410111213141516171819201013[[#This Row],[VENCIMENTO]],"Vencido‼","Válido✔")</f>
        <v>Vencido‼</v>
      </c>
    </row>
    <row r="93" spans="1:12" x14ac:dyDescent="0.25">
      <c r="A93" s="11" t="e">
        <f>Tabela224[[#This Row],[NOME]]</f>
        <v>#VALUE!</v>
      </c>
      <c r="B93" s="11" t="e">
        <f>Tabela224[[#This Row],[CATEGORIA]]</f>
        <v>#VALUE!</v>
      </c>
      <c r="C93" s="15"/>
      <c r="D93" s="8"/>
      <c r="E93" s="7"/>
      <c r="F93" s="7"/>
      <c r="G93" s="7"/>
      <c r="H93" s="7"/>
      <c r="I93" s="8"/>
      <c r="J93" s="7">
        <f t="shared" si="3"/>
        <v>0</v>
      </c>
      <c r="K93" s="9">
        <f t="shared" si="4"/>
        <v>-29</v>
      </c>
      <c r="L93" s="27" t="str">
        <f ca="1">IF(TODAY()&gt;Tabela22410111213141516171819201013[[#This Row],[VENCIMENTO]],"Vencido‼","Válido✔")</f>
        <v>Vencido‼</v>
      </c>
    </row>
    <row r="94" spans="1:12" x14ac:dyDescent="0.25">
      <c r="A94" s="11" t="e">
        <f>Tabela224[[#This Row],[NOME]]</f>
        <v>#VALUE!</v>
      </c>
      <c r="B94" s="11" t="e">
        <f>Tabela224[[#This Row],[CATEGORIA]]</f>
        <v>#VALUE!</v>
      </c>
      <c r="C94" s="15"/>
      <c r="D94" s="8"/>
      <c r="E94" s="7"/>
      <c r="F94" s="7"/>
      <c r="G94" s="7"/>
      <c r="H94" s="7"/>
      <c r="I94" s="8"/>
      <c r="J94" s="7">
        <f t="shared" si="3"/>
        <v>0</v>
      </c>
      <c r="K94" s="9">
        <f t="shared" si="4"/>
        <v>-29</v>
      </c>
      <c r="L94" s="27" t="str">
        <f ca="1">IF(TODAY()&gt;Tabela22410111213141516171819201013[[#This Row],[VENCIMENTO]],"Vencido‼","Válido✔")</f>
        <v>Vencido‼</v>
      </c>
    </row>
    <row r="95" spans="1:12" x14ac:dyDescent="0.25">
      <c r="A95" s="11" t="e">
        <f>Tabela224[[#This Row],[NOME]]</f>
        <v>#VALUE!</v>
      </c>
      <c r="B95" s="11" t="e">
        <f>Tabela224[[#This Row],[CATEGORIA]]</f>
        <v>#VALUE!</v>
      </c>
      <c r="C95" s="15"/>
      <c r="D95" s="8"/>
      <c r="E95" s="7"/>
      <c r="F95" s="7"/>
      <c r="G95" s="7"/>
      <c r="H95" s="7"/>
      <c r="I95" s="8"/>
      <c r="J95" s="7">
        <f t="shared" si="3"/>
        <v>0</v>
      </c>
      <c r="K95" s="9">
        <f t="shared" si="4"/>
        <v>-29</v>
      </c>
      <c r="L95" s="27" t="str">
        <f ca="1">IF(TODAY()&gt;Tabela22410111213141516171819201013[[#This Row],[VENCIMENTO]],"Vencido‼","Válido✔")</f>
        <v>Vencido‼</v>
      </c>
    </row>
    <row r="96" spans="1:12" x14ac:dyDescent="0.25">
      <c r="A96" s="11" t="e">
        <f>Tabela224[[#This Row],[NOME]]</f>
        <v>#VALUE!</v>
      </c>
      <c r="B96" s="11" t="e">
        <f>Tabela224[[#This Row],[CATEGORIA]]</f>
        <v>#VALUE!</v>
      </c>
      <c r="C96" s="15"/>
      <c r="D96" s="8"/>
      <c r="E96" s="7"/>
      <c r="F96" s="7"/>
      <c r="G96" s="7"/>
      <c r="H96" s="7"/>
      <c r="I96" s="8"/>
      <c r="J96" s="7">
        <f t="shared" si="3"/>
        <v>0</v>
      </c>
      <c r="K96" s="9">
        <f t="shared" si="4"/>
        <v>-29</v>
      </c>
      <c r="L96" s="27" t="str">
        <f ca="1">IF(TODAY()&gt;Tabela22410111213141516171819201013[[#This Row],[VENCIMENTO]],"Vencido‼","Válido✔")</f>
        <v>Vencido‼</v>
      </c>
    </row>
    <row r="97" spans="1:12" x14ac:dyDescent="0.25">
      <c r="A97" s="11" t="e">
        <f>Tabela224[[#This Row],[NOME]]</f>
        <v>#VALUE!</v>
      </c>
      <c r="B97" s="11" t="e">
        <f>Tabela224[[#This Row],[CATEGORIA]]</f>
        <v>#VALUE!</v>
      </c>
      <c r="C97" s="15"/>
      <c r="D97" s="8"/>
      <c r="E97" s="7"/>
      <c r="F97" s="7"/>
      <c r="G97" s="7"/>
      <c r="H97" s="7"/>
      <c r="I97" s="8"/>
      <c r="J97" s="7">
        <f t="shared" si="3"/>
        <v>0</v>
      </c>
      <c r="K97" s="9">
        <f t="shared" si="4"/>
        <v>-29</v>
      </c>
      <c r="L97" s="27" t="str">
        <f ca="1">IF(TODAY()&gt;Tabela22410111213141516171819201013[[#This Row],[VENCIMENTO]],"Vencido‼","Válido✔")</f>
        <v>Vencido‼</v>
      </c>
    </row>
    <row r="98" spans="1:12" x14ac:dyDescent="0.25">
      <c r="A98" s="11" t="e">
        <f>Tabela224[[#This Row],[NOME]]</f>
        <v>#VALUE!</v>
      </c>
      <c r="B98" s="11" t="e">
        <f>Tabela224[[#This Row],[CATEGORIA]]</f>
        <v>#VALUE!</v>
      </c>
      <c r="C98" s="15"/>
      <c r="D98" s="8"/>
      <c r="E98" s="7"/>
      <c r="F98" s="7"/>
      <c r="G98" s="7"/>
      <c r="H98" s="7"/>
      <c r="I98" s="8"/>
      <c r="J98" s="7">
        <f t="shared" si="3"/>
        <v>0</v>
      </c>
      <c r="K98" s="9">
        <f t="shared" si="4"/>
        <v>-29</v>
      </c>
      <c r="L98" s="27" t="str">
        <f ca="1">IF(TODAY()&gt;Tabela22410111213141516171819201013[[#This Row],[VENCIMENTO]],"Vencido‼","Válido✔")</f>
        <v>Vencido‼</v>
      </c>
    </row>
    <row r="99" spans="1:12" x14ac:dyDescent="0.25">
      <c r="A99" s="11" t="e">
        <f>Tabela224[[#This Row],[NOME]]</f>
        <v>#VALUE!</v>
      </c>
      <c r="B99" s="11" t="e">
        <f>Tabela224[[#This Row],[CATEGORIA]]</f>
        <v>#VALUE!</v>
      </c>
      <c r="C99" s="15"/>
      <c r="D99" s="8"/>
      <c r="E99" s="7"/>
      <c r="F99" s="7"/>
      <c r="G99" s="7"/>
      <c r="H99" s="7"/>
      <c r="I99" s="8"/>
      <c r="J99" s="7">
        <f t="shared" si="3"/>
        <v>0</v>
      </c>
      <c r="K99" s="9">
        <f t="shared" si="4"/>
        <v>-29</v>
      </c>
      <c r="L99" s="27" t="str">
        <f ca="1">IF(TODAY()&gt;Tabela22410111213141516171819201013[[#This Row],[VENCIMENTO]],"Vencido‼","Válido✔")</f>
        <v>Vencido‼</v>
      </c>
    </row>
    <row r="100" spans="1:12" x14ac:dyDescent="0.25">
      <c r="A100" s="11" t="e">
        <f>Tabela224[[#This Row],[NOME]]</f>
        <v>#VALUE!</v>
      </c>
      <c r="B100" s="11" t="e">
        <f>Tabela224[[#This Row],[CATEGORIA]]</f>
        <v>#VALUE!</v>
      </c>
      <c r="C100" s="15"/>
      <c r="D100" s="8"/>
      <c r="E100" s="7"/>
      <c r="F100" s="7"/>
      <c r="G100" s="7"/>
      <c r="H100" s="7"/>
      <c r="I100" s="8"/>
      <c r="J100" s="7">
        <f t="shared" si="3"/>
        <v>0</v>
      </c>
      <c r="K100" s="9">
        <f t="shared" si="4"/>
        <v>-29</v>
      </c>
      <c r="L100" s="27" t="str">
        <f ca="1">IF(TODAY()&gt;Tabela22410111213141516171819201013[[#This Row],[VENCIMENTO]],"Vencido‼","Válido✔")</f>
        <v>Vencido‼</v>
      </c>
    </row>
  </sheetData>
  <mergeCells count="2">
    <mergeCell ref="A2:L2"/>
    <mergeCell ref="A3:J3"/>
  </mergeCells>
  <conditionalFormatting sqref="J1">
    <cfRule type="containsText" dxfId="243" priority="2" operator="containsText" text="VENCIMENTO PRÓXIMO">
      <formula>NOT(ISERROR(SEARCH("VENCIMENTO PRÓXIMO",J1)))</formula>
    </cfRule>
  </conditionalFormatting>
  <conditionalFormatting sqref="J4">
    <cfRule type="timePeriod" dxfId="242" priority="7" timePeriod="nextMonth">
      <formula>AND(MONTH(J4)=MONTH(EDATE(TODAY(),0+1)),YEAR(J4)=YEAR(EDATE(TODAY(),0+1)))</formula>
    </cfRule>
  </conditionalFormatting>
  <conditionalFormatting sqref="J5:J100">
    <cfRule type="cellIs" dxfId="241" priority="13" operator="equal">
      <formula>44848</formula>
    </cfRule>
    <cfRule type="cellIs" dxfId="240" priority="14" operator="lessThan">
      <formula>44848</formula>
    </cfRule>
  </conditionalFormatting>
  <conditionalFormatting sqref="J5:K1048576">
    <cfRule type="timePeriod" dxfId="239" priority="10" timePeriod="nextMonth">
      <formula>AND(MONTH(J5)=MONTH(EDATE(TODAY(),0+1)),YEAR(J5)=YEAR(EDATE(TODAY(),0+1)))</formula>
    </cfRule>
  </conditionalFormatting>
  <conditionalFormatting sqref="K1">
    <cfRule type="containsText" dxfId="238" priority="1" operator="containsText" text="VENCIMENTO PRÓXIMO">
      <formula>NOT(ISERROR(SEARCH("VENCIMENTO PRÓXIMO",K1)))</formula>
    </cfRule>
    <cfRule type="containsText" dxfId="237" priority="3" operator="containsText" text="PROGRAMAR RENOVAÇÃO">
      <formula>NOT(ISERROR(SEARCH("PROGRAMAR RENOVAÇÃO",K1)))</formula>
    </cfRule>
  </conditionalFormatting>
  <conditionalFormatting sqref="K3 K5:K1048576">
    <cfRule type="timePeriod" dxfId="236" priority="9" timePeriod="thisMonth">
      <formula>AND(MONTH(K3)=MONTH(TODAY()),YEAR(K3)=YEAR(TODAY()))</formula>
    </cfRule>
  </conditionalFormatting>
  <conditionalFormatting sqref="K3">
    <cfRule type="timePeriod" dxfId="235" priority="11" timePeriod="nextMonth">
      <formula>AND(MONTH(K3)=MONTH(EDATE(TODAY(),0+1)),YEAR(K3)=YEAR(EDATE(TODAY(),0+1)))</formula>
    </cfRule>
  </conditionalFormatting>
  <conditionalFormatting sqref="K4">
    <cfRule type="timePeriod" dxfId="234" priority="6" timePeriod="thisMonth">
      <formula>AND(MONTH(K4)=MONTH(TODAY()),YEAR(K4)=YEAR(TODAY()))</formula>
    </cfRule>
    <cfRule type="timePeriod" dxfId="233" priority="8" timePeriod="nextMonth">
      <formula>AND(MONTH(K4)=MONTH(EDATE(TODAY(),0+1)),YEAR(K4)=YEAR(EDATE(TODAY(),0+1)))</formula>
    </cfRule>
  </conditionalFormatting>
  <conditionalFormatting sqref="K5:K100">
    <cfRule type="cellIs" dxfId="232" priority="12" operator="equal">
      <formula>44809</formula>
    </cfRule>
  </conditionalFormatting>
  <conditionalFormatting sqref="L5:L44 L46:L100">
    <cfRule type="containsText" dxfId="231" priority="4" operator="containsText" text="Válido">
      <formula>NOT(ISERROR(SEARCH("Válido",L5)))</formula>
    </cfRule>
    <cfRule type="containsText" dxfId="230" priority="5" operator="containsText" text="Vencido">
      <formula>NOT(ISERROR(SEARCH("Vencido",L5)))</formula>
    </cfRule>
  </conditionalFormatting>
  <hyperlinks>
    <hyperlink ref="L3" r:id="rId1" xr:uid="{B6AE3326-1815-4F94-8597-F2BB962AD81E}"/>
  </hyperlinks>
  <pageMargins left="0.511811024" right="0.511811024" top="0.78740157499999996" bottom="0.78740157499999996" header="0.31496062000000002" footer="0.31496062000000002"/>
  <pageSetup paperSize="9" scale="48" orientation="landscape" r:id="rId2"/>
  <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AE53DB7-8851-4CCC-9B88-81013D096225}">
          <x14:formula1>
            <xm:f>Planilha2!$A$15:$A$16</xm:f>
          </x14:formula1>
          <xm:sqref>G5:G100</xm:sqref>
        </x14:dataValidation>
        <x14:dataValidation type="list" allowBlank="1" showInputMessage="1" showErrorMessage="1" xr:uid="{2C99C9F0-C2EE-4A30-B51A-3E491CF14727}">
          <x14:formula1>
            <xm:f>Planilha2!$A$1:$A$2</xm:f>
          </x14:formula1>
          <xm:sqref>H5:H100</xm:sqref>
        </x14:dataValidation>
        <x14:dataValidation type="list" allowBlank="1" showInputMessage="1" showErrorMessage="1" xr:uid="{F4E86B40-96FF-46FB-8C4C-1464871BA117}">
          <x14:formula1>
            <xm:f>Planilha2!$A$4:$A$13</xm:f>
          </x14:formula1>
          <xm:sqref>D5:D100</xm:sqref>
        </x14:dataValidation>
        <x14:dataValidation type="list" allowBlank="1" showInputMessage="1" showErrorMessage="1" xr:uid="{92365C69-1087-4699-9870-B8F31D64559F}">
          <x14:formula1>
            <xm:f>Planilha2!$A$18:$A$19</xm:f>
          </x14:formula1>
          <xm:sqref>C5:C100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549BD-4BDF-419A-B255-B76FFCB1CCFF}">
  <sheetPr>
    <pageSetUpPr fitToPage="1"/>
  </sheetPr>
  <dimension ref="A1:L100"/>
  <sheetViews>
    <sheetView zoomScale="90" zoomScaleNormal="90" zoomScaleSheetLayoutView="100" workbookViewId="0">
      <pane xSplit="1" topLeftCell="D1" activePane="topRight" state="frozen"/>
      <selection activeCell="C12" sqref="C12"/>
      <selection pane="topRight" activeCell="D5" sqref="D5:D100"/>
    </sheetView>
  </sheetViews>
  <sheetFormatPr defaultRowHeight="15" x14ac:dyDescent="0.25"/>
  <cols>
    <col min="1" max="1" width="43.140625" bestFit="1" customWidth="1"/>
    <col min="2" max="2" width="26.140625" style="17" bestFit="1" customWidth="1"/>
    <col min="3" max="3" width="16.140625" style="12" customWidth="1"/>
    <col min="4" max="4" width="41.5703125" style="12" bestFit="1" customWidth="1"/>
    <col min="5" max="7" width="20.7109375" customWidth="1"/>
    <col min="8" max="8" width="24.140625" bestFit="1" customWidth="1"/>
    <col min="9" max="9" width="16.140625" customWidth="1"/>
    <col min="10" max="10" width="18.140625" customWidth="1"/>
    <col min="11" max="11" width="17.28515625" bestFit="1" customWidth="1"/>
    <col min="12" max="12" width="13" bestFit="1" customWidth="1"/>
  </cols>
  <sheetData>
    <row r="1" spans="1:12" ht="77.25" customHeight="1" x14ac:dyDescent="0.25">
      <c r="I1" s="22" t="s">
        <v>85</v>
      </c>
      <c r="J1" s="23" t="s">
        <v>86</v>
      </c>
      <c r="K1" s="24" t="s">
        <v>87</v>
      </c>
    </row>
    <row r="2" spans="1:12" ht="47.1" customHeight="1" x14ac:dyDescent="0.4">
      <c r="A2" s="51" t="s">
        <v>206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3"/>
    </row>
    <row r="3" spans="1:12" ht="45" customHeight="1" x14ac:dyDescent="0.25">
      <c r="A3" s="54"/>
      <c r="B3" s="55"/>
      <c r="C3" s="55"/>
      <c r="D3" s="55"/>
      <c r="E3" s="55"/>
      <c r="F3" s="55"/>
      <c r="G3" s="55"/>
      <c r="H3" s="55"/>
      <c r="I3" s="55"/>
      <c r="J3" s="55"/>
      <c r="K3" s="13" t="s">
        <v>0</v>
      </c>
      <c r="L3" s="14" t="s">
        <v>127</v>
      </c>
    </row>
    <row r="4" spans="1:12" ht="24" x14ac:dyDescent="0.25">
      <c r="A4" s="3" t="s">
        <v>1</v>
      </c>
      <c r="B4" s="16" t="s">
        <v>67</v>
      </c>
      <c r="C4" s="3" t="s">
        <v>77</v>
      </c>
      <c r="D4" s="3" t="s">
        <v>2</v>
      </c>
      <c r="E4" s="4" t="s">
        <v>3</v>
      </c>
      <c r="F4" s="4" t="s">
        <v>8</v>
      </c>
      <c r="G4" s="4" t="s">
        <v>7</v>
      </c>
      <c r="H4" s="5" t="s">
        <v>4</v>
      </c>
      <c r="I4" s="21" t="s">
        <v>83</v>
      </c>
      <c r="J4" s="6" t="s">
        <v>5</v>
      </c>
      <c r="K4" s="6" t="s">
        <v>6</v>
      </c>
      <c r="L4" s="6" t="s">
        <v>78</v>
      </c>
    </row>
    <row r="5" spans="1:12" x14ac:dyDescent="0.25">
      <c r="A5" s="11" t="str">
        <f>Tabela224[[#This Row],[NOME]]</f>
        <v>ADENILSON ÂNGELO MACIEIRA</v>
      </c>
      <c r="B5" s="11" t="str">
        <f>Tabela224[[#This Row],[CATEGORIA]]</f>
        <v>EMPREGADO</v>
      </c>
      <c r="C5" s="15" t="str">
        <f>Tabela224[[#This Row],[SITUAÇÃO ]]</f>
        <v>ATIVO</v>
      </c>
      <c r="D5" s="15" t="s">
        <v>80</v>
      </c>
      <c r="E5" s="7">
        <v>45359</v>
      </c>
      <c r="F5" s="10">
        <v>8.3333333333333329E-2</v>
      </c>
      <c r="G5" s="7" t="s">
        <v>22</v>
      </c>
      <c r="H5" s="7" t="s">
        <v>63</v>
      </c>
      <c r="I5" s="8">
        <v>24</v>
      </c>
      <c r="J5" s="7">
        <f t="shared" ref="J5:J68" si="0">EDATE(E5,I5)</f>
        <v>46089</v>
      </c>
      <c r="K5" s="9">
        <f t="shared" ref="K5:K13" si="1">J5-29</f>
        <v>46060</v>
      </c>
      <c r="L5" s="15" t="str">
        <f ca="1">IF(TODAY()&gt;Tabela2241011121314151617181920101356[[#This Row],[VENCIMENTO]],"Vencido‼","Válido✔")</f>
        <v>Válido✔</v>
      </c>
    </row>
    <row r="6" spans="1:12" x14ac:dyDescent="0.25">
      <c r="A6" s="11" t="str">
        <f>Tabela224[[#This Row],[NOME]]</f>
        <v>ADENILSON PEREIRA SOARES</v>
      </c>
      <c r="B6" s="11" t="str">
        <f>Tabela224[[#This Row],[CATEGORIA]]</f>
        <v>EMPREGADO</v>
      </c>
      <c r="C6" s="15" t="str">
        <f>Tabela224[[#This Row],[SITUAÇÃO ]]</f>
        <v>ATIVO</v>
      </c>
      <c r="D6" s="15" t="s">
        <v>80</v>
      </c>
      <c r="E6" s="7">
        <v>45359</v>
      </c>
      <c r="F6" s="10">
        <v>8.3333333333333329E-2</v>
      </c>
      <c r="G6" s="7" t="s">
        <v>22</v>
      </c>
      <c r="H6" s="7" t="s">
        <v>63</v>
      </c>
      <c r="I6" s="8">
        <v>24</v>
      </c>
      <c r="J6" s="7">
        <f t="shared" si="0"/>
        <v>46089</v>
      </c>
      <c r="K6" s="9">
        <f t="shared" si="1"/>
        <v>46060</v>
      </c>
      <c r="L6" s="15" t="str">
        <f ca="1">IF(TODAY()&gt;Tabela2241011121314151617181920101356[[#This Row],[VENCIMENTO]],"Vencido‼","Válido✔")</f>
        <v>Válido✔</v>
      </c>
    </row>
    <row r="7" spans="1:12" x14ac:dyDescent="0.25">
      <c r="A7" s="11" t="str">
        <f>Tabela224[[#This Row],[NOME]]</f>
        <v>AMANDA APARECIDA DOS SANTOS</v>
      </c>
      <c r="B7" s="11" t="str">
        <f>Tabela224[[#This Row],[CATEGORIA]]</f>
        <v>EMPREGADO</v>
      </c>
      <c r="C7" s="15" t="str">
        <f>Tabela224[[#This Row],[SITUAÇÃO ]]</f>
        <v>ATIVO</v>
      </c>
      <c r="D7" s="15" t="s">
        <v>80</v>
      </c>
      <c r="E7" s="7" t="s">
        <v>143</v>
      </c>
      <c r="F7" s="10">
        <v>8.3333333333333329E-2</v>
      </c>
      <c r="G7" s="7" t="s">
        <v>22</v>
      </c>
      <c r="H7" s="7" t="s">
        <v>63</v>
      </c>
      <c r="I7" s="8">
        <v>24</v>
      </c>
      <c r="J7" s="7" t="e">
        <f t="shared" si="0"/>
        <v>#VALUE!</v>
      </c>
      <c r="K7" s="9" t="e">
        <f t="shared" si="1"/>
        <v>#VALUE!</v>
      </c>
      <c r="L7" s="15" t="e">
        <f ca="1">IF(TODAY()&gt;Tabela2241011121314151617181920101356[[#This Row],[VENCIMENTO]],"Vencido‼","Válido✔")</f>
        <v>#VALUE!</v>
      </c>
    </row>
    <row r="8" spans="1:12" hidden="1" x14ac:dyDescent="0.25">
      <c r="A8" s="11" t="str">
        <f>Tabela224[[#This Row],[NOME]]</f>
        <v>ANDERSON JOSÉ NUNES REIS</v>
      </c>
      <c r="B8" s="11" t="str">
        <f>Tabela224[[#This Row],[CATEGORIA]]</f>
        <v>EMPREGADO</v>
      </c>
      <c r="C8" s="15" t="str">
        <f>Tabela224[[#This Row],[SITUAÇÃO ]]</f>
        <v>INATIVO</v>
      </c>
      <c r="D8" s="15" t="s">
        <v>80</v>
      </c>
      <c r="E8" s="7">
        <v>45121</v>
      </c>
      <c r="F8" s="10">
        <v>8.3333333333333329E-2</v>
      </c>
      <c r="G8" s="7" t="s">
        <v>22</v>
      </c>
      <c r="H8" s="7" t="s">
        <v>63</v>
      </c>
      <c r="I8" s="8">
        <v>24</v>
      </c>
      <c r="J8" s="7">
        <f t="shared" si="0"/>
        <v>45852</v>
      </c>
      <c r="K8" s="9">
        <f t="shared" si="1"/>
        <v>45823</v>
      </c>
      <c r="L8" s="15" t="str">
        <f ca="1">IF(TODAY()&gt;Tabela2241011121314151617181920101356[[#This Row],[VENCIMENTO]],"Vencido‼","Válido✔")</f>
        <v>Válido✔</v>
      </c>
    </row>
    <row r="9" spans="1:12" x14ac:dyDescent="0.25">
      <c r="A9" s="11" t="str">
        <f>Tabela224[[#This Row],[NOME]]</f>
        <v>ARNALDO RAIMUNDO FERREIRA</v>
      </c>
      <c r="B9" s="11" t="str">
        <f>Tabela224[[#This Row],[CATEGORIA]]</f>
        <v>EMPREGADO</v>
      </c>
      <c r="C9" s="15" t="str">
        <f>Tabela224[[#This Row],[SITUAÇÃO ]]</f>
        <v>ATIVO</v>
      </c>
      <c r="D9" s="15" t="s">
        <v>80</v>
      </c>
      <c r="E9" s="7">
        <v>45359</v>
      </c>
      <c r="F9" s="10">
        <v>8.3333333333333329E-2</v>
      </c>
      <c r="G9" s="7" t="s">
        <v>22</v>
      </c>
      <c r="H9" s="7" t="s">
        <v>63</v>
      </c>
      <c r="I9" s="8">
        <v>24</v>
      </c>
      <c r="J9" s="7">
        <f t="shared" si="0"/>
        <v>46089</v>
      </c>
      <c r="K9" s="9">
        <f t="shared" si="1"/>
        <v>46060</v>
      </c>
      <c r="L9" s="15" t="str">
        <f ca="1">IF(TODAY()&gt;Tabela2241011121314151617181920101356[[#This Row],[VENCIMENTO]],"Vencido‼","Válido✔")</f>
        <v>Válido✔</v>
      </c>
    </row>
    <row r="10" spans="1:12" hidden="1" x14ac:dyDescent="0.25">
      <c r="A10" s="11" t="str">
        <f>Tabela224[[#This Row],[NOME]]</f>
        <v>BRUNO DE SOUSA MARTINS</v>
      </c>
      <c r="B10" s="11" t="str">
        <f>Tabela224[[#This Row],[CATEGORIA]]</f>
        <v xml:space="preserve">EMPREGADO </v>
      </c>
      <c r="C10" s="15" t="str">
        <f>Tabela224[[#This Row],[SITUAÇÃO ]]</f>
        <v>INATIVO</v>
      </c>
      <c r="D10" s="15" t="s">
        <v>80</v>
      </c>
      <c r="E10" s="7">
        <v>45121</v>
      </c>
      <c r="F10" s="10">
        <v>8.3333333333333329E-2</v>
      </c>
      <c r="G10" s="7" t="s">
        <v>22</v>
      </c>
      <c r="H10" s="7" t="s">
        <v>63</v>
      </c>
      <c r="I10" s="8">
        <v>24</v>
      </c>
      <c r="J10" s="7">
        <f t="shared" si="0"/>
        <v>45852</v>
      </c>
      <c r="K10" s="9">
        <f t="shared" si="1"/>
        <v>45823</v>
      </c>
      <c r="L10" s="15" t="str">
        <f ca="1">IF(TODAY()&gt;Tabela2241011121314151617181920101356[[#This Row],[VENCIMENTO]],"Vencido‼","Válido✔")</f>
        <v>Válido✔</v>
      </c>
    </row>
    <row r="11" spans="1:12" x14ac:dyDescent="0.25">
      <c r="A11" s="11" t="str">
        <f>Tabela224[[#This Row],[NOME]]</f>
        <v>CARLOS ANANIAS SOARES DOS ANJOS</v>
      </c>
      <c r="B11" s="11" t="str">
        <f>Tabela224[[#This Row],[CATEGORIA]]</f>
        <v>EMPREGADO</v>
      </c>
      <c r="C11" s="15" t="str">
        <f>Tabela224[[#This Row],[SITUAÇÃO ]]</f>
        <v>ATIVO</v>
      </c>
      <c r="D11" s="15" t="s">
        <v>80</v>
      </c>
      <c r="E11" s="7">
        <v>45359</v>
      </c>
      <c r="F11" s="10">
        <v>8.3333333333333329E-2</v>
      </c>
      <c r="G11" s="7" t="s">
        <v>22</v>
      </c>
      <c r="H11" s="7" t="s">
        <v>63</v>
      </c>
      <c r="I11" s="8">
        <v>24</v>
      </c>
      <c r="J11" s="7">
        <f t="shared" si="0"/>
        <v>46089</v>
      </c>
      <c r="K11" s="9">
        <f t="shared" si="1"/>
        <v>46060</v>
      </c>
      <c r="L11" s="15" t="str">
        <f ca="1">IF(TODAY()&gt;Tabela2241011121314151617181920101356[[#This Row],[VENCIMENTO]],"Vencido‼","Válido✔")</f>
        <v>Válido✔</v>
      </c>
    </row>
    <row r="12" spans="1:12" hidden="1" x14ac:dyDescent="0.25">
      <c r="A12" s="11" t="str">
        <f>Tabela224[[#This Row],[NOME]]</f>
        <v>CARLOS ANTÔNIO DE LISBOA</v>
      </c>
      <c r="B12" s="11" t="str">
        <f>Tabela224[[#This Row],[CATEGORIA]]</f>
        <v>EMPREGADO</v>
      </c>
      <c r="C12" s="15" t="str">
        <f>Tabela224[[#This Row],[SITUAÇÃO ]]</f>
        <v>INATIVO</v>
      </c>
      <c r="D12" s="15" t="s">
        <v>80</v>
      </c>
      <c r="E12" s="7">
        <v>45121</v>
      </c>
      <c r="F12" s="10">
        <v>8.3333333333333329E-2</v>
      </c>
      <c r="G12" s="7" t="s">
        <v>22</v>
      </c>
      <c r="H12" s="7" t="s">
        <v>63</v>
      </c>
      <c r="I12" s="8">
        <v>24</v>
      </c>
      <c r="J12" s="7">
        <f t="shared" si="0"/>
        <v>45852</v>
      </c>
      <c r="K12" s="9">
        <f t="shared" si="1"/>
        <v>45823</v>
      </c>
      <c r="L12" s="15" t="str">
        <f ca="1">IF(TODAY()&gt;Tabela2241011121314151617181920101356[[#This Row],[VENCIMENTO]],"Vencido‼","Válido✔")</f>
        <v>Válido✔</v>
      </c>
    </row>
    <row r="13" spans="1:12" x14ac:dyDescent="0.25">
      <c r="A13" s="11" t="str">
        <f>Tabela224[[#This Row],[NOME]]</f>
        <v>CLESIANO ANTÔNIO DIAS PINHEIRO</v>
      </c>
      <c r="B13" s="11" t="str">
        <f>Tabela224[[#This Row],[CATEGORIA]]</f>
        <v xml:space="preserve">EMPREGADO </v>
      </c>
      <c r="C13" s="15" t="str">
        <f>Tabela224[[#This Row],[SITUAÇÃO ]]</f>
        <v>ATIVO</v>
      </c>
      <c r="D13" s="15" t="s">
        <v>80</v>
      </c>
      <c r="E13" s="7" t="s">
        <v>143</v>
      </c>
      <c r="F13" s="10">
        <v>8.3333333333333329E-2</v>
      </c>
      <c r="G13" s="7" t="s">
        <v>22</v>
      </c>
      <c r="H13" s="7" t="s">
        <v>63</v>
      </c>
      <c r="I13" s="8">
        <v>24</v>
      </c>
      <c r="J13" s="7" t="e">
        <f t="shared" si="0"/>
        <v>#VALUE!</v>
      </c>
      <c r="K13" s="9" t="e">
        <f t="shared" si="1"/>
        <v>#VALUE!</v>
      </c>
      <c r="L13" s="15" t="e">
        <f ca="1">IF(TODAY()&gt;Tabela2241011121314151617181920101356[[#This Row],[VENCIMENTO]],"Vencido‼","Válido✔")</f>
        <v>#VALUE!</v>
      </c>
    </row>
    <row r="14" spans="1:12" x14ac:dyDescent="0.25">
      <c r="A14" s="11" t="str">
        <f>Tabela224[[#This Row],[NOME]]</f>
        <v>DAMIÃO VICENTE SARAIVA</v>
      </c>
      <c r="B14" s="11" t="str">
        <f>Tabela224[[#This Row],[CATEGORIA]]</f>
        <v>EMPREGADO</v>
      </c>
      <c r="C14" s="15" t="str">
        <f>Tabela224[[#This Row],[SITUAÇÃO ]]</f>
        <v>ATIVO</v>
      </c>
      <c r="D14" s="15" t="s">
        <v>80</v>
      </c>
      <c r="E14" s="7">
        <v>45359</v>
      </c>
      <c r="F14" s="10">
        <v>8.3333333333333329E-2</v>
      </c>
      <c r="G14" s="7" t="s">
        <v>22</v>
      </c>
      <c r="H14" s="7" t="s">
        <v>63</v>
      </c>
      <c r="I14" s="8">
        <v>24</v>
      </c>
      <c r="J14" s="7">
        <f t="shared" si="0"/>
        <v>46089</v>
      </c>
      <c r="K14" s="9">
        <f>J14-29</f>
        <v>46060</v>
      </c>
      <c r="L14" s="15" t="str">
        <f ca="1">IF(TODAY()&gt;Tabela2241011121314151617181920101356[[#This Row],[VENCIMENTO]],"Vencido‼","Válido✔")</f>
        <v>Válido✔</v>
      </c>
    </row>
    <row r="15" spans="1:12" x14ac:dyDescent="0.25">
      <c r="A15" s="11" t="str">
        <f>Tabela224[[#This Row],[NOME]]</f>
        <v>DANIEL ALVES DA CUNHA</v>
      </c>
      <c r="B15" s="11" t="str">
        <f>Tabela224[[#This Row],[CATEGORIA]]</f>
        <v>EMPREGADO</v>
      </c>
      <c r="C15" s="15" t="str">
        <f>Tabela224[[#This Row],[SITUAÇÃO ]]</f>
        <v>ATIVO</v>
      </c>
      <c r="D15" s="15" t="s">
        <v>80</v>
      </c>
      <c r="E15" s="7">
        <v>45121</v>
      </c>
      <c r="F15" s="10">
        <v>8.3333333333333329E-2</v>
      </c>
      <c r="G15" s="7" t="s">
        <v>22</v>
      </c>
      <c r="H15" s="7" t="s">
        <v>63</v>
      </c>
      <c r="I15" s="8">
        <v>24</v>
      </c>
      <c r="J15" s="7">
        <f t="shared" si="0"/>
        <v>45852</v>
      </c>
      <c r="K15" s="9">
        <f t="shared" ref="K15:K78" si="2">J15-29</f>
        <v>45823</v>
      </c>
      <c r="L15" s="15" t="str">
        <f ca="1">IF(TODAY()&gt;Tabela2241011121314151617181920101356[[#This Row],[VENCIMENTO]],"Vencido‼","Válido✔")</f>
        <v>Válido✔</v>
      </c>
    </row>
    <row r="16" spans="1:12" x14ac:dyDescent="0.25">
      <c r="A16" s="11" t="str">
        <f>Tabela224[[#This Row],[NOME]]</f>
        <v>DIEGO GALDINO REZENDE</v>
      </c>
      <c r="B16" s="11" t="str">
        <f>Tabela224[[#This Row],[CATEGORIA]]</f>
        <v>INTERMITENTE (GEOSCAN)</v>
      </c>
      <c r="C16" s="15" t="str">
        <f>Tabela224[[#This Row],[SITUAÇÃO ]]</f>
        <v>ATIVO</v>
      </c>
      <c r="D16" s="15" t="s">
        <v>80</v>
      </c>
      <c r="E16" s="7" t="s">
        <v>143</v>
      </c>
      <c r="F16" s="10">
        <v>8.3333333333333329E-2</v>
      </c>
      <c r="G16" s="7" t="s">
        <v>22</v>
      </c>
      <c r="H16" s="7" t="s">
        <v>63</v>
      </c>
      <c r="I16" s="8">
        <v>24</v>
      </c>
      <c r="J16" s="7" t="e">
        <f t="shared" si="0"/>
        <v>#VALUE!</v>
      </c>
      <c r="K16" s="9" t="e">
        <f t="shared" si="2"/>
        <v>#VALUE!</v>
      </c>
      <c r="L16" s="15" t="e">
        <f ca="1">IF(TODAY()&gt;Tabela2241011121314151617181920101356[[#This Row],[VENCIMENTO]],"Vencido‼","Válido✔")</f>
        <v>#VALUE!</v>
      </c>
    </row>
    <row r="17" spans="1:12" x14ac:dyDescent="0.25">
      <c r="A17" s="11" t="str">
        <f>Tabela224[[#This Row],[NOME]]</f>
        <v>DOGIVAL GONÇALVES DOS SANTOS</v>
      </c>
      <c r="B17" s="11" t="str">
        <f>Tabela224[[#This Row],[CATEGORIA]]</f>
        <v>INTERMITENTE (ELISVÂNIO)</v>
      </c>
      <c r="C17" s="15" t="str">
        <f>Tabela224[[#This Row],[SITUAÇÃO ]]</f>
        <v>ATIVO</v>
      </c>
      <c r="D17" s="15" t="s">
        <v>80</v>
      </c>
      <c r="E17" s="7" t="s">
        <v>143</v>
      </c>
      <c r="F17" s="10">
        <v>8.3333333333333329E-2</v>
      </c>
      <c r="G17" s="7" t="s">
        <v>22</v>
      </c>
      <c r="H17" s="7" t="s">
        <v>63</v>
      </c>
      <c r="I17" s="8">
        <v>24</v>
      </c>
      <c r="J17" s="7" t="e">
        <f t="shared" si="0"/>
        <v>#VALUE!</v>
      </c>
      <c r="K17" s="9" t="e">
        <f t="shared" si="2"/>
        <v>#VALUE!</v>
      </c>
      <c r="L17" s="15" t="e">
        <f ca="1">IF(TODAY()&gt;Tabela2241011121314151617181920101356[[#This Row],[VENCIMENTO]],"Vencido‼","Válido✔")</f>
        <v>#VALUE!</v>
      </c>
    </row>
    <row r="18" spans="1:12" x14ac:dyDescent="0.25">
      <c r="A18" s="11" t="str">
        <f>Tabela224[[#This Row],[NOME]]</f>
        <v>ELISVÂNIO DE SOUZA OLIVEIRA</v>
      </c>
      <c r="B18" s="11" t="str">
        <f>Tabela224[[#This Row],[CATEGORIA]]</f>
        <v>INTERMITENTE (ELISVÂNIO)</v>
      </c>
      <c r="C18" s="15" t="str">
        <f>Tabela224[[#This Row],[SITUAÇÃO ]]</f>
        <v>ATIVO</v>
      </c>
      <c r="D18" s="15" t="s">
        <v>80</v>
      </c>
      <c r="E18" s="7" t="s">
        <v>143</v>
      </c>
      <c r="F18" s="10">
        <v>8.3333333333333329E-2</v>
      </c>
      <c r="G18" s="7" t="s">
        <v>22</v>
      </c>
      <c r="H18" s="7" t="s">
        <v>63</v>
      </c>
      <c r="I18" s="8">
        <v>24</v>
      </c>
      <c r="J18" s="7" t="e">
        <f t="shared" si="0"/>
        <v>#VALUE!</v>
      </c>
      <c r="K18" s="9" t="e">
        <f t="shared" si="2"/>
        <v>#VALUE!</v>
      </c>
      <c r="L18" s="15" t="e">
        <f ca="1">IF(TODAY()&gt;Tabela2241011121314151617181920101356[[#This Row],[VENCIMENTO]],"Vencido‼","Válido✔")</f>
        <v>#VALUE!</v>
      </c>
    </row>
    <row r="19" spans="1:12" x14ac:dyDescent="0.25">
      <c r="A19" s="11" t="str">
        <f>Tabela224[[#This Row],[NOME]]</f>
        <v>EVARISTO CHAVES DA SILVA</v>
      </c>
      <c r="B19" s="11" t="str">
        <f>Tabela224[[#This Row],[CATEGORIA]]</f>
        <v>EMPREGADO</v>
      </c>
      <c r="C19" s="15" t="str">
        <f>Tabela224[[#This Row],[SITUAÇÃO ]]</f>
        <v>ATIVO</v>
      </c>
      <c r="D19" s="15" t="s">
        <v>80</v>
      </c>
      <c r="E19" s="7" t="s">
        <v>143</v>
      </c>
      <c r="F19" s="10">
        <v>8.3333333333333329E-2</v>
      </c>
      <c r="G19" s="7" t="s">
        <v>22</v>
      </c>
      <c r="H19" s="7" t="s">
        <v>63</v>
      </c>
      <c r="I19" s="8">
        <v>24</v>
      </c>
      <c r="J19" s="7" t="e">
        <f t="shared" si="0"/>
        <v>#VALUE!</v>
      </c>
      <c r="K19" s="9" t="e">
        <f t="shared" si="2"/>
        <v>#VALUE!</v>
      </c>
      <c r="L19" s="15" t="e">
        <f ca="1">IF(TODAY()&gt;Tabela2241011121314151617181920101356[[#This Row],[VENCIMENTO]],"Vencido‼","Válido✔")</f>
        <v>#VALUE!</v>
      </c>
    </row>
    <row r="20" spans="1:12" x14ac:dyDescent="0.25">
      <c r="A20" s="11" t="str">
        <f>Tabela224[[#This Row],[NOME]]</f>
        <v>FELIPE OLIVEIRA BARBOSA</v>
      </c>
      <c r="B20" s="11" t="str">
        <f>Tabela224[[#This Row],[CATEGORIA]]</f>
        <v>EMPREGADO</v>
      </c>
      <c r="C20" s="15" t="str">
        <f>Tabela224[[#This Row],[SITUAÇÃO ]]</f>
        <v>ATIVO</v>
      </c>
      <c r="D20" s="15" t="s">
        <v>80</v>
      </c>
      <c r="E20" s="7">
        <v>45359</v>
      </c>
      <c r="F20" s="10">
        <v>8.3333333333333329E-2</v>
      </c>
      <c r="G20" s="7" t="s">
        <v>22</v>
      </c>
      <c r="H20" s="7" t="s">
        <v>63</v>
      </c>
      <c r="I20" s="8">
        <v>24</v>
      </c>
      <c r="J20" s="7">
        <f t="shared" si="0"/>
        <v>46089</v>
      </c>
      <c r="K20" s="9">
        <f t="shared" si="2"/>
        <v>46060</v>
      </c>
      <c r="L20" s="15" t="str">
        <f ca="1">IF(TODAY()&gt;Tabela2241011121314151617181920101356[[#This Row],[VENCIMENTO]],"Vencido‼","Válido✔")</f>
        <v>Válido✔</v>
      </c>
    </row>
    <row r="21" spans="1:12" x14ac:dyDescent="0.25">
      <c r="A21" s="11" t="str">
        <f>Tabela224[[#This Row],[NOME]]</f>
        <v>FERNANDO OLIVEIRA DOS SANTOS</v>
      </c>
      <c r="B21" s="11" t="str">
        <f>Tabela224[[#This Row],[CATEGORIA]]</f>
        <v>EMPREGADO</v>
      </c>
      <c r="C21" s="15" t="str">
        <f>Tabela224[[#This Row],[SITUAÇÃO ]]</f>
        <v>ATIVO</v>
      </c>
      <c r="D21" s="15" t="s">
        <v>80</v>
      </c>
      <c r="E21" s="7">
        <v>45359</v>
      </c>
      <c r="F21" s="10">
        <v>8.3333333333333329E-2</v>
      </c>
      <c r="G21" s="7" t="s">
        <v>22</v>
      </c>
      <c r="H21" s="7" t="s">
        <v>63</v>
      </c>
      <c r="I21" s="8">
        <v>24</v>
      </c>
      <c r="J21" s="7">
        <f t="shared" si="0"/>
        <v>46089</v>
      </c>
      <c r="K21" s="9">
        <f t="shared" si="2"/>
        <v>46060</v>
      </c>
      <c r="L21" s="15" t="str">
        <f ca="1">IF(TODAY()&gt;Tabela2241011121314151617181920101356[[#This Row],[VENCIMENTO]],"Vencido‼","Válido✔")</f>
        <v>Válido✔</v>
      </c>
    </row>
    <row r="22" spans="1:12" x14ac:dyDescent="0.25">
      <c r="A22" s="11" t="str">
        <f>Tabela224[[#This Row],[NOME]]</f>
        <v>FILIPI GODINHO VEIGA</v>
      </c>
      <c r="B22" s="11" t="str">
        <f>Tabela224[[#This Row],[CATEGORIA]]</f>
        <v>INTERMITENTE (GEOSCAN)</v>
      </c>
      <c r="C22" s="15" t="str">
        <f>Tabela224[[#This Row],[SITUAÇÃO ]]</f>
        <v>ATIVO</v>
      </c>
      <c r="D22" s="15" t="s">
        <v>80</v>
      </c>
      <c r="E22" s="7" t="s">
        <v>143</v>
      </c>
      <c r="F22" s="10">
        <v>8.3333333333333329E-2</v>
      </c>
      <c r="G22" s="7" t="s">
        <v>22</v>
      </c>
      <c r="H22" s="7" t="s">
        <v>63</v>
      </c>
      <c r="I22" s="8">
        <v>24</v>
      </c>
      <c r="J22" s="7" t="e">
        <f t="shared" si="0"/>
        <v>#VALUE!</v>
      </c>
      <c r="K22" s="9" t="e">
        <f t="shared" si="2"/>
        <v>#VALUE!</v>
      </c>
      <c r="L22" s="15" t="e">
        <f ca="1">IF(TODAY()&gt;Tabela2241011121314151617181920101356[[#This Row],[VENCIMENTO]],"Vencido‼","Válido✔")</f>
        <v>#VALUE!</v>
      </c>
    </row>
    <row r="23" spans="1:12" x14ac:dyDescent="0.25">
      <c r="A23" s="11" t="str">
        <f>Tabela224[[#This Row],[NOME]]</f>
        <v>GERSON DAMIÃO DA SILVA PRADO</v>
      </c>
      <c r="B23" s="11" t="str">
        <f>Tabela224[[#This Row],[CATEGORIA]]</f>
        <v>EMPREGADO</v>
      </c>
      <c r="C23" s="15" t="str">
        <f>Tabela224[[#This Row],[SITUAÇÃO ]]</f>
        <v>ATIVO</v>
      </c>
      <c r="D23" s="15" t="s">
        <v>80</v>
      </c>
      <c r="E23" s="7">
        <v>45359</v>
      </c>
      <c r="F23" s="10">
        <v>8.3333333333333329E-2</v>
      </c>
      <c r="G23" s="7" t="s">
        <v>22</v>
      </c>
      <c r="H23" s="7" t="s">
        <v>63</v>
      </c>
      <c r="I23" s="8">
        <v>24</v>
      </c>
      <c r="J23" s="7">
        <f t="shared" si="0"/>
        <v>46089</v>
      </c>
      <c r="K23" s="9">
        <f t="shared" si="2"/>
        <v>46060</v>
      </c>
      <c r="L23" s="15" t="str">
        <f ca="1">IF(TODAY()&gt;Tabela2241011121314151617181920101356[[#This Row],[VENCIMENTO]],"Vencido‼","Válido✔")</f>
        <v>Válido✔</v>
      </c>
    </row>
    <row r="24" spans="1:12" x14ac:dyDescent="0.25">
      <c r="A24" s="11" t="str">
        <f>Tabela224[[#This Row],[NOME]]</f>
        <v>GIVALDO JOSE DOS SANTOS</v>
      </c>
      <c r="B24" s="11" t="str">
        <f>Tabela224[[#This Row],[CATEGORIA]]</f>
        <v>INTERMITENTE (ELISVÂNIO)</v>
      </c>
      <c r="C24" s="15" t="str">
        <f>Tabela224[[#This Row],[SITUAÇÃO ]]</f>
        <v>ATIVO</v>
      </c>
      <c r="D24" s="15" t="s">
        <v>80</v>
      </c>
      <c r="E24" s="7" t="s">
        <v>143</v>
      </c>
      <c r="F24" s="10">
        <v>8.3333333333333329E-2</v>
      </c>
      <c r="G24" s="7" t="s">
        <v>22</v>
      </c>
      <c r="H24" s="7" t="s">
        <v>63</v>
      </c>
      <c r="I24" s="8">
        <v>24</v>
      </c>
      <c r="J24" s="7" t="e">
        <f t="shared" si="0"/>
        <v>#VALUE!</v>
      </c>
      <c r="K24" s="9" t="e">
        <f t="shared" si="2"/>
        <v>#VALUE!</v>
      </c>
      <c r="L24" s="15" t="e">
        <f ca="1">IF(TODAY()&gt;Tabela2241011121314151617181920101356[[#This Row],[VENCIMENTO]],"Vencido‼","Válido✔")</f>
        <v>#VALUE!</v>
      </c>
    </row>
    <row r="25" spans="1:12" x14ac:dyDescent="0.25">
      <c r="A25" s="11" t="str">
        <f>Tabela224[[#This Row],[NOME]]</f>
        <v>GUSTAVO HENRIQUE ABREU ROCHA</v>
      </c>
      <c r="B25" s="11" t="str">
        <f>Tabela224[[#This Row],[CATEGORIA]]</f>
        <v>EMPREGADO</v>
      </c>
      <c r="C25" s="15" t="str">
        <f>Tabela224[[#This Row],[SITUAÇÃO ]]</f>
        <v>ATIVO</v>
      </c>
      <c r="D25" s="15" t="s">
        <v>80</v>
      </c>
      <c r="E25" s="7">
        <v>45359</v>
      </c>
      <c r="F25" s="10">
        <v>8.3333333333333329E-2</v>
      </c>
      <c r="G25" s="7" t="s">
        <v>22</v>
      </c>
      <c r="H25" s="7" t="s">
        <v>63</v>
      </c>
      <c r="I25" s="8">
        <v>24</v>
      </c>
      <c r="J25" s="7">
        <f t="shared" si="0"/>
        <v>46089</v>
      </c>
      <c r="K25" s="9">
        <f t="shared" si="2"/>
        <v>46060</v>
      </c>
      <c r="L25" s="15" t="str">
        <f ca="1">IF(TODAY()&gt;Tabela2241011121314151617181920101356[[#This Row],[VENCIMENTO]],"Vencido‼","Válido✔")</f>
        <v>Válido✔</v>
      </c>
    </row>
    <row r="26" spans="1:12" x14ac:dyDescent="0.25">
      <c r="A26" s="11" t="str">
        <f>Tabela224[[#This Row],[NOME]]</f>
        <v>HIGOR PAULO DIAS OLIVEIRA</v>
      </c>
      <c r="B26" s="11" t="str">
        <f>Tabela224[[#This Row],[CATEGORIA]]</f>
        <v>EMPREGADO</v>
      </c>
      <c r="C26" s="15" t="str">
        <f>Tabela224[[#This Row],[SITUAÇÃO ]]</f>
        <v>ATIVO</v>
      </c>
      <c r="D26" s="15" t="s">
        <v>80</v>
      </c>
      <c r="E26" s="7">
        <v>45359</v>
      </c>
      <c r="F26" s="10">
        <v>8.3333333333333329E-2</v>
      </c>
      <c r="G26" s="7" t="s">
        <v>22</v>
      </c>
      <c r="H26" s="7" t="s">
        <v>63</v>
      </c>
      <c r="I26" s="8">
        <v>24</v>
      </c>
      <c r="J26" s="7">
        <f t="shared" si="0"/>
        <v>46089</v>
      </c>
      <c r="K26" s="9">
        <f t="shared" si="2"/>
        <v>46060</v>
      </c>
      <c r="L26" s="15" t="str">
        <f ca="1">IF(TODAY()&gt;Tabela2241011121314151617181920101356[[#This Row],[VENCIMENTO]],"Vencido‼","Válido✔")</f>
        <v>Válido✔</v>
      </c>
    </row>
    <row r="27" spans="1:12" x14ac:dyDescent="0.25">
      <c r="A27" s="11" t="str">
        <f>Tabela224[[#This Row],[NOME]]</f>
        <v>JANDILSON VIRGENS COSTA</v>
      </c>
      <c r="B27" s="11" t="str">
        <f>Tabela224[[#This Row],[CATEGORIA]]</f>
        <v>INTERMITENTE (ELISVÂNIO)</v>
      </c>
      <c r="C27" s="15" t="str">
        <f>Tabela224[[#This Row],[SITUAÇÃO ]]</f>
        <v>ATIVO</v>
      </c>
      <c r="D27" s="15" t="s">
        <v>80</v>
      </c>
      <c r="E27" s="7" t="s">
        <v>143</v>
      </c>
      <c r="F27" s="10">
        <v>8.3333333333333329E-2</v>
      </c>
      <c r="G27" s="7" t="s">
        <v>22</v>
      </c>
      <c r="H27" s="7" t="s">
        <v>63</v>
      </c>
      <c r="I27" s="8">
        <v>24</v>
      </c>
      <c r="J27" s="7" t="e">
        <f t="shared" si="0"/>
        <v>#VALUE!</v>
      </c>
      <c r="K27" s="9" t="e">
        <f t="shared" si="2"/>
        <v>#VALUE!</v>
      </c>
      <c r="L27" s="15" t="e">
        <f ca="1">IF(TODAY()&gt;Tabela2241011121314151617181920101356[[#This Row],[VENCIMENTO]],"Vencido‼","Válido✔")</f>
        <v>#VALUE!</v>
      </c>
    </row>
    <row r="28" spans="1:12" x14ac:dyDescent="0.25">
      <c r="A28" s="11" t="str">
        <f>Tabela224[[#This Row],[NOME]]</f>
        <v>JHONATA HENRIQUE AMORIM ALVES</v>
      </c>
      <c r="B28" s="11" t="str">
        <f>Tabela224[[#This Row],[CATEGORIA]]</f>
        <v>EMPREGADO</v>
      </c>
      <c r="C28" s="15" t="str">
        <f>Tabela224[[#This Row],[SITUAÇÃO ]]</f>
        <v>ATIVO</v>
      </c>
      <c r="D28" s="15" t="s">
        <v>80</v>
      </c>
      <c r="E28" s="7">
        <v>45359</v>
      </c>
      <c r="F28" s="10">
        <v>8.3333333333333329E-2</v>
      </c>
      <c r="G28" s="7" t="s">
        <v>22</v>
      </c>
      <c r="H28" s="7" t="s">
        <v>63</v>
      </c>
      <c r="I28" s="8">
        <v>24</v>
      </c>
      <c r="J28" s="7">
        <f t="shared" si="0"/>
        <v>46089</v>
      </c>
      <c r="K28" s="9">
        <f t="shared" si="2"/>
        <v>46060</v>
      </c>
      <c r="L28" s="15" t="str">
        <f ca="1">IF(TODAY()&gt;Tabela2241011121314151617181920101356[[#This Row],[VENCIMENTO]],"Vencido‼","Válido✔")</f>
        <v>Válido✔</v>
      </c>
    </row>
    <row r="29" spans="1:12" hidden="1" x14ac:dyDescent="0.25">
      <c r="A29" s="11" t="str">
        <f>Tabela224[[#This Row],[NOME]]</f>
        <v>JOÃO PAULO GUIMARÃES</v>
      </c>
      <c r="B29" s="11" t="str">
        <f>Tabela224[[#This Row],[CATEGORIA]]</f>
        <v>EMPREGADO</v>
      </c>
      <c r="C29" s="15" t="str">
        <f>Tabela224[[#This Row],[SITUAÇÃO ]]</f>
        <v>INATIVO</v>
      </c>
      <c r="D29" s="15" t="s">
        <v>80</v>
      </c>
      <c r="E29" s="7">
        <v>45121</v>
      </c>
      <c r="F29" s="10">
        <v>8.3333333333333329E-2</v>
      </c>
      <c r="G29" s="7" t="s">
        <v>22</v>
      </c>
      <c r="H29" s="7" t="s">
        <v>63</v>
      </c>
      <c r="I29" s="8">
        <v>24</v>
      </c>
      <c r="J29" s="7">
        <f t="shared" si="0"/>
        <v>45852</v>
      </c>
      <c r="K29" s="9">
        <f t="shared" si="2"/>
        <v>45823</v>
      </c>
      <c r="L29" s="15" t="str">
        <f ca="1">IF(TODAY()&gt;Tabela2241011121314151617181920101356[[#This Row],[VENCIMENTO]],"Vencido‼","Válido✔")</f>
        <v>Válido✔</v>
      </c>
    </row>
    <row r="30" spans="1:12" hidden="1" x14ac:dyDescent="0.25">
      <c r="A30" s="11" t="str">
        <f>Tabela224[[#This Row],[NOME]]</f>
        <v>JONATHAS KELLYSON MARTINS DE OLIVEIRA</v>
      </c>
      <c r="B30" s="11" t="str">
        <f>Tabela224[[#This Row],[CATEGORIA]]</f>
        <v>INTERMITENTE</v>
      </c>
      <c r="C30" s="15" t="str">
        <f>Tabela224[[#This Row],[SITUAÇÃO ]]</f>
        <v>INATIVO</v>
      </c>
      <c r="D30" s="15"/>
      <c r="E30" s="7"/>
      <c r="F30" s="10">
        <v>8.3333333333333329E-2</v>
      </c>
      <c r="G30" s="7" t="s">
        <v>22</v>
      </c>
      <c r="H30" s="7" t="s">
        <v>63</v>
      </c>
      <c r="I30" s="8">
        <v>24</v>
      </c>
      <c r="J30" s="7">
        <f t="shared" si="0"/>
        <v>731</v>
      </c>
      <c r="K30" s="9">
        <f t="shared" si="2"/>
        <v>702</v>
      </c>
      <c r="L30" s="15" t="str">
        <f ca="1">IF(TODAY()&gt;Tabela2241011121314151617181920101356[[#This Row],[VENCIMENTO]],"Vencido‼","Válido✔")</f>
        <v>Vencido‼</v>
      </c>
    </row>
    <row r="31" spans="1:12" x14ac:dyDescent="0.25">
      <c r="A31" s="11" t="str">
        <f>Tabela224[[#This Row],[NOME]]</f>
        <v>JOSÉ ANTÔNIO DIAS</v>
      </c>
      <c r="B31" s="11" t="str">
        <f>Tabela224[[#This Row],[CATEGORIA]]</f>
        <v xml:space="preserve">EMPREGADO </v>
      </c>
      <c r="C31" s="15" t="str">
        <f>Tabela224[[#This Row],[SITUAÇÃO ]]</f>
        <v>ATIVO</v>
      </c>
      <c r="D31" s="15" t="s">
        <v>80</v>
      </c>
      <c r="E31" s="7">
        <v>45121</v>
      </c>
      <c r="F31" s="10">
        <v>8.3333333333333329E-2</v>
      </c>
      <c r="G31" s="7" t="s">
        <v>22</v>
      </c>
      <c r="H31" s="7" t="s">
        <v>63</v>
      </c>
      <c r="I31" s="8">
        <v>24</v>
      </c>
      <c r="J31" s="7">
        <f t="shared" si="0"/>
        <v>45852</v>
      </c>
      <c r="K31" s="9">
        <f t="shared" si="2"/>
        <v>45823</v>
      </c>
      <c r="L31" s="15" t="str">
        <f ca="1">IF(TODAY()&gt;Tabela2241011121314151617181920101356[[#This Row],[VENCIMENTO]],"Vencido‼","Válido✔")</f>
        <v>Válido✔</v>
      </c>
    </row>
    <row r="32" spans="1:12" x14ac:dyDescent="0.25">
      <c r="A32" s="11" t="str">
        <f>Tabela224[[#This Row],[NOME]]</f>
        <v>KENNEDY ALMEIDA MOTA</v>
      </c>
      <c r="B32" s="11" t="str">
        <f>Tabela224[[#This Row],[CATEGORIA]]</f>
        <v>EMPREGADO</v>
      </c>
      <c r="C32" s="15" t="str">
        <f>Tabela224[[#This Row],[SITUAÇÃO ]]</f>
        <v>ATIVO</v>
      </c>
      <c r="D32" s="15" t="s">
        <v>80</v>
      </c>
      <c r="E32" s="7" t="s">
        <v>143</v>
      </c>
      <c r="F32" s="10">
        <v>8.3333333333333329E-2</v>
      </c>
      <c r="G32" s="7" t="s">
        <v>22</v>
      </c>
      <c r="H32" s="7" t="s">
        <v>63</v>
      </c>
      <c r="I32" s="8">
        <v>24</v>
      </c>
      <c r="J32" s="7" t="e">
        <f t="shared" si="0"/>
        <v>#VALUE!</v>
      </c>
      <c r="K32" s="9" t="e">
        <f t="shared" si="2"/>
        <v>#VALUE!</v>
      </c>
      <c r="L32" s="15" t="e">
        <f ca="1">IF(TODAY()&gt;Tabela2241011121314151617181920101356[[#This Row],[VENCIMENTO]],"Vencido‼","Válido✔")</f>
        <v>#VALUE!</v>
      </c>
    </row>
    <row r="33" spans="1:12" x14ac:dyDescent="0.25">
      <c r="A33" s="11" t="str">
        <f>Tabela224[[#This Row],[NOME]]</f>
        <v>KEVIN AQUINO ARNEZ</v>
      </c>
      <c r="B33" s="11" t="str">
        <f>Tabela224[[#This Row],[CATEGORIA]]</f>
        <v>EMPREGADO</v>
      </c>
      <c r="C33" s="15" t="str">
        <f>Tabela224[[#This Row],[SITUAÇÃO ]]</f>
        <v>ATIVO</v>
      </c>
      <c r="D33" s="15" t="s">
        <v>80</v>
      </c>
      <c r="E33" s="7" t="s">
        <v>143</v>
      </c>
      <c r="F33" s="10">
        <v>8.3333333333333329E-2</v>
      </c>
      <c r="G33" s="7" t="s">
        <v>22</v>
      </c>
      <c r="H33" s="7" t="s">
        <v>63</v>
      </c>
      <c r="I33" s="8">
        <v>24</v>
      </c>
      <c r="J33" s="7" t="e">
        <f t="shared" si="0"/>
        <v>#VALUE!</v>
      </c>
      <c r="K33" s="9" t="e">
        <f t="shared" si="2"/>
        <v>#VALUE!</v>
      </c>
      <c r="L33" s="15" t="e">
        <f ca="1">IF(TODAY()&gt;Tabela2241011121314151617181920101356[[#This Row],[VENCIMENTO]],"Vencido‼","Válido✔")</f>
        <v>#VALUE!</v>
      </c>
    </row>
    <row r="34" spans="1:12" x14ac:dyDescent="0.25">
      <c r="A34" s="11" t="str">
        <f>Tabela224[[#This Row],[NOME]]</f>
        <v>LEANDRO ARCANJO DOS SANTOS</v>
      </c>
      <c r="B34" s="11" t="str">
        <f>Tabela224[[#This Row],[CATEGORIA]]</f>
        <v>EMPREGADO</v>
      </c>
      <c r="C34" s="15" t="str">
        <f>Tabela224[[#This Row],[SITUAÇÃO ]]</f>
        <v>ATIVO</v>
      </c>
      <c r="D34" s="15" t="s">
        <v>80</v>
      </c>
      <c r="E34" s="7">
        <v>45359</v>
      </c>
      <c r="F34" s="10">
        <v>8.3333333333333329E-2</v>
      </c>
      <c r="G34" s="7" t="s">
        <v>22</v>
      </c>
      <c r="H34" s="7" t="s">
        <v>63</v>
      </c>
      <c r="I34" s="8">
        <v>24</v>
      </c>
      <c r="J34" s="7">
        <f t="shared" si="0"/>
        <v>46089</v>
      </c>
      <c r="K34" s="9">
        <f t="shared" si="2"/>
        <v>46060</v>
      </c>
      <c r="L34" s="15" t="str">
        <f ca="1">IF(TODAY()&gt;Tabela2241011121314151617181920101356[[#This Row],[VENCIMENTO]],"Vencido‼","Válido✔")</f>
        <v>Válido✔</v>
      </c>
    </row>
    <row r="35" spans="1:12" hidden="1" x14ac:dyDescent="0.25">
      <c r="A35" s="11" t="str">
        <f>Tabela224[[#This Row],[NOME]]</f>
        <v>LUCIANO ALVES DE PAIVA</v>
      </c>
      <c r="B35" s="11" t="str">
        <f>Tabela224[[#This Row],[CATEGORIA]]</f>
        <v>EMPREGADO</v>
      </c>
      <c r="C35" s="15" t="str">
        <f>Tabela224[[#This Row],[SITUAÇÃO ]]</f>
        <v>INATIVO</v>
      </c>
      <c r="D35" s="15" t="s">
        <v>118</v>
      </c>
      <c r="E35" s="7">
        <v>45121</v>
      </c>
      <c r="F35" s="10">
        <v>8.3333333333333329E-2</v>
      </c>
      <c r="G35" s="7" t="s">
        <v>22</v>
      </c>
      <c r="H35" s="7" t="s">
        <v>63</v>
      </c>
      <c r="I35" s="8">
        <v>24</v>
      </c>
      <c r="J35" s="7">
        <f t="shared" si="0"/>
        <v>45852</v>
      </c>
      <c r="K35" s="9">
        <f t="shared" si="2"/>
        <v>45823</v>
      </c>
      <c r="L35" s="15" t="str">
        <f ca="1">IF(TODAY()&gt;Tabela2241011121314151617181920101356[[#This Row],[VENCIMENTO]],"Vencido‼","Válido✔")</f>
        <v>Válido✔</v>
      </c>
    </row>
    <row r="36" spans="1:12" x14ac:dyDescent="0.25">
      <c r="A36" s="11" t="str">
        <f>Tabela224[[#This Row],[NOME]]</f>
        <v>LUIZ CARLOS CORRÊA</v>
      </c>
      <c r="B36" s="11" t="str">
        <f>Tabela224[[#This Row],[CATEGORIA]]</f>
        <v>EMPREGADO</v>
      </c>
      <c r="C36" s="15" t="str">
        <f>Tabela224[[#This Row],[SITUAÇÃO ]]</f>
        <v>ATIVO</v>
      </c>
      <c r="D36" s="15" t="s">
        <v>80</v>
      </c>
      <c r="E36" s="7">
        <v>45359</v>
      </c>
      <c r="F36" s="10">
        <v>8.3333333333333329E-2</v>
      </c>
      <c r="G36" s="7" t="s">
        <v>22</v>
      </c>
      <c r="H36" s="7" t="s">
        <v>63</v>
      </c>
      <c r="I36" s="8">
        <v>24</v>
      </c>
      <c r="J36" s="7">
        <f t="shared" si="0"/>
        <v>46089</v>
      </c>
      <c r="K36" s="9">
        <f t="shared" si="2"/>
        <v>46060</v>
      </c>
      <c r="L36" s="15" t="str">
        <f ca="1">IF(TODAY()&gt;Tabela2241011121314151617181920101356[[#This Row],[VENCIMENTO]],"Vencido‼","Válido✔")</f>
        <v>Válido✔</v>
      </c>
    </row>
    <row r="37" spans="1:12" x14ac:dyDescent="0.25">
      <c r="A37" s="11" t="str">
        <f>Tabela224[[#This Row],[NOME]]</f>
        <v>MÁRCIO PEREIRA DO NASCIMENTO</v>
      </c>
      <c r="B37" s="11" t="str">
        <f>Tabela224[[#This Row],[CATEGORIA]]</f>
        <v>EMPREGADO</v>
      </c>
      <c r="C37" s="15" t="str">
        <f>Tabela224[[#This Row],[SITUAÇÃO ]]</f>
        <v>ATIVO</v>
      </c>
      <c r="D37" s="15" t="s">
        <v>80</v>
      </c>
      <c r="E37" s="7" t="s">
        <v>143</v>
      </c>
      <c r="F37" s="10">
        <v>8.3333333333333329E-2</v>
      </c>
      <c r="G37" s="7" t="s">
        <v>22</v>
      </c>
      <c r="H37" s="7" t="s">
        <v>63</v>
      </c>
      <c r="I37" s="8">
        <v>24</v>
      </c>
      <c r="J37" s="7" t="e">
        <f t="shared" si="0"/>
        <v>#VALUE!</v>
      </c>
      <c r="K37" s="9" t="e">
        <f t="shared" si="2"/>
        <v>#VALUE!</v>
      </c>
      <c r="L37" s="15" t="e">
        <f ca="1">IF(TODAY()&gt;Tabela2241011121314151617181920101356[[#This Row],[VENCIMENTO]],"Vencido‼","Válido✔")</f>
        <v>#VALUE!</v>
      </c>
    </row>
    <row r="38" spans="1:12" x14ac:dyDescent="0.25">
      <c r="A38" s="11" t="str">
        <f>Tabela224[[#This Row],[NOME]]</f>
        <v>MATEUS DOS SANTOS DE BRITO</v>
      </c>
      <c r="B38" s="11" t="str">
        <f>Tabela224[[#This Row],[CATEGORIA]]</f>
        <v>INTERMITENTE (ELISVÂNIO)</v>
      </c>
      <c r="C38" s="15" t="str">
        <f>Tabela224[[#This Row],[SITUAÇÃO ]]</f>
        <v>ATIVO</v>
      </c>
      <c r="D38" s="15" t="s">
        <v>80</v>
      </c>
      <c r="E38" s="7" t="s">
        <v>143</v>
      </c>
      <c r="F38" s="10">
        <v>8.3333333333333329E-2</v>
      </c>
      <c r="G38" s="7" t="s">
        <v>22</v>
      </c>
      <c r="H38" s="7" t="s">
        <v>63</v>
      </c>
      <c r="I38" s="8">
        <v>24</v>
      </c>
      <c r="J38" s="7" t="e">
        <f t="shared" si="0"/>
        <v>#VALUE!</v>
      </c>
      <c r="K38" s="9" t="e">
        <f t="shared" si="2"/>
        <v>#VALUE!</v>
      </c>
      <c r="L38" s="15" t="e">
        <f ca="1">IF(TODAY()&gt;Tabela2241011121314151617181920101356[[#This Row],[VENCIMENTO]],"Vencido‼","Válido✔")</f>
        <v>#VALUE!</v>
      </c>
    </row>
    <row r="39" spans="1:12" x14ac:dyDescent="0.25">
      <c r="A39" s="11" t="str">
        <f>Tabela224[[#This Row],[NOME]]</f>
        <v>MOACIR ROMÁRIO SIQUEIRA DOS REIS</v>
      </c>
      <c r="B39" s="11" t="str">
        <f>Tabela224[[#This Row],[CATEGORIA]]</f>
        <v>EMPREGADO</v>
      </c>
      <c r="C39" s="15" t="str">
        <f>Tabela224[[#This Row],[SITUAÇÃO ]]</f>
        <v>ATIVO</v>
      </c>
      <c r="D39" s="15" t="s">
        <v>80</v>
      </c>
      <c r="E39" s="7" t="s">
        <v>143</v>
      </c>
      <c r="F39" s="10">
        <v>8.3333333333333329E-2</v>
      </c>
      <c r="G39" s="7" t="s">
        <v>22</v>
      </c>
      <c r="H39" s="7" t="s">
        <v>63</v>
      </c>
      <c r="I39" s="8">
        <v>24</v>
      </c>
      <c r="J39" s="7" t="e">
        <f t="shared" si="0"/>
        <v>#VALUE!</v>
      </c>
      <c r="K39" s="9" t="e">
        <f t="shared" si="2"/>
        <v>#VALUE!</v>
      </c>
      <c r="L39" s="15" t="e">
        <f ca="1">IF(TODAY()&gt;Tabela2241011121314151617181920101356[[#This Row],[VENCIMENTO]],"Vencido‼","Válido✔")</f>
        <v>#VALUE!</v>
      </c>
    </row>
    <row r="40" spans="1:12" x14ac:dyDescent="0.25">
      <c r="A40" s="11" t="str">
        <f>Tabela224[[#This Row],[NOME]]</f>
        <v>NATHÁLIA ROSY SOUZA OLIVEIRA</v>
      </c>
      <c r="B40" s="11" t="str">
        <f>Tabela224[[#This Row],[CATEGORIA]]</f>
        <v>EMPREGADO</v>
      </c>
      <c r="C40" s="15" t="str">
        <f>Tabela224[[#This Row],[SITUAÇÃO ]]</f>
        <v>ATIVO</v>
      </c>
      <c r="D40" s="15" t="s">
        <v>80</v>
      </c>
      <c r="E40" s="7" t="s">
        <v>143</v>
      </c>
      <c r="F40" s="10">
        <v>8.3333333333333329E-2</v>
      </c>
      <c r="G40" s="7" t="s">
        <v>22</v>
      </c>
      <c r="H40" s="7" t="s">
        <v>63</v>
      </c>
      <c r="I40" s="8">
        <v>24</v>
      </c>
      <c r="J40" s="7" t="e">
        <f t="shared" si="0"/>
        <v>#VALUE!</v>
      </c>
      <c r="K40" s="9" t="e">
        <f t="shared" si="2"/>
        <v>#VALUE!</v>
      </c>
      <c r="L40" s="15" t="e">
        <f ca="1">IF(TODAY()&gt;Tabela2241011121314151617181920101356[[#This Row],[VENCIMENTO]],"Vencido‼","Válido✔")</f>
        <v>#VALUE!</v>
      </c>
    </row>
    <row r="41" spans="1:12" x14ac:dyDescent="0.25">
      <c r="A41" s="11" t="str">
        <f>Tabela224[[#This Row],[NOME]]</f>
        <v>NAYARA THAÍS LOURENÇO OLIVEIRA</v>
      </c>
      <c r="B41" s="11" t="str">
        <f>Tabela224[[#This Row],[CATEGORIA]]</f>
        <v>EMPREGADO</v>
      </c>
      <c r="C41" s="15" t="str">
        <f>Tabela224[[#This Row],[SITUAÇÃO ]]</f>
        <v>ATIVO</v>
      </c>
      <c r="D41" s="15" t="s">
        <v>80</v>
      </c>
      <c r="E41" s="7">
        <v>45359</v>
      </c>
      <c r="F41" s="10">
        <v>8.3333333333333329E-2</v>
      </c>
      <c r="G41" s="7" t="s">
        <v>22</v>
      </c>
      <c r="H41" s="7" t="s">
        <v>63</v>
      </c>
      <c r="I41" s="8">
        <v>24</v>
      </c>
      <c r="J41" s="7">
        <f t="shared" si="0"/>
        <v>46089</v>
      </c>
      <c r="K41" s="9">
        <f t="shared" si="2"/>
        <v>46060</v>
      </c>
      <c r="L41" s="15" t="str">
        <f ca="1">IF(TODAY()&gt;Tabela2241011121314151617181920101356[[#This Row],[VENCIMENTO]],"Vencido‼","Válido✔")</f>
        <v>Válido✔</v>
      </c>
    </row>
    <row r="42" spans="1:12" x14ac:dyDescent="0.25">
      <c r="A42" s="11" t="str">
        <f>Tabela224[[#This Row],[NOME]]</f>
        <v>NIELTON OLIVEIRA DAMASCENO</v>
      </c>
      <c r="B42" s="11" t="str">
        <f>Tabela224[[#This Row],[CATEGORIA]]</f>
        <v>EMPREGADO</v>
      </c>
      <c r="C42" s="15" t="str">
        <f>Tabela224[[#This Row],[SITUAÇÃO ]]</f>
        <v>ATIVO</v>
      </c>
      <c r="D42" s="15" t="s">
        <v>80</v>
      </c>
      <c r="E42" s="7" t="s">
        <v>143</v>
      </c>
      <c r="F42" s="10">
        <v>8.3333333333333329E-2</v>
      </c>
      <c r="G42" s="7" t="s">
        <v>22</v>
      </c>
      <c r="H42" s="7" t="s">
        <v>63</v>
      </c>
      <c r="I42" s="8">
        <v>24</v>
      </c>
      <c r="J42" s="7" t="e">
        <f t="shared" si="0"/>
        <v>#VALUE!</v>
      </c>
      <c r="K42" s="9" t="e">
        <f t="shared" si="2"/>
        <v>#VALUE!</v>
      </c>
      <c r="L42" s="15" t="e">
        <f ca="1">IF(TODAY()&gt;Tabela2241011121314151617181920101356[[#This Row],[VENCIMENTO]],"Vencido‼","Válido✔")</f>
        <v>#VALUE!</v>
      </c>
    </row>
    <row r="43" spans="1:12" x14ac:dyDescent="0.25">
      <c r="A43" s="11" t="str">
        <f>Tabela224[[#This Row],[NOME]]</f>
        <v>PAULO CÉLIO DA SILVA</v>
      </c>
      <c r="B43" s="11" t="str">
        <f>Tabela224[[#This Row],[CATEGORIA]]</f>
        <v>EMPREGADO</v>
      </c>
      <c r="C43" s="15" t="str">
        <f>Tabela224[[#This Row],[SITUAÇÃO ]]</f>
        <v>ATIVO</v>
      </c>
      <c r="D43" s="15" t="s">
        <v>80</v>
      </c>
      <c r="E43" s="7" t="s">
        <v>143</v>
      </c>
      <c r="F43" s="10">
        <v>8.3333333333333329E-2</v>
      </c>
      <c r="G43" s="7" t="s">
        <v>22</v>
      </c>
      <c r="H43" s="7" t="s">
        <v>63</v>
      </c>
      <c r="I43" s="8">
        <v>24</v>
      </c>
      <c r="J43" s="7" t="e">
        <f t="shared" si="0"/>
        <v>#VALUE!</v>
      </c>
      <c r="K43" s="9" t="e">
        <f t="shared" si="2"/>
        <v>#VALUE!</v>
      </c>
      <c r="L43" s="15" t="e">
        <f ca="1">IF(TODAY()&gt;Tabela2241011121314151617181920101356[[#This Row],[VENCIMENTO]],"Vencido‼","Válido✔")</f>
        <v>#VALUE!</v>
      </c>
    </row>
    <row r="44" spans="1:12" hidden="1" x14ac:dyDescent="0.25">
      <c r="A44" s="11" t="str">
        <f>Tabela224[[#This Row],[NOME]]</f>
        <v>RAFAEL FAUSTINO MAPA COELHO</v>
      </c>
      <c r="B44" s="11" t="str">
        <f>Tabela224[[#This Row],[CATEGORIA]]</f>
        <v>EMPREGADO</v>
      </c>
      <c r="C44" s="15" t="str">
        <f>Tabela224[[#This Row],[SITUAÇÃO ]]</f>
        <v>INATIVO</v>
      </c>
      <c r="D44" s="15" t="s">
        <v>118</v>
      </c>
      <c r="E44" s="7">
        <v>45121</v>
      </c>
      <c r="F44" s="10">
        <v>8.3333333333333329E-2</v>
      </c>
      <c r="G44" s="7" t="s">
        <v>22</v>
      </c>
      <c r="H44" s="7" t="s">
        <v>63</v>
      </c>
      <c r="I44" s="8">
        <v>24</v>
      </c>
      <c r="J44" s="7">
        <f t="shared" si="0"/>
        <v>45852</v>
      </c>
      <c r="K44" s="9">
        <f t="shared" si="2"/>
        <v>45823</v>
      </c>
      <c r="L44" s="15" t="str">
        <f ca="1">IF(TODAY()&gt;Tabela2241011121314151617181920101356[[#This Row],[VENCIMENTO]],"Vencido‼","Válido✔")</f>
        <v>Válido✔</v>
      </c>
    </row>
    <row r="45" spans="1:12" hidden="1" x14ac:dyDescent="0.25">
      <c r="A45" s="11" t="str">
        <f>Tabela224[[#This Row],[NOME]]</f>
        <v>RAFAEL ROBERTO CAMPIDELLI</v>
      </c>
      <c r="B45" s="11" t="str">
        <f>Tabela224[[#This Row],[CATEGORIA]]</f>
        <v>EMPREGADO</v>
      </c>
      <c r="C45" s="15" t="s">
        <v>120</v>
      </c>
      <c r="D45" s="15" t="s">
        <v>118</v>
      </c>
      <c r="E45" s="7">
        <v>45121</v>
      </c>
      <c r="F45" s="10">
        <v>8.3333333333333329E-2</v>
      </c>
      <c r="G45" s="7" t="s">
        <v>22</v>
      </c>
      <c r="H45" s="7" t="s">
        <v>63</v>
      </c>
      <c r="I45" s="8">
        <v>24</v>
      </c>
      <c r="J45" s="7">
        <f>EDATE(E45,I45)</f>
        <v>45852</v>
      </c>
      <c r="K45" s="9">
        <f>J45-29</f>
        <v>45823</v>
      </c>
      <c r="L45" s="15" t="str">
        <f ca="1">IF(TODAY()&gt;Tabela2241011121314151617181920101356[[#This Row],[VENCIMENTO]],"Vencido‼","Válido✔")</f>
        <v>Válido✔</v>
      </c>
    </row>
    <row r="46" spans="1:12" x14ac:dyDescent="0.25">
      <c r="A46" s="11" t="str">
        <f>Tabela224[[#This Row],[NOME]]</f>
        <v>ROBERT AUGUSTO SANTOS SILVA</v>
      </c>
      <c r="B46" s="11" t="str">
        <f>Tabela224[[#This Row],[CATEGORIA]]</f>
        <v>EMPREGADO</v>
      </c>
      <c r="C46" s="15" t="str">
        <f>Tabela224[[#This Row],[SITUAÇÃO ]]</f>
        <v>ATIVO</v>
      </c>
      <c r="D46" s="15" t="s">
        <v>80</v>
      </c>
      <c r="E46" s="7" t="s">
        <v>143</v>
      </c>
      <c r="F46" s="10">
        <v>8.3333333333333329E-2</v>
      </c>
      <c r="G46" s="7" t="s">
        <v>22</v>
      </c>
      <c r="H46" s="7" t="s">
        <v>63</v>
      </c>
      <c r="I46" s="8">
        <v>24</v>
      </c>
      <c r="J46" s="7" t="e">
        <f t="shared" si="0"/>
        <v>#VALUE!</v>
      </c>
      <c r="K46" s="9" t="e">
        <f t="shared" si="2"/>
        <v>#VALUE!</v>
      </c>
      <c r="L46" s="15" t="e">
        <f ca="1">IF(TODAY()&gt;Tabela2241011121314151617181920101356[[#This Row],[VENCIMENTO]],"Vencido‼","Válido✔")</f>
        <v>#VALUE!</v>
      </c>
    </row>
    <row r="47" spans="1:12" x14ac:dyDescent="0.25">
      <c r="A47" s="11" t="str">
        <f>Tabela224[[#This Row],[NOME]]</f>
        <v>TALISON TIAGO DIAS OLIVEIRA</v>
      </c>
      <c r="B47" s="11" t="str">
        <f>Tabela224[[#This Row],[CATEGORIA]]</f>
        <v>EMPREGADO</v>
      </c>
      <c r="C47" s="15" t="str">
        <f>Tabela224[[#This Row],[SITUAÇÃO ]]</f>
        <v>ATIVO</v>
      </c>
      <c r="D47" s="15" t="s">
        <v>80</v>
      </c>
      <c r="E47" s="7" t="s">
        <v>143</v>
      </c>
      <c r="F47" s="10">
        <v>8.3333333333333329E-2</v>
      </c>
      <c r="G47" s="7" t="s">
        <v>22</v>
      </c>
      <c r="H47" s="7" t="s">
        <v>63</v>
      </c>
      <c r="I47" s="8">
        <v>24</v>
      </c>
      <c r="J47" s="7" t="e">
        <f t="shared" si="0"/>
        <v>#VALUE!</v>
      </c>
      <c r="K47" s="9" t="e">
        <f t="shared" si="2"/>
        <v>#VALUE!</v>
      </c>
      <c r="L47" s="15" t="e">
        <f ca="1">IF(TODAY()&gt;Tabela2241011121314151617181920101356[[#This Row],[VENCIMENTO]],"Vencido‼","Válido✔")</f>
        <v>#VALUE!</v>
      </c>
    </row>
    <row r="48" spans="1:12" x14ac:dyDescent="0.25">
      <c r="A48" s="11" t="str">
        <f>Tabela224[[#This Row],[NOME]]</f>
        <v>THAÍS LORRAINE DA SILVA SANTOS</v>
      </c>
      <c r="B48" s="11" t="str">
        <f>Tabela224[[#This Row],[CATEGORIA]]</f>
        <v>EMPREGADO</v>
      </c>
      <c r="C48" s="15" t="str">
        <f>Tabela224[[#This Row],[SITUAÇÃO ]]</f>
        <v>ATIVO</v>
      </c>
      <c r="D48" s="15" t="s">
        <v>80</v>
      </c>
      <c r="E48" s="7" t="s">
        <v>143</v>
      </c>
      <c r="F48" s="10">
        <v>8.3333333333333329E-2</v>
      </c>
      <c r="G48" s="7" t="s">
        <v>22</v>
      </c>
      <c r="H48" s="7" t="s">
        <v>63</v>
      </c>
      <c r="I48" s="8">
        <v>24</v>
      </c>
      <c r="J48" s="7" t="e">
        <f t="shared" si="0"/>
        <v>#VALUE!</v>
      </c>
      <c r="K48" s="9" t="e">
        <f t="shared" si="2"/>
        <v>#VALUE!</v>
      </c>
      <c r="L48" s="15" t="e">
        <f ca="1">IF(TODAY()&gt;Tabela2241011121314151617181920101356[[#This Row],[VENCIMENTO]],"Vencido‼","Válido✔")</f>
        <v>#VALUE!</v>
      </c>
    </row>
    <row r="49" spans="1:12" hidden="1" x14ac:dyDescent="0.25">
      <c r="A49" s="11" t="str">
        <f>Tabela224[[#This Row],[NOME]]</f>
        <v>WAGNER APARECIDO DE SOUSA JÚNIOR</v>
      </c>
      <c r="B49" s="11" t="str">
        <f>Tabela224[[#This Row],[CATEGORIA]]</f>
        <v>EMPREGADO</v>
      </c>
      <c r="C49" s="15" t="str">
        <f>Tabela224[[#This Row],[SITUAÇÃO ]]</f>
        <v>INATIVO</v>
      </c>
      <c r="D49" s="15"/>
      <c r="E49" s="7"/>
      <c r="F49" s="10">
        <v>8.3333333333333329E-2</v>
      </c>
      <c r="G49" s="7" t="s">
        <v>22</v>
      </c>
      <c r="H49" s="7" t="s">
        <v>63</v>
      </c>
      <c r="I49" s="8">
        <v>24</v>
      </c>
      <c r="J49" s="7">
        <f t="shared" si="0"/>
        <v>731</v>
      </c>
      <c r="K49" s="9">
        <f t="shared" si="2"/>
        <v>702</v>
      </c>
      <c r="L49" s="15" t="str">
        <f ca="1">IF(TODAY()&gt;Tabela2241011121314151617181920101356[[#This Row],[VENCIMENTO]],"Vencido‼","Válido✔")</f>
        <v>Vencido‼</v>
      </c>
    </row>
    <row r="50" spans="1:12" x14ac:dyDescent="0.25">
      <c r="A50" s="11" t="str">
        <f>Tabela224[[#This Row],[NOME]]</f>
        <v>WESLEY DE ALMEIDA E SOUZA</v>
      </c>
      <c r="B50" s="11" t="str">
        <f>Tabela224[[#This Row],[CATEGORIA]]</f>
        <v>EMPREGADO</v>
      </c>
      <c r="C50" s="15" t="str">
        <f>Tabela224[[#This Row],[SITUAÇÃO ]]</f>
        <v>ATIVO</v>
      </c>
      <c r="D50" s="15" t="s">
        <v>80</v>
      </c>
      <c r="E50" s="7" t="s">
        <v>143</v>
      </c>
      <c r="F50" s="10">
        <v>8.3333333333333329E-2</v>
      </c>
      <c r="G50" s="7" t="s">
        <v>22</v>
      </c>
      <c r="H50" s="7" t="s">
        <v>63</v>
      </c>
      <c r="I50" s="8">
        <v>24</v>
      </c>
      <c r="J50" s="19" t="e">
        <f t="shared" si="0"/>
        <v>#VALUE!</v>
      </c>
      <c r="K50" s="20" t="e">
        <f t="shared" si="2"/>
        <v>#VALUE!</v>
      </c>
      <c r="L50" s="15" t="e">
        <f ca="1">IF(TODAY()&gt;Tabela2241011121314151617181920101356[[#This Row],[VENCIMENTO]],"Vencido‼","Válido✔")</f>
        <v>#VALUE!</v>
      </c>
    </row>
    <row r="51" spans="1:12" x14ac:dyDescent="0.25">
      <c r="A51" s="11" t="str">
        <f>Tabela224[[#This Row],[NOME]]</f>
        <v>MARCELO CHRISTIAN LELIS DE OLIVEIRA</v>
      </c>
      <c r="B51" s="11" t="str">
        <f>Tabela224[[#This Row],[CATEGORIA]]</f>
        <v>EMPREGADO</v>
      </c>
      <c r="C51" s="15" t="str">
        <f>Tabela224[[#This Row],[SITUAÇÃO ]]</f>
        <v>ATIVO</v>
      </c>
      <c r="D51" s="15" t="s">
        <v>80</v>
      </c>
      <c r="E51" s="7" t="s">
        <v>143</v>
      </c>
      <c r="F51" s="10">
        <v>8.3333333333333329E-2</v>
      </c>
      <c r="G51" s="7" t="s">
        <v>22</v>
      </c>
      <c r="H51" s="7" t="s">
        <v>63</v>
      </c>
      <c r="I51" s="8">
        <v>24</v>
      </c>
      <c r="J51" s="7" t="e">
        <f t="shared" si="0"/>
        <v>#VALUE!</v>
      </c>
      <c r="K51" s="9" t="e">
        <f t="shared" si="2"/>
        <v>#VALUE!</v>
      </c>
      <c r="L51" s="27" t="e">
        <f ca="1">IF(TODAY()&gt;Tabela2241011121314151617181920101356[[#This Row],[VENCIMENTO]],"Vencido‼","Válido✔")</f>
        <v>#VALUE!</v>
      </c>
    </row>
    <row r="52" spans="1:12" x14ac:dyDescent="0.25">
      <c r="A52" s="11" t="str">
        <f>Tabela224[[#This Row],[NOME]]</f>
        <v>PABLO VINICIUS SEVERINO FERNANDES</v>
      </c>
      <c r="B52" s="11" t="str">
        <f>Tabela224[[#This Row],[CATEGORIA]]</f>
        <v xml:space="preserve">EMPREGADO </v>
      </c>
      <c r="C52" s="15" t="str">
        <f>Tabela224[[#This Row],[SITUAÇÃO ]]</f>
        <v>ATIVO</v>
      </c>
      <c r="D52" s="15" t="s">
        <v>80</v>
      </c>
      <c r="E52" s="7" t="s">
        <v>143</v>
      </c>
      <c r="F52" s="10">
        <v>8.3333333333333329E-2</v>
      </c>
      <c r="G52" s="7" t="s">
        <v>22</v>
      </c>
      <c r="H52" s="7" t="s">
        <v>63</v>
      </c>
      <c r="I52" s="8">
        <v>24</v>
      </c>
      <c r="J52" s="7" t="e">
        <f t="shared" si="0"/>
        <v>#VALUE!</v>
      </c>
      <c r="K52" s="9" t="e">
        <f t="shared" si="2"/>
        <v>#VALUE!</v>
      </c>
      <c r="L52" s="27" t="e">
        <f ca="1">IF(TODAY()&gt;Tabela2241011121314151617181920101356[[#This Row],[VENCIMENTO]],"Vencido‼","Válido✔")</f>
        <v>#VALUE!</v>
      </c>
    </row>
    <row r="53" spans="1:12" hidden="1" x14ac:dyDescent="0.25">
      <c r="A53" s="11" t="str">
        <f>Tabela224[[#This Row],[NOME]]</f>
        <v>FRANCISCO PEDRO DE SOUZA SANTOS</v>
      </c>
      <c r="B53" s="11" t="str">
        <f>Tabela224[[#This Row],[CATEGORIA]]</f>
        <v>EMPREGADO</v>
      </c>
      <c r="C53" s="15" t="s">
        <v>120</v>
      </c>
      <c r="D53" s="15" t="s">
        <v>118</v>
      </c>
      <c r="E53" s="7">
        <v>45300</v>
      </c>
      <c r="F53" s="10">
        <v>8.3333333333333329E-2</v>
      </c>
      <c r="G53" s="7" t="s">
        <v>22</v>
      </c>
      <c r="H53" s="7" t="s">
        <v>63</v>
      </c>
      <c r="I53" s="8">
        <v>24</v>
      </c>
      <c r="J53" s="7">
        <f t="shared" si="0"/>
        <v>46031</v>
      </c>
      <c r="K53" s="9">
        <f t="shared" si="2"/>
        <v>46002</v>
      </c>
      <c r="L53" s="27" t="str">
        <f ca="1">IF(TODAY()&gt;Tabela2241011121314151617181920101356[[#This Row],[VENCIMENTO]],"Vencido‼","Válido✔")</f>
        <v>Válido✔</v>
      </c>
    </row>
    <row r="54" spans="1:12" x14ac:dyDescent="0.25">
      <c r="A54" s="11" t="str">
        <f>Tabela224[[#This Row],[NOME]]</f>
        <v>ÍTALO GABRIEL DA SILVA RODRIGUES SANTOS</v>
      </c>
      <c r="B54" s="11" t="str">
        <f>Tabela224[[#This Row],[CATEGORIA]]</f>
        <v>EMPREGADO</v>
      </c>
      <c r="C54" s="15" t="str">
        <f>Tabela224[[#This Row],[SITUAÇÃO ]]</f>
        <v>ATIVO</v>
      </c>
      <c r="D54" s="15" t="s">
        <v>80</v>
      </c>
      <c r="E54" s="7" t="s">
        <v>143</v>
      </c>
      <c r="F54" s="10">
        <v>8.3333333333333329E-2</v>
      </c>
      <c r="G54" s="7" t="s">
        <v>22</v>
      </c>
      <c r="H54" s="7" t="s">
        <v>63</v>
      </c>
      <c r="I54" s="8">
        <v>24</v>
      </c>
      <c r="J54" s="7" t="e">
        <f t="shared" si="0"/>
        <v>#VALUE!</v>
      </c>
      <c r="K54" s="9" t="e">
        <f t="shared" si="2"/>
        <v>#VALUE!</v>
      </c>
      <c r="L54" s="27" t="e">
        <f ca="1">IF(TODAY()&gt;Tabela2241011121314151617181920101356[[#This Row],[VENCIMENTO]],"Vencido‼","Válido✔")</f>
        <v>#VALUE!</v>
      </c>
    </row>
    <row r="55" spans="1:12" x14ac:dyDescent="0.25">
      <c r="A55" s="11" t="str">
        <f>Tabela224[[#This Row],[NOME]]</f>
        <v>IVANILDO AMARAL SANTOS</v>
      </c>
      <c r="B55" s="11" t="str">
        <f>Tabela224[[#This Row],[CATEGORIA]]</f>
        <v>EMPREGADO</v>
      </c>
      <c r="C55" s="15" t="str">
        <f>Tabela224[[#This Row],[SITUAÇÃO ]]</f>
        <v>ATIVO</v>
      </c>
      <c r="D55" s="15" t="s">
        <v>80</v>
      </c>
      <c r="E55" s="7" t="s">
        <v>143</v>
      </c>
      <c r="F55" s="10">
        <v>8.3333333333333329E-2</v>
      </c>
      <c r="G55" s="7" t="s">
        <v>22</v>
      </c>
      <c r="H55" s="7" t="s">
        <v>63</v>
      </c>
      <c r="I55" s="8">
        <v>24</v>
      </c>
      <c r="J55" s="7" t="e">
        <f t="shared" si="0"/>
        <v>#VALUE!</v>
      </c>
      <c r="K55" s="9" t="e">
        <f t="shared" si="2"/>
        <v>#VALUE!</v>
      </c>
      <c r="L55" s="27" t="e">
        <f ca="1">IF(TODAY()&gt;Tabela2241011121314151617181920101356[[#This Row],[VENCIMENTO]],"Vencido‼","Válido✔")</f>
        <v>#VALUE!</v>
      </c>
    </row>
    <row r="56" spans="1:12" x14ac:dyDescent="0.25">
      <c r="A56" s="11" t="str">
        <f>Tabela224[[#This Row],[NOME]]</f>
        <v>JONATHAN FERNANDES PEREIRA</v>
      </c>
      <c r="B56" s="11" t="str">
        <f>Tabela224[[#This Row],[CATEGORIA]]</f>
        <v>EMPREGADO</v>
      </c>
      <c r="C56" s="15" t="str">
        <f>Tabela224[[#This Row],[SITUAÇÃO ]]</f>
        <v>ATIVO</v>
      </c>
      <c r="D56" s="15" t="s">
        <v>80</v>
      </c>
      <c r="E56" s="7">
        <v>45359</v>
      </c>
      <c r="F56" s="10">
        <v>8.3333333333333329E-2</v>
      </c>
      <c r="G56" s="7" t="s">
        <v>22</v>
      </c>
      <c r="H56" s="7" t="s">
        <v>63</v>
      </c>
      <c r="I56" s="8">
        <v>24</v>
      </c>
      <c r="J56" s="7">
        <f t="shared" si="0"/>
        <v>46089</v>
      </c>
      <c r="K56" s="9">
        <f t="shared" si="2"/>
        <v>46060</v>
      </c>
      <c r="L56" s="27" t="str">
        <f ca="1">IF(TODAY()&gt;Tabela2241011121314151617181920101356[[#This Row],[VENCIMENTO]],"Vencido‼","Válido✔")</f>
        <v>Válido✔</v>
      </c>
    </row>
    <row r="57" spans="1:12" x14ac:dyDescent="0.25">
      <c r="A57" s="11" t="str">
        <f>Tabela224[[#This Row],[NOME]]</f>
        <v>FERNANDO AQUINO FERNANDES</v>
      </c>
      <c r="B57" s="11" t="str">
        <f>Tabela224[[#This Row],[CATEGORIA]]</f>
        <v>INTERMITENTE (FERNANDO)</v>
      </c>
      <c r="C57" s="15" t="str">
        <f>Tabela224[[#This Row],[SITUAÇÃO ]]</f>
        <v>ATIVO</v>
      </c>
      <c r="D57" s="15" t="s">
        <v>80</v>
      </c>
      <c r="E57" s="7">
        <v>45359</v>
      </c>
      <c r="F57" s="10">
        <v>8.3333333333333329E-2</v>
      </c>
      <c r="G57" s="7" t="s">
        <v>22</v>
      </c>
      <c r="H57" s="7" t="s">
        <v>63</v>
      </c>
      <c r="I57" s="8">
        <v>24</v>
      </c>
      <c r="J57" s="7">
        <f t="shared" si="0"/>
        <v>46089</v>
      </c>
      <c r="K57" s="9">
        <f t="shared" si="2"/>
        <v>46060</v>
      </c>
      <c r="L57" s="27" t="str">
        <f ca="1">IF(TODAY()&gt;Tabela2241011121314151617181920101356[[#This Row],[VENCIMENTO]],"Vencido‼","Válido✔")</f>
        <v>Válido✔</v>
      </c>
    </row>
    <row r="58" spans="1:12" x14ac:dyDescent="0.25">
      <c r="A58" s="11" t="str">
        <f>Tabela224[[#This Row],[NOME]]</f>
        <v>WANDESON COSTA LIMA</v>
      </c>
      <c r="B58" s="11" t="str">
        <f>Tabela224[[#This Row],[CATEGORIA]]</f>
        <v>INTERMITENTE (FERNANDO)</v>
      </c>
      <c r="C58" s="15" t="str">
        <f>Tabela224[[#This Row],[SITUAÇÃO ]]</f>
        <v>ATIVO</v>
      </c>
      <c r="D58" s="15" t="s">
        <v>80</v>
      </c>
      <c r="E58" s="7" t="s">
        <v>143</v>
      </c>
      <c r="F58" s="10">
        <v>8.3333333333333329E-2</v>
      </c>
      <c r="G58" s="7" t="s">
        <v>22</v>
      </c>
      <c r="H58" s="7" t="s">
        <v>63</v>
      </c>
      <c r="I58" s="8">
        <v>24</v>
      </c>
      <c r="J58" s="7" t="e">
        <f t="shared" si="0"/>
        <v>#VALUE!</v>
      </c>
      <c r="K58" s="9" t="e">
        <f t="shared" si="2"/>
        <v>#VALUE!</v>
      </c>
      <c r="L58" s="27" t="e">
        <f ca="1">IF(TODAY()&gt;Tabela2241011121314151617181920101356[[#This Row],[VENCIMENTO]],"Vencido‼","Válido✔")</f>
        <v>#VALUE!</v>
      </c>
    </row>
    <row r="59" spans="1:12" x14ac:dyDescent="0.25">
      <c r="A59" s="11" t="str">
        <f>Tabela224[[#This Row],[NOME]]</f>
        <v>WILLIAN JORGE CAETANO PINTO</v>
      </c>
      <c r="B59" s="11" t="str">
        <f>Tabela224[[#This Row],[CATEGORIA]]</f>
        <v>INTERMITENTE (FERNANDO)</v>
      </c>
      <c r="C59" s="15" t="str">
        <f>Tabela224[[#This Row],[SITUAÇÃO ]]</f>
        <v>ATIVO</v>
      </c>
      <c r="D59" s="15" t="s">
        <v>80</v>
      </c>
      <c r="E59" s="7" t="s">
        <v>143</v>
      </c>
      <c r="F59" s="10">
        <v>8.3333333333333329E-2</v>
      </c>
      <c r="G59" s="7" t="s">
        <v>22</v>
      </c>
      <c r="H59" s="7" t="s">
        <v>63</v>
      </c>
      <c r="I59" s="8">
        <v>24</v>
      </c>
      <c r="J59" s="7" t="e">
        <f t="shared" si="0"/>
        <v>#VALUE!</v>
      </c>
      <c r="K59" s="9" t="e">
        <f t="shared" si="2"/>
        <v>#VALUE!</v>
      </c>
      <c r="L59" s="27" t="e">
        <f ca="1">IF(TODAY()&gt;Tabela2241011121314151617181920101356[[#This Row],[VENCIMENTO]],"Vencido‼","Válido✔")</f>
        <v>#VALUE!</v>
      </c>
    </row>
    <row r="60" spans="1:12" x14ac:dyDescent="0.25">
      <c r="A60" s="11" t="str">
        <f>Tabela224[[#This Row],[NOME]]</f>
        <v>GRASIANE DA COSTA SOBRINHO</v>
      </c>
      <c r="B60" s="11" t="str">
        <f>Tabela224[[#This Row],[CATEGORIA]]</f>
        <v>EMPREGADO</v>
      </c>
      <c r="C60" s="15" t="str">
        <f>Tabela224[[#This Row],[SITUAÇÃO ]]</f>
        <v>ATIVO</v>
      </c>
      <c r="D60" s="15" t="s">
        <v>80</v>
      </c>
      <c r="E60" s="7" t="s">
        <v>143</v>
      </c>
      <c r="F60" s="10">
        <v>8.3333333333333329E-2</v>
      </c>
      <c r="G60" s="7" t="s">
        <v>22</v>
      </c>
      <c r="H60" s="7" t="s">
        <v>63</v>
      </c>
      <c r="I60" s="8">
        <v>24</v>
      </c>
      <c r="J60" s="7" t="e">
        <f t="shared" si="0"/>
        <v>#VALUE!</v>
      </c>
      <c r="K60" s="9" t="e">
        <f t="shared" si="2"/>
        <v>#VALUE!</v>
      </c>
      <c r="L60" s="27" t="e">
        <f ca="1">IF(TODAY()&gt;Tabela2241011121314151617181920101356[[#This Row],[VENCIMENTO]],"Vencido‼","Válido✔")</f>
        <v>#VALUE!</v>
      </c>
    </row>
    <row r="61" spans="1:12" x14ac:dyDescent="0.25">
      <c r="A61" s="11" t="str">
        <f>Tabela224[[#This Row],[NOME]]</f>
        <v>BRUNO GUIMARÃES MARTINS</v>
      </c>
      <c r="B61" s="11" t="str">
        <f>Tabela224[[#This Row],[CATEGORIA]]</f>
        <v>EMPREGADO</v>
      </c>
      <c r="C61" s="15" t="str">
        <f>Tabela224[[#This Row],[SITUAÇÃO ]]</f>
        <v>ATIVO</v>
      </c>
      <c r="D61" s="15" t="s">
        <v>80</v>
      </c>
      <c r="E61" s="7">
        <v>45359</v>
      </c>
      <c r="F61" s="10">
        <v>8.3333333333333329E-2</v>
      </c>
      <c r="G61" s="7" t="s">
        <v>22</v>
      </c>
      <c r="H61" s="7" t="s">
        <v>63</v>
      </c>
      <c r="I61" s="8">
        <v>24</v>
      </c>
      <c r="J61" s="7">
        <f t="shared" si="0"/>
        <v>46089</v>
      </c>
      <c r="K61" s="9">
        <f t="shared" si="2"/>
        <v>46060</v>
      </c>
      <c r="L61" s="27" t="str">
        <f ca="1">IF(TODAY()&gt;Tabela2241011121314151617181920101356[[#This Row],[VENCIMENTO]],"Vencido‼","Válido✔")</f>
        <v>Válido✔</v>
      </c>
    </row>
    <row r="62" spans="1:12" x14ac:dyDescent="0.25">
      <c r="A62" s="11" t="str">
        <f>Tabela224[[#This Row],[NOME]]</f>
        <v>LEANDRO GUIMARÃES MARTINS</v>
      </c>
      <c r="B62" s="11" t="str">
        <f>Tabela224[[#This Row],[CATEGORIA]]</f>
        <v>EMPREGADO</v>
      </c>
      <c r="C62" s="15" t="str">
        <f>Tabela224[[#This Row],[SITUAÇÃO ]]</f>
        <v>ATIVO</v>
      </c>
      <c r="D62" s="15" t="s">
        <v>80</v>
      </c>
      <c r="E62" s="7">
        <v>45359</v>
      </c>
      <c r="F62" s="10">
        <v>8.3333333333333329E-2</v>
      </c>
      <c r="G62" s="7" t="s">
        <v>22</v>
      </c>
      <c r="H62" s="7" t="s">
        <v>63</v>
      </c>
      <c r="I62" s="8">
        <v>24</v>
      </c>
      <c r="J62" s="7">
        <f t="shared" si="0"/>
        <v>46089</v>
      </c>
      <c r="K62" s="9">
        <f t="shared" si="2"/>
        <v>46060</v>
      </c>
      <c r="L62" s="27" t="str">
        <f ca="1">IF(TODAY()&gt;Tabela2241011121314151617181920101356[[#This Row],[VENCIMENTO]],"Vencido‼","Válido✔")</f>
        <v>Válido✔</v>
      </c>
    </row>
    <row r="63" spans="1:12" hidden="1" x14ac:dyDescent="0.25">
      <c r="A63" s="11" t="str">
        <f>Tabela224[[#This Row],[NOME]]</f>
        <v>ALESSANDRO IORANY DOS SANTOS</v>
      </c>
      <c r="B63" s="11" t="str">
        <f>Tabela224[[#This Row],[CATEGORIA]]</f>
        <v>EMPREGADO</v>
      </c>
      <c r="C63" s="15" t="str">
        <f>Tabela224[[#This Row],[SITUAÇÃO ]]</f>
        <v>INATIVO</v>
      </c>
      <c r="D63" s="15"/>
      <c r="E63" s="7"/>
      <c r="F63" s="10">
        <v>8.3333333333333329E-2</v>
      </c>
      <c r="G63" s="7" t="s">
        <v>22</v>
      </c>
      <c r="H63" s="7" t="s">
        <v>63</v>
      </c>
      <c r="I63" s="8">
        <v>24</v>
      </c>
      <c r="J63" s="7">
        <f t="shared" si="0"/>
        <v>731</v>
      </c>
      <c r="K63" s="9">
        <f t="shared" si="2"/>
        <v>702</v>
      </c>
      <c r="L63" s="27" t="str">
        <f ca="1">IF(TODAY()&gt;Tabela2241011121314151617181920101356[[#This Row],[VENCIMENTO]],"Vencido‼","Válido✔")</f>
        <v>Vencido‼</v>
      </c>
    </row>
    <row r="64" spans="1:12" x14ac:dyDescent="0.25">
      <c r="A64" s="11" t="str">
        <f>Tabela224[[#This Row],[NOME]]</f>
        <v>MATHEUS BINI SEVERINO FERNANDES</v>
      </c>
      <c r="B64" s="11" t="str">
        <f>Tabela224[[#This Row],[CATEGORIA]]</f>
        <v>EMPREGADO</v>
      </c>
      <c r="C64" s="15" t="str">
        <f>Tabela224[[#This Row],[SITUAÇÃO ]]</f>
        <v>ATIVO</v>
      </c>
      <c r="D64" s="15" t="s">
        <v>80</v>
      </c>
      <c r="E64" s="7" t="s">
        <v>143</v>
      </c>
      <c r="F64" s="10">
        <v>8.3333333333333329E-2</v>
      </c>
      <c r="G64" s="7" t="s">
        <v>22</v>
      </c>
      <c r="H64" s="7" t="s">
        <v>63</v>
      </c>
      <c r="I64" s="8">
        <v>24</v>
      </c>
      <c r="J64" s="7" t="e">
        <f t="shared" si="0"/>
        <v>#VALUE!</v>
      </c>
      <c r="K64" s="9" t="e">
        <f t="shared" si="2"/>
        <v>#VALUE!</v>
      </c>
      <c r="L64" s="27" t="e">
        <f ca="1">IF(TODAY()&gt;Tabela2241011121314151617181920101356[[#This Row],[VENCIMENTO]],"Vencido‼","Válido✔")</f>
        <v>#VALUE!</v>
      </c>
    </row>
    <row r="65" spans="1:12" x14ac:dyDescent="0.25">
      <c r="A65" s="11" t="str">
        <f>Tabela224[[#This Row],[NOME]]</f>
        <v>NILTON ALVES DA CUNHA FILHO</v>
      </c>
      <c r="B65" s="11" t="str">
        <f>Tabela224[[#This Row],[CATEGORIA]]</f>
        <v>EMPREGADO</v>
      </c>
      <c r="C65" s="15" t="str">
        <f>Tabela224[[#This Row],[SITUAÇÃO ]]</f>
        <v>ATIVO</v>
      </c>
      <c r="D65" s="15" t="s">
        <v>80</v>
      </c>
      <c r="E65" s="7" t="s">
        <v>143</v>
      </c>
      <c r="F65" s="10">
        <v>8.3333333333333329E-2</v>
      </c>
      <c r="G65" s="7" t="s">
        <v>22</v>
      </c>
      <c r="H65" s="7" t="s">
        <v>63</v>
      </c>
      <c r="I65" s="8">
        <v>24</v>
      </c>
      <c r="J65" s="7" t="e">
        <f t="shared" si="0"/>
        <v>#VALUE!</v>
      </c>
      <c r="K65" s="9" t="e">
        <f t="shared" si="2"/>
        <v>#VALUE!</v>
      </c>
      <c r="L65" s="27" t="e">
        <f ca="1">IF(TODAY()&gt;Tabela2241011121314151617181920101356[[#This Row],[VENCIMENTO]],"Vencido‼","Válido✔")</f>
        <v>#VALUE!</v>
      </c>
    </row>
    <row r="66" spans="1:12" hidden="1" x14ac:dyDescent="0.25">
      <c r="A66" s="11" t="str">
        <f>Tabela224[[#This Row],[NOME]]</f>
        <v>FRANCISCO PEDRO DE SOUZA SANTOS</v>
      </c>
      <c r="B66" s="11" t="str">
        <f>Tabela224[[#This Row],[CATEGORIA]]</f>
        <v>EMPREGADO</v>
      </c>
      <c r="C66" s="15" t="str">
        <f>Tabela224[[#This Row],[SITUAÇÃO ]]</f>
        <v>ATIVO</v>
      </c>
      <c r="D66" s="8"/>
      <c r="E66" s="7"/>
      <c r="F66" s="7"/>
      <c r="G66" s="7"/>
      <c r="H66" s="7"/>
      <c r="I66" s="8"/>
      <c r="J66" s="7">
        <f t="shared" si="0"/>
        <v>0</v>
      </c>
      <c r="K66" s="9">
        <f t="shared" si="2"/>
        <v>-29</v>
      </c>
      <c r="L66" s="27" t="str">
        <f ca="1">IF(TODAY()&gt;Tabela2241011121314151617181920101356[[#This Row],[VENCIMENTO]],"Vencido‼","Válido✔")</f>
        <v>Vencido‼</v>
      </c>
    </row>
    <row r="67" spans="1:12" hidden="1" x14ac:dyDescent="0.25">
      <c r="A67" s="11" t="str">
        <f>Tabela224[[#This Row],[NOME]]</f>
        <v>CARLOS EDUARDO ALVES JULIÃO</v>
      </c>
      <c r="B67" s="11" t="str">
        <f>Tabela224[[#This Row],[CATEGORIA]]</f>
        <v>EMPREGADO</v>
      </c>
      <c r="C67" s="15" t="str">
        <f>Tabela224[[#This Row],[SITUAÇÃO ]]</f>
        <v>ATIVO</v>
      </c>
      <c r="D67" s="8"/>
      <c r="E67" s="7"/>
      <c r="F67" s="7"/>
      <c r="G67" s="7"/>
      <c r="H67" s="7"/>
      <c r="I67" s="8"/>
      <c r="J67" s="7">
        <f t="shared" si="0"/>
        <v>0</v>
      </c>
      <c r="K67" s="9">
        <f t="shared" si="2"/>
        <v>-29</v>
      </c>
      <c r="L67" s="27" t="str">
        <f ca="1">IF(TODAY()&gt;Tabela2241011121314151617181920101356[[#This Row],[VENCIMENTO]],"Vencido‼","Válido✔")</f>
        <v>Vencido‼</v>
      </c>
    </row>
    <row r="68" spans="1:12" hidden="1" x14ac:dyDescent="0.25">
      <c r="A68" s="11" t="str">
        <f>Tabela224[[#This Row],[NOME]]</f>
        <v>JHONATAS ALVES COSTA</v>
      </c>
      <c r="B68" s="11" t="str">
        <f>Tabela224[[#This Row],[CATEGORIA]]</f>
        <v>EMPREGADO</v>
      </c>
      <c r="C68" s="15" t="str">
        <f>Tabela224[[#This Row],[SITUAÇÃO ]]</f>
        <v>ATIVO</v>
      </c>
      <c r="D68" s="8"/>
      <c r="E68" s="7"/>
      <c r="F68" s="7"/>
      <c r="G68" s="7"/>
      <c r="H68" s="7"/>
      <c r="I68" s="8"/>
      <c r="J68" s="7">
        <f t="shared" si="0"/>
        <v>0</v>
      </c>
      <c r="K68" s="9">
        <f t="shared" si="2"/>
        <v>-29</v>
      </c>
      <c r="L68" s="27" t="str">
        <f ca="1">IF(TODAY()&gt;Tabela2241011121314151617181920101356[[#This Row],[VENCIMENTO]],"Vencido‼","Válido✔")</f>
        <v>Vencido‼</v>
      </c>
    </row>
    <row r="69" spans="1:12" hidden="1" x14ac:dyDescent="0.25">
      <c r="A69" s="11" t="str">
        <f>Tabela224[[#This Row],[NOME]]</f>
        <v>KELLEN CARLA PEREIRA SILVA</v>
      </c>
      <c r="B69" s="11" t="str">
        <f>Tabela224[[#This Row],[CATEGORIA]]</f>
        <v>EMPREGADO</v>
      </c>
      <c r="C69" s="15" t="str">
        <f>Tabela224[[#This Row],[SITUAÇÃO ]]</f>
        <v>ATIVO</v>
      </c>
      <c r="D69" s="8"/>
      <c r="E69" s="7"/>
      <c r="F69" s="7"/>
      <c r="G69" s="7"/>
      <c r="H69" s="7"/>
      <c r="I69" s="8"/>
      <c r="J69" s="7">
        <f t="shared" ref="J69:J100" si="3">EDATE(E69,I69)</f>
        <v>0</v>
      </c>
      <c r="K69" s="9">
        <f t="shared" si="2"/>
        <v>-29</v>
      </c>
      <c r="L69" s="27" t="str">
        <f ca="1">IF(TODAY()&gt;Tabela2241011121314151617181920101356[[#This Row],[VENCIMENTO]],"Vencido‼","Válido✔")</f>
        <v>Vencido‼</v>
      </c>
    </row>
    <row r="70" spans="1:12" hidden="1" x14ac:dyDescent="0.25">
      <c r="A70" s="11" t="str">
        <f>Tabela224[[#This Row],[NOME]]</f>
        <v>LEONARDO JOSÉ DA SILVA</v>
      </c>
      <c r="B70" s="11" t="str">
        <f>Tabela224[[#This Row],[CATEGORIA]]</f>
        <v>EMPREGADO</v>
      </c>
      <c r="C70" s="15" t="str">
        <f>Tabela224[[#This Row],[SITUAÇÃO ]]</f>
        <v>ATIVO</v>
      </c>
      <c r="D70" s="8"/>
      <c r="E70" s="7"/>
      <c r="F70" s="7"/>
      <c r="G70" s="7"/>
      <c r="H70" s="7"/>
      <c r="I70" s="8"/>
      <c r="J70" s="7">
        <f t="shared" si="3"/>
        <v>0</v>
      </c>
      <c r="K70" s="9">
        <f t="shared" si="2"/>
        <v>-29</v>
      </c>
      <c r="L70" s="27" t="str">
        <f ca="1">IF(TODAY()&gt;Tabela2241011121314151617181920101356[[#This Row],[VENCIMENTO]],"Vencido‼","Válido✔")</f>
        <v>Vencido‼</v>
      </c>
    </row>
    <row r="71" spans="1:12" hidden="1" x14ac:dyDescent="0.25">
      <c r="A71" s="11" t="str">
        <f>Tabela224[[#This Row],[NOME]]</f>
        <v>LUSIMAR DE SOUZA SANTOS</v>
      </c>
      <c r="B71" s="11" t="str">
        <f>Tabela224[[#This Row],[CATEGORIA]]</f>
        <v>EMPREGADO</v>
      </c>
      <c r="C71" s="15" t="str">
        <f>Tabela224[[#This Row],[SITUAÇÃO ]]</f>
        <v>ATIVO</v>
      </c>
      <c r="D71" s="8"/>
      <c r="E71" s="7"/>
      <c r="F71" s="7"/>
      <c r="G71" s="7"/>
      <c r="H71" s="7"/>
      <c r="I71" s="8"/>
      <c r="J71" s="7">
        <f t="shared" si="3"/>
        <v>0</v>
      </c>
      <c r="K71" s="9">
        <f t="shared" si="2"/>
        <v>-29</v>
      </c>
      <c r="L71" s="27" t="str">
        <f ca="1">IF(TODAY()&gt;Tabela2241011121314151617181920101356[[#This Row],[VENCIMENTO]],"Vencido‼","Válido✔")</f>
        <v>Vencido‼</v>
      </c>
    </row>
    <row r="72" spans="1:12" hidden="1" x14ac:dyDescent="0.25">
      <c r="A72" s="11" t="str">
        <f>Tabela224[[#This Row],[NOME]]</f>
        <v>SANDY CRISTINA VENCESLAU FERREIRA</v>
      </c>
      <c r="B72" s="11" t="str">
        <f>Tabela224[[#This Row],[CATEGORIA]]</f>
        <v>EMPREGADO</v>
      </c>
      <c r="C72" s="15" t="str">
        <f>Tabela224[[#This Row],[SITUAÇÃO ]]</f>
        <v>ATIVO</v>
      </c>
      <c r="D72" s="8"/>
      <c r="E72" s="7"/>
      <c r="F72" s="7"/>
      <c r="G72" s="7"/>
      <c r="H72" s="7"/>
      <c r="I72" s="8"/>
      <c r="J72" s="7">
        <f t="shared" si="3"/>
        <v>0</v>
      </c>
      <c r="K72" s="9">
        <f t="shared" si="2"/>
        <v>-29</v>
      </c>
      <c r="L72" s="27" t="str">
        <f ca="1">IF(TODAY()&gt;Tabela2241011121314151617181920101356[[#This Row],[VENCIMENTO]],"Vencido‼","Válido✔")</f>
        <v>Vencido‼</v>
      </c>
    </row>
    <row r="73" spans="1:12" hidden="1" x14ac:dyDescent="0.25">
      <c r="A73" s="11" t="e">
        <f>Tabela224[[#This Row],[NOME]]</f>
        <v>#VALUE!</v>
      </c>
      <c r="B73" s="11" t="e">
        <f>Tabela224[[#This Row],[CATEGORIA]]</f>
        <v>#VALUE!</v>
      </c>
      <c r="C73" s="15" t="e">
        <f>Tabela224[[#This Row],[SITUAÇÃO ]]</f>
        <v>#VALUE!</v>
      </c>
      <c r="D73" s="8"/>
      <c r="E73" s="7"/>
      <c r="F73" s="7"/>
      <c r="G73" s="7"/>
      <c r="H73" s="7"/>
      <c r="I73" s="8"/>
      <c r="J73" s="7">
        <f t="shared" si="3"/>
        <v>0</v>
      </c>
      <c r="K73" s="9">
        <f t="shared" si="2"/>
        <v>-29</v>
      </c>
      <c r="L73" s="27" t="str">
        <f ca="1">IF(TODAY()&gt;Tabela2241011121314151617181920101356[[#This Row],[VENCIMENTO]],"Vencido‼","Válido✔")</f>
        <v>Vencido‼</v>
      </c>
    </row>
    <row r="74" spans="1:12" hidden="1" x14ac:dyDescent="0.25">
      <c r="A74" s="11" t="e">
        <f>Tabela224[[#This Row],[NOME]]</f>
        <v>#VALUE!</v>
      </c>
      <c r="B74" s="11" t="e">
        <f>Tabela224[[#This Row],[CATEGORIA]]</f>
        <v>#VALUE!</v>
      </c>
      <c r="C74" s="15" t="e">
        <f>Tabela224[[#This Row],[SITUAÇÃO ]]</f>
        <v>#VALUE!</v>
      </c>
      <c r="D74" s="8"/>
      <c r="E74" s="7"/>
      <c r="F74" s="7"/>
      <c r="G74" s="7"/>
      <c r="H74" s="7"/>
      <c r="I74" s="8"/>
      <c r="J74" s="7">
        <f t="shared" si="3"/>
        <v>0</v>
      </c>
      <c r="K74" s="9">
        <f t="shared" si="2"/>
        <v>-29</v>
      </c>
      <c r="L74" s="27" t="str">
        <f ca="1">IF(TODAY()&gt;Tabela2241011121314151617181920101356[[#This Row],[VENCIMENTO]],"Vencido‼","Válido✔")</f>
        <v>Vencido‼</v>
      </c>
    </row>
    <row r="75" spans="1:12" hidden="1" x14ac:dyDescent="0.25">
      <c r="A75" s="11" t="e">
        <f>Tabela224[[#This Row],[NOME]]</f>
        <v>#VALUE!</v>
      </c>
      <c r="B75" s="11" t="e">
        <f>Tabela224[[#This Row],[CATEGORIA]]</f>
        <v>#VALUE!</v>
      </c>
      <c r="C75" s="15" t="e">
        <f>Tabela224[[#This Row],[SITUAÇÃO ]]</f>
        <v>#VALUE!</v>
      </c>
      <c r="D75" s="8"/>
      <c r="E75" s="7"/>
      <c r="F75" s="7"/>
      <c r="G75" s="7"/>
      <c r="H75" s="7"/>
      <c r="I75" s="8"/>
      <c r="J75" s="7">
        <f t="shared" si="3"/>
        <v>0</v>
      </c>
      <c r="K75" s="9">
        <f t="shared" si="2"/>
        <v>-29</v>
      </c>
      <c r="L75" s="27" t="str">
        <f ca="1">IF(TODAY()&gt;Tabela2241011121314151617181920101356[[#This Row],[VENCIMENTO]],"Vencido‼","Válido✔")</f>
        <v>Vencido‼</v>
      </c>
    </row>
    <row r="76" spans="1:12" hidden="1" x14ac:dyDescent="0.25">
      <c r="A76" s="11" t="e">
        <f>Tabela224[[#This Row],[NOME]]</f>
        <v>#VALUE!</v>
      </c>
      <c r="B76" s="11" t="e">
        <f>Tabela224[[#This Row],[CATEGORIA]]</f>
        <v>#VALUE!</v>
      </c>
      <c r="C76" s="15" t="e">
        <f>Tabela224[[#This Row],[SITUAÇÃO ]]</f>
        <v>#VALUE!</v>
      </c>
      <c r="D76" s="8"/>
      <c r="E76" s="7"/>
      <c r="F76" s="7"/>
      <c r="G76" s="7"/>
      <c r="H76" s="7"/>
      <c r="I76" s="8"/>
      <c r="J76" s="7">
        <f t="shared" si="3"/>
        <v>0</v>
      </c>
      <c r="K76" s="9">
        <f t="shared" si="2"/>
        <v>-29</v>
      </c>
      <c r="L76" s="27" t="str">
        <f ca="1">IF(TODAY()&gt;Tabela2241011121314151617181920101356[[#This Row],[VENCIMENTO]],"Vencido‼","Válido✔")</f>
        <v>Vencido‼</v>
      </c>
    </row>
    <row r="77" spans="1:12" hidden="1" x14ac:dyDescent="0.25">
      <c r="A77" s="11" t="e">
        <f>Tabela224[[#This Row],[NOME]]</f>
        <v>#VALUE!</v>
      </c>
      <c r="B77" s="11" t="e">
        <f>Tabela224[[#This Row],[CATEGORIA]]</f>
        <v>#VALUE!</v>
      </c>
      <c r="C77" s="15" t="e">
        <f>Tabela224[[#This Row],[SITUAÇÃO ]]</f>
        <v>#VALUE!</v>
      </c>
      <c r="D77" s="8"/>
      <c r="E77" s="7"/>
      <c r="F77" s="7"/>
      <c r="G77" s="7"/>
      <c r="H77" s="7"/>
      <c r="I77" s="8"/>
      <c r="J77" s="7">
        <f t="shared" si="3"/>
        <v>0</v>
      </c>
      <c r="K77" s="9">
        <f t="shared" si="2"/>
        <v>-29</v>
      </c>
      <c r="L77" s="27" t="str">
        <f ca="1">IF(TODAY()&gt;Tabela2241011121314151617181920101356[[#This Row],[VENCIMENTO]],"Vencido‼","Válido✔")</f>
        <v>Vencido‼</v>
      </c>
    </row>
    <row r="78" spans="1:12" hidden="1" x14ac:dyDescent="0.25">
      <c r="A78" s="11" t="e">
        <f>Tabela224[[#This Row],[NOME]]</f>
        <v>#VALUE!</v>
      </c>
      <c r="B78" s="11" t="e">
        <f>Tabela224[[#This Row],[CATEGORIA]]</f>
        <v>#VALUE!</v>
      </c>
      <c r="C78" s="15" t="e">
        <f>Tabela224[[#This Row],[SITUAÇÃO ]]</f>
        <v>#VALUE!</v>
      </c>
      <c r="D78" s="8"/>
      <c r="E78" s="7"/>
      <c r="F78" s="7"/>
      <c r="G78" s="7"/>
      <c r="H78" s="7"/>
      <c r="I78" s="8"/>
      <c r="J78" s="7">
        <f t="shared" si="3"/>
        <v>0</v>
      </c>
      <c r="K78" s="9">
        <f t="shared" si="2"/>
        <v>-29</v>
      </c>
      <c r="L78" s="27" t="str">
        <f ca="1">IF(TODAY()&gt;Tabela2241011121314151617181920101356[[#This Row],[VENCIMENTO]],"Vencido‼","Válido✔")</f>
        <v>Vencido‼</v>
      </c>
    </row>
    <row r="79" spans="1:12" hidden="1" x14ac:dyDescent="0.25">
      <c r="A79" s="11" t="e">
        <f>Tabela224[[#This Row],[NOME]]</f>
        <v>#VALUE!</v>
      </c>
      <c r="B79" s="11" t="e">
        <f>Tabela224[[#This Row],[CATEGORIA]]</f>
        <v>#VALUE!</v>
      </c>
      <c r="C79" s="15" t="e">
        <f>Tabela224[[#This Row],[SITUAÇÃO ]]</f>
        <v>#VALUE!</v>
      </c>
      <c r="D79" s="8"/>
      <c r="E79" s="7"/>
      <c r="F79" s="7"/>
      <c r="G79" s="7"/>
      <c r="H79" s="7"/>
      <c r="I79" s="8"/>
      <c r="J79" s="7">
        <f t="shared" si="3"/>
        <v>0</v>
      </c>
      <c r="K79" s="9">
        <f t="shared" ref="K79:K100" si="4">J79-29</f>
        <v>-29</v>
      </c>
      <c r="L79" s="27" t="str">
        <f ca="1">IF(TODAY()&gt;Tabela2241011121314151617181920101356[[#This Row],[VENCIMENTO]],"Vencido‼","Válido✔")</f>
        <v>Vencido‼</v>
      </c>
    </row>
    <row r="80" spans="1:12" hidden="1" x14ac:dyDescent="0.25">
      <c r="A80" s="11" t="e">
        <f>Tabela224[[#This Row],[NOME]]</f>
        <v>#VALUE!</v>
      </c>
      <c r="B80" s="11" t="e">
        <f>Tabela224[[#This Row],[CATEGORIA]]</f>
        <v>#VALUE!</v>
      </c>
      <c r="C80" s="15" t="e">
        <f>Tabela224[[#This Row],[SITUAÇÃO ]]</f>
        <v>#VALUE!</v>
      </c>
      <c r="D80" s="8"/>
      <c r="E80" s="7"/>
      <c r="F80" s="7"/>
      <c r="G80" s="7"/>
      <c r="H80" s="7"/>
      <c r="I80" s="8"/>
      <c r="J80" s="7">
        <f t="shared" si="3"/>
        <v>0</v>
      </c>
      <c r="K80" s="9">
        <f t="shared" si="4"/>
        <v>-29</v>
      </c>
      <c r="L80" s="27" t="str">
        <f ca="1">IF(TODAY()&gt;Tabela2241011121314151617181920101356[[#This Row],[VENCIMENTO]],"Vencido‼","Válido✔")</f>
        <v>Vencido‼</v>
      </c>
    </row>
    <row r="81" spans="1:12" hidden="1" x14ac:dyDescent="0.25">
      <c r="A81" s="11" t="e">
        <f>Tabela224[[#This Row],[NOME]]</f>
        <v>#VALUE!</v>
      </c>
      <c r="B81" s="11" t="e">
        <f>Tabela224[[#This Row],[CATEGORIA]]</f>
        <v>#VALUE!</v>
      </c>
      <c r="C81" s="15"/>
      <c r="D81" s="8"/>
      <c r="E81" s="7"/>
      <c r="F81" s="7"/>
      <c r="G81" s="7"/>
      <c r="H81" s="7"/>
      <c r="I81" s="8"/>
      <c r="J81" s="7">
        <f t="shared" si="3"/>
        <v>0</v>
      </c>
      <c r="K81" s="9">
        <f t="shared" si="4"/>
        <v>-29</v>
      </c>
      <c r="L81" s="27" t="str">
        <f ca="1">IF(TODAY()&gt;Tabela2241011121314151617181920101356[[#This Row],[VENCIMENTO]],"Vencido‼","Válido✔")</f>
        <v>Vencido‼</v>
      </c>
    </row>
    <row r="82" spans="1:12" hidden="1" x14ac:dyDescent="0.25">
      <c r="A82" s="11" t="e">
        <f>Tabela224[[#This Row],[NOME]]</f>
        <v>#VALUE!</v>
      </c>
      <c r="B82" s="11" t="e">
        <f>Tabela224[[#This Row],[CATEGORIA]]</f>
        <v>#VALUE!</v>
      </c>
      <c r="C82" s="15"/>
      <c r="D82" s="8"/>
      <c r="E82" s="7"/>
      <c r="F82" s="7"/>
      <c r="G82" s="7"/>
      <c r="H82" s="7"/>
      <c r="I82" s="8"/>
      <c r="J82" s="7">
        <f t="shared" si="3"/>
        <v>0</v>
      </c>
      <c r="K82" s="9">
        <f t="shared" si="4"/>
        <v>-29</v>
      </c>
      <c r="L82" s="27" t="str">
        <f ca="1">IF(TODAY()&gt;Tabela2241011121314151617181920101356[[#This Row],[VENCIMENTO]],"Vencido‼","Válido✔")</f>
        <v>Vencido‼</v>
      </c>
    </row>
    <row r="83" spans="1:12" hidden="1" x14ac:dyDescent="0.25">
      <c r="A83" s="11" t="e">
        <f>Tabela224[[#This Row],[NOME]]</f>
        <v>#VALUE!</v>
      </c>
      <c r="B83" s="11" t="e">
        <f>Tabela224[[#This Row],[CATEGORIA]]</f>
        <v>#VALUE!</v>
      </c>
      <c r="C83" s="15"/>
      <c r="D83" s="8"/>
      <c r="E83" s="7"/>
      <c r="F83" s="7"/>
      <c r="G83" s="7"/>
      <c r="H83" s="7"/>
      <c r="I83" s="8"/>
      <c r="J83" s="7">
        <f t="shared" si="3"/>
        <v>0</v>
      </c>
      <c r="K83" s="9">
        <f t="shared" si="4"/>
        <v>-29</v>
      </c>
      <c r="L83" s="27" t="str">
        <f ca="1">IF(TODAY()&gt;Tabela2241011121314151617181920101356[[#This Row],[VENCIMENTO]],"Vencido‼","Válido✔")</f>
        <v>Vencido‼</v>
      </c>
    </row>
    <row r="84" spans="1:12" hidden="1" x14ac:dyDescent="0.25">
      <c r="A84" s="11" t="e">
        <f>Tabela224[[#This Row],[NOME]]</f>
        <v>#VALUE!</v>
      </c>
      <c r="B84" s="11" t="e">
        <f>Tabela224[[#This Row],[CATEGORIA]]</f>
        <v>#VALUE!</v>
      </c>
      <c r="C84" s="15"/>
      <c r="D84" s="8"/>
      <c r="E84" s="7"/>
      <c r="F84" s="7"/>
      <c r="G84" s="7"/>
      <c r="H84" s="7"/>
      <c r="I84" s="8"/>
      <c r="J84" s="7">
        <f t="shared" si="3"/>
        <v>0</v>
      </c>
      <c r="K84" s="9">
        <f t="shared" si="4"/>
        <v>-29</v>
      </c>
      <c r="L84" s="27" t="str">
        <f ca="1">IF(TODAY()&gt;Tabela2241011121314151617181920101356[[#This Row],[VENCIMENTO]],"Vencido‼","Válido✔")</f>
        <v>Vencido‼</v>
      </c>
    </row>
    <row r="85" spans="1:12" hidden="1" x14ac:dyDescent="0.25">
      <c r="A85" s="11" t="e">
        <f>Tabela224[[#This Row],[NOME]]</f>
        <v>#VALUE!</v>
      </c>
      <c r="B85" s="11" t="e">
        <f>Tabela224[[#This Row],[CATEGORIA]]</f>
        <v>#VALUE!</v>
      </c>
      <c r="C85" s="15"/>
      <c r="D85" s="8"/>
      <c r="E85" s="7"/>
      <c r="F85" s="7"/>
      <c r="G85" s="7"/>
      <c r="H85" s="7"/>
      <c r="I85" s="8"/>
      <c r="J85" s="7">
        <f t="shared" si="3"/>
        <v>0</v>
      </c>
      <c r="K85" s="9">
        <f t="shared" si="4"/>
        <v>-29</v>
      </c>
      <c r="L85" s="27" t="str">
        <f ca="1">IF(TODAY()&gt;Tabela2241011121314151617181920101356[[#This Row],[VENCIMENTO]],"Vencido‼","Válido✔")</f>
        <v>Vencido‼</v>
      </c>
    </row>
    <row r="86" spans="1:12" hidden="1" x14ac:dyDescent="0.25">
      <c r="A86" s="11" t="e">
        <f>Tabela224[[#This Row],[NOME]]</f>
        <v>#VALUE!</v>
      </c>
      <c r="B86" s="11" t="e">
        <f>Tabela224[[#This Row],[CATEGORIA]]</f>
        <v>#VALUE!</v>
      </c>
      <c r="C86" s="15"/>
      <c r="D86" s="8"/>
      <c r="E86" s="7"/>
      <c r="F86" s="7"/>
      <c r="G86" s="7"/>
      <c r="H86" s="7"/>
      <c r="I86" s="8"/>
      <c r="J86" s="7">
        <f t="shared" si="3"/>
        <v>0</v>
      </c>
      <c r="K86" s="9">
        <f t="shared" si="4"/>
        <v>-29</v>
      </c>
      <c r="L86" s="27" t="str">
        <f ca="1">IF(TODAY()&gt;Tabela2241011121314151617181920101356[[#This Row],[VENCIMENTO]],"Vencido‼","Válido✔")</f>
        <v>Vencido‼</v>
      </c>
    </row>
    <row r="87" spans="1:12" hidden="1" x14ac:dyDescent="0.25">
      <c r="A87" s="11" t="e">
        <f>Tabela224[[#This Row],[NOME]]</f>
        <v>#VALUE!</v>
      </c>
      <c r="B87" s="11" t="e">
        <f>Tabela224[[#This Row],[CATEGORIA]]</f>
        <v>#VALUE!</v>
      </c>
      <c r="C87" s="15"/>
      <c r="D87" s="8"/>
      <c r="E87" s="7"/>
      <c r="F87" s="7"/>
      <c r="G87" s="7"/>
      <c r="H87" s="7"/>
      <c r="I87" s="8"/>
      <c r="J87" s="7">
        <f t="shared" si="3"/>
        <v>0</v>
      </c>
      <c r="K87" s="9">
        <f t="shared" si="4"/>
        <v>-29</v>
      </c>
      <c r="L87" s="27" t="str">
        <f ca="1">IF(TODAY()&gt;Tabela2241011121314151617181920101356[[#This Row],[VENCIMENTO]],"Vencido‼","Válido✔")</f>
        <v>Vencido‼</v>
      </c>
    </row>
    <row r="88" spans="1:12" hidden="1" x14ac:dyDescent="0.25">
      <c r="A88" s="11" t="e">
        <f>Tabela224[[#This Row],[NOME]]</f>
        <v>#VALUE!</v>
      </c>
      <c r="B88" s="11" t="e">
        <f>Tabela224[[#This Row],[CATEGORIA]]</f>
        <v>#VALUE!</v>
      </c>
      <c r="C88" s="15"/>
      <c r="D88" s="8"/>
      <c r="E88" s="7"/>
      <c r="F88" s="7"/>
      <c r="G88" s="7"/>
      <c r="H88" s="7"/>
      <c r="I88" s="8"/>
      <c r="J88" s="7">
        <f t="shared" si="3"/>
        <v>0</v>
      </c>
      <c r="K88" s="9">
        <f t="shared" si="4"/>
        <v>-29</v>
      </c>
      <c r="L88" s="27" t="str">
        <f ca="1">IF(TODAY()&gt;Tabela2241011121314151617181920101356[[#This Row],[VENCIMENTO]],"Vencido‼","Válido✔")</f>
        <v>Vencido‼</v>
      </c>
    </row>
    <row r="89" spans="1:12" hidden="1" x14ac:dyDescent="0.25">
      <c r="A89" s="11" t="e">
        <f>Tabela224[[#This Row],[NOME]]</f>
        <v>#VALUE!</v>
      </c>
      <c r="B89" s="11" t="e">
        <f>Tabela224[[#This Row],[CATEGORIA]]</f>
        <v>#VALUE!</v>
      </c>
      <c r="C89" s="15"/>
      <c r="D89" s="8"/>
      <c r="E89" s="7"/>
      <c r="F89" s="7"/>
      <c r="G89" s="7"/>
      <c r="H89" s="7"/>
      <c r="I89" s="8"/>
      <c r="J89" s="7">
        <f t="shared" si="3"/>
        <v>0</v>
      </c>
      <c r="K89" s="9">
        <f t="shared" si="4"/>
        <v>-29</v>
      </c>
      <c r="L89" s="27" t="str">
        <f ca="1">IF(TODAY()&gt;Tabela2241011121314151617181920101356[[#This Row],[VENCIMENTO]],"Vencido‼","Válido✔")</f>
        <v>Vencido‼</v>
      </c>
    </row>
    <row r="90" spans="1:12" hidden="1" x14ac:dyDescent="0.25">
      <c r="A90" s="11" t="e">
        <f>Tabela224[[#This Row],[NOME]]</f>
        <v>#VALUE!</v>
      </c>
      <c r="B90" s="11" t="e">
        <f>Tabela224[[#This Row],[CATEGORIA]]</f>
        <v>#VALUE!</v>
      </c>
      <c r="C90" s="15"/>
      <c r="D90" s="8"/>
      <c r="E90" s="7"/>
      <c r="F90" s="7"/>
      <c r="G90" s="7"/>
      <c r="H90" s="7"/>
      <c r="I90" s="8"/>
      <c r="J90" s="7">
        <f t="shared" si="3"/>
        <v>0</v>
      </c>
      <c r="K90" s="9">
        <f t="shared" si="4"/>
        <v>-29</v>
      </c>
      <c r="L90" s="27" t="str">
        <f ca="1">IF(TODAY()&gt;Tabela2241011121314151617181920101356[[#This Row],[VENCIMENTO]],"Vencido‼","Válido✔")</f>
        <v>Vencido‼</v>
      </c>
    </row>
    <row r="91" spans="1:12" hidden="1" x14ac:dyDescent="0.25">
      <c r="A91" s="11" t="e">
        <f>Tabela224[[#This Row],[NOME]]</f>
        <v>#VALUE!</v>
      </c>
      <c r="B91" s="11" t="e">
        <f>Tabela224[[#This Row],[CATEGORIA]]</f>
        <v>#VALUE!</v>
      </c>
      <c r="C91" s="15"/>
      <c r="D91" s="8"/>
      <c r="E91" s="7"/>
      <c r="F91" s="7"/>
      <c r="G91" s="7"/>
      <c r="H91" s="7"/>
      <c r="I91" s="8"/>
      <c r="J91" s="7">
        <f t="shared" si="3"/>
        <v>0</v>
      </c>
      <c r="K91" s="9">
        <f t="shared" si="4"/>
        <v>-29</v>
      </c>
      <c r="L91" s="27" t="str">
        <f ca="1">IF(TODAY()&gt;Tabela2241011121314151617181920101356[[#This Row],[VENCIMENTO]],"Vencido‼","Válido✔")</f>
        <v>Vencido‼</v>
      </c>
    </row>
    <row r="92" spans="1:12" hidden="1" x14ac:dyDescent="0.25">
      <c r="A92" s="11" t="e">
        <f>Tabela224[[#This Row],[NOME]]</f>
        <v>#VALUE!</v>
      </c>
      <c r="B92" s="11" t="e">
        <f>Tabela224[[#This Row],[CATEGORIA]]</f>
        <v>#VALUE!</v>
      </c>
      <c r="C92" s="15"/>
      <c r="D92" s="8"/>
      <c r="E92" s="7"/>
      <c r="F92" s="7"/>
      <c r="G92" s="7"/>
      <c r="H92" s="7"/>
      <c r="I92" s="8"/>
      <c r="J92" s="7">
        <f t="shared" si="3"/>
        <v>0</v>
      </c>
      <c r="K92" s="9">
        <f t="shared" si="4"/>
        <v>-29</v>
      </c>
      <c r="L92" s="27" t="str">
        <f ca="1">IF(TODAY()&gt;Tabela2241011121314151617181920101356[[#This Row],[VENCIMENTO]],"Vencido‼","Válido✔")</f>
        <v>Vencido‼</v>
      </c>
    </row>
    <row r="93" spans="1:12" hidden="1" x14ac:dyDescent="0.25">
      <c r="A93" s="11" t="e">
        <f>Tabela224[[#This Row],[NOME]]</f>
        <v>#VALUE!</v>
      </c>
      <c r="B93" s="11" t="e">
        <f>Tabela224[[#This Row],[CATEGORIA]]</f>
        <v>#VALUE!</v>
      </c>
      <c r="C93" s="15"/>
      <c r="D93" s="8"/>
      <c r="E93" s="7"/>
      <c r="F93" s="7"/>
      <c r="G93" s="7"/>
      <c r="H93" s="7"/>
      <c r="I93" s="8"/>
      <c r="J93" s="7">
        <f t="shared" si="3"/>
        <v>0</v>
      </c>
      <c r="K93" s="9">
        <f t="shared" si="4"/>
        <v>-29</v>
      </c>
      <c r="L93" s="27" t="str">
        <f ca="1">IF(TODAY()&gt;Tabela2241011121314151617181920101356[[#This Row],[VENCIMENTO]],"Vencido‼","Válido✔")</f>
        <v>Vencido‼</v>
      </c>
    </row>
    <row r="94" spans="1:12" hidden="1" x14ac:dyDescent="0.25">
      <c r="A94" s="11" t="e">
        <f>Tabela224[[#This Row],[NOME]]</f>
        <v>#VALUE!</v>
      </c>
      <c r="B94" s="11" t="e">
        <f>Tabela224[[#This Row],[CATEGORIA]]</f>
        <v>#VALUE!</v>
      </c>
      <c r="C94" s="15"/>
      <c r="D94" s="8"/>
      <c r="E94" s="7"/>
      <c r="F94" s="7"/>
      <c r="G94" s="7"/>
      <c r="H94" s="7"/>
      <c r="I94" s="8"/>
      <c r="J94" s="7">
        <f t="shared" si="3"/>
        <v>0</v>
      </c>
      <c r="K94" s="9">
        <f t="shared" si="4"/>
        <v>-29</v>
      </c>
      <c r="L94" s="27" t="str">
        <f ca="1">IF(TODAY()&gt;Tabela2241011121314151617181920101356[[#This Row],[VENCIMENTO]],"Vencido‼","Válido✔")</f>
        <v>Vencido‼</v>
      </c>
    </row>
    <row r="95" spans="1:12" hidden="1" x14ac:dyDescent="0.25">
      <c r="A95" s="11" t="e">
        <f>Tabela224[[#This Row],[NOME]]</f>
        <v>#VALUE!</v>
      </c>
      <c r="B95" s="11" t="e">
        <f>Tabela224[[#This Row],[CATEGORIA]]</f>
        <v>#VALUE!</v>
      </c>
      <c r="C95" s="15"/>
      <c r="D95" s="8"/>
      <c r="E95" s="7"/>
      <c r="F95" s="7"/>
      <c r="G95" s="7"/>
      <c r="H95" s="7"/>
      <c r="I95" s="8"/>
      <c r="J95" s="7">
        <f t="shared" si="3"/>
        <v>0</v>
      </c>
      <c r="K95" s="9">
        <f t="shared" si="4"/>
        <v>-29</v>
      </c>
      <c r="L95" s="27" t="str">
        <f ca="1">IF(TODAY()&gt;Tabela2241011121314151617181920101356[[#This Row],[VENCIMENTO]],"Vencido‼","Válido✔")</f>
        <v>Vencido‼</v>
      </c>
    </row>
    <row r="96" spans="1:12" hidden="1" x14ac:dyDescent="0.25">
      <c r="A96" s="11" t="e">
        <f>Tabela224[[#This Row],[NOME]]</f>
        <v>#VALUE!</v>
      </c>
      <c r="B96" s="11" t="e">
        <f>Tabela224[[#This Row],[CATEGORIA]]</f>
        <v>#VALUE!</v>
      </c>
      <c r="C96" s="15"/>
      <c r="D96" s="8"/>
      <c r="E96" s="7"/>
      <c r="F96" s="7"/>
      <c r="G96" s="7"/>
      <c r="H96" s="7"/>
      <c r="I96" s="8"/>
      <c r="J96" s="7">
        <f t="shared" si="3"/>
        <v>0</v>
      </c>
      <c r="K96" s="9">
        <f t="shared" si="4"/>
        <v>-29</v>
      </c>
      <c r="L96" s="27" t="str">
        <f ca="1">IF(TODAY()&gt;Tabela2241011121314151617181920101356[[#This Row],[VENCIMENTO]],"Vencido‼","Válido✔")</f>
        <v>Vencido‼</v>
      </c>
    </row>
    <row r="97" spans="1:12" hidden="1" x14ac:dyDescent="0.25">
      <c r="A97" s="11" t="e">
        <f>Tabela224[[#This Row],[NOME]]</f>
        <v>#VALUE!</v>
      </c>
      <c r="B97" s="11" t="e">
        <f>Tabela224[[#This Row],[CATEGORIA]]</f>
        <v>#VALUE!</v>
      </c>
      <c r="C97" s="15"/>
      <c r="D97" s="8"/>
      <c r="E97" s="7"/>
      <c r="F97" s="7"/>
      <c r="G97" s="7"/>
      <c r="H97" s="7"/>
      <c r="I97" s="8"/>
      <c r="J97" s="7">
        <f t="shared" si="3"/>
        <v>0</v>
      </c>
      <c r="K97" s="9">
        <f t="shared" si="4"/>
        <v>-29</v>
      </c>
      <c r="L97" s="27" t="str">
        <f ca="1">IF(TODAY()&gt;Tabela2241011121314151617181920101356[[#This Row],[VENCIMENTO]],"Vencido‼","Válido✔")</f>
        <v>Vencido‼</v>
      </c>
    </row>
    <row r="98" spans="1:12" hidden="1" x14ac:dyDescent="0.25">
      <c r="A98" s="11" t="e">
        <f>Tabela224[[#This Row],[NOME]]</f>
        <v>#VALUE!</v>
      </c>
      <c r="B98" s="11" t="e">
        <f>Tabela224[[#This Row],[CATEGORIA]]</f>
        <v>#VALUE!</v>
      </c>
      <c r="C98" s="15"/>
      <c r="D98" s="8"/>
      <c r="E98" s="7"/>
      <c r="F98" s="7"/>
      <c r="G98" s="7"/>
      <c r="H98" s="7"/>
      <c r="I98" s="8"/>
      <c r="J98" s="7">
        <f t="shared" si="3"/>
        <v>0</v>
      </c>
      <c r="K98" s="9">
        <f t="shared" si="4"/>
        <v>-29</v>
      </c>
      <c r="L98" s="27" t="str">
        <f ca="1">IF(TODAY()&gt;Tabela2241011121314151617181920101356[[#This Row],[VENCIMENTO]],"Vencido‼","Válido✔")</f>
        <v>Vencido‼</v>
      </c>
    </row>
    <row r="99" spans="1:12" hidden="1" x14ac:dyDescent="0.25">
      <c r="A99" s="11" t="e">
        <f>Tabela224[[#This Row],[NOME]]</f>
        <v>#VALUE!</v>
      </c>
      <c r="B99" s="11" t="e">
        <f>Tabela224[[#This Row],[CATEGORIA]]</f>
        <v>#VALUE!</v>
      </c>
      <c r="C99" s="15"/>
      <c r="D99" s="8"/>
      <c r="E99" s="7"/>
      <c r="F99" s="7"/>
      <c r="G99" s="7"/>
      <c r="H99" s="7"/>
      <c r="I99" s="8"/>
      <c r="J99" s="7">
        <f t="shared" si="3"/>
        <v>0</v>
      </c>
      <c r="K99" s="9">
        <f t="shared" si="4"/>
        <v>-29</v>
      </c>
      <c r="L99" s="27" t="str">
        <f ca="1">IF(TODAY()&gt;Tabela2241011121314151617181920101356[[#This Row],[VENCIMENTO]],"Vencido‼","Válido✔")</f>
        <v>Vencido‼</v>
      </c>
    </row>
    <row r="100" spans="1:12" hidden="1" x14ac:dyDescent="0.25">
      <c r="A100" s="11" t="e">
        <f>Tabela224[[#This Row],[NOME]]</f>
        <v>#VALUE!</v>
      </c>
      <c r="B100" s="11" t="e">
        <f>Tabela224[[#This Row],[CATEGORIA]]</f>
        <v>#VALUE!</v>
      </c>
      <c r="C100" s="15"/>
      <c r="D100" s="8"/>
      <c r="E100" s="7"/>
      <c r="F100" s="7"/>
      <c r="G100" s="7"/>
      <c r="H100" s="7"/>
      <c r="I100" s="8"/>
      <c r="J100" s="7">
        <f t="shared" si="3"/>
        <v>0</v>
      </c>
      <c r="K100" s="9">
        <f t="shared" si="4"/>
        <v>-29</v>
      </c>
      <c r="L100" s="27" t="str">
        <f ca="1">IF(TODAY()&gt;Tabela2241011121314151617181920101356[[#This Row],[VENCIMENTO]],"Vencido‼","Válido✔")</f>
        <v>Vencido‼</v>
      </c>
    </row>
  </sheetData>
  <mergeCells count="2">
    <mergeCell ref="A2:L2"/>
    <mergeCell ref="A3:J3"/>
  </mergeCells>
  <conditionalFormatting sqref="J1">
    <cfRule type="containsText" dxfId="229" priority="2" operator="containsText" text="VENCIMENTO PRÓXIMO">
      <formula>NOT(ISERROR(SEARCH("VENCIMENTO PRÓXIMO",J1)))</formula>
    </cfRule>
  </conditionalFormatting>
  <conditionalFormatting sqref="J4">
    <cfRule type="timePeriod" dxfId="228" priority="7" timePeriod="nextMonth">
      <formula>AND(MONTH(J4)=MONTH(EDATE(TODAY(),0+1)),YEAR(J4)=YEAR(EDATE(TODAY(),0+1)))</formula>
    </cfRule>
  </conditionalFormatting>
  <conditionalFormatting sqref="J5:J100">
    <cfRule type="cellIs" dxfId="227" priority="13" operator="equal">
      <formula>44848</formula>
    </cfRule>
    <cfRule type="cellIs" dxfId="226" priority="14" operator="lessThan">
      <formula>44848</formula>
    </cfRule>
  </conditionalFormatting>
  <conditionalFormatting sqref="J5:K1048576">
    <cfRule type="timePeriod" dxfId="225" priority="10" timePeriod="nextMonth">
      <formula>AND(MONTH(J5)=MONTH(EDATE(TODAY(),0+1)),YEAR(J5)=YEAR(EDATE(TODAY(),0+1)))</formula>
    </cfRule>
  </conditionalFormatting>
  <conditionalFormatting sqref="K1">
    <cfRule type="containsText" dxfId="224" priority="1" operator="containsText" text="VENCIMENTO PRÓXIMO">
      <formula>NOT(ISERROR(SEARCH("VENCIMENTO PRÓXIMO",K1)))</formula>
    </cfRule>
    <cfRule type="containsText" dxfId="223" priority="3" operator="containsText" text="PROGRAMAR RENOVAÇÃO">
      <formula>NOT(ISERROR(SEARCH("PROGRAMAR RENOVAÇÃO",K1)))</formula>
    </cfRule>
  </conditionalFormatting>
  <conditionalFormatting sqref="K3 K5:K1048576">
    <cfRule type="timePeriod" dxfId="222" priority="9" timePeriod="thisMonth">
      <formula>AND(MONTH(K3)=MONTH(TODAY()),YEAR(K3)=YEAR(TODAY()))</formula>
    </cfRule>
  </conditionalFormatting>
  <conditionalFormatting sqref="K3">
    <cfRule type="timePeriod" dxfId="221" priority="11" timePeriod="nextMonth">
      <formula>AND(MONTH(K3)=MONTH(EDATE(TODAY(),0+1)),YEAR(K3)=YEAR(EDATE(TODAY(),0+1)))</formula>
    </cfRule>
  </conditionalFormatting>
  <conditionalFormatting sqref="K4">
    <cfRule type="timePeriod" dxfId="220" priority="6" timePeriod="thisMonth">
      <formula>AND(MONTH(K4)=MONTH(TODAY()),YEAR(K4)=YEAR(TODAY()))</formula>
    </cfRule>
    <cfRule type="timePeriod" dxfId="219" priority="8" timePeriod="nextMonth">
      <formula>AND(MONTH(K4)=MONTH(EDATE(TODAY(),0+1)),YEAR(K4)=YEAR(EDATE(TODAY(),0+1)))</formula>
    </cfRule>
  </conditionalFormatting>
  <conditionalFormatting sqref="K5:K100">
    <cfRule type="cellIs" dxfId="218" priority="12" operator="equal">
      <formula>44809</formula>
    </cfRule>
  </conditionalFormatting>
  <conditionalFormatting sqref="L5:L44 L46:L100">
    <cfRule type="containsText" dxfId="217" priority="4" operator="containsText" text="Válido">
      <formula>NOT(ISERROR(SEARCH("Válido",L5)))</formula>
    </cfRule>
    <cfRule type="containsText" dxfId="216" priority="5" operator="containsText" text="Vencido">
      <formula>NOT(ISERROR(SEARCH("Vencido",L5)))</formula>
    </cfRule>
  </conditionalFormatting>
  <hyperlinks>
    <hyperlink ref="L3" r:id="rId1" xr:uid="{6202123B-E97B-40F2-BAD0-4DA33BC679C1}"/>
  </hyperlinks>
  <pageMargins left="0.511811024" right="0.511811024" top="0.78740157499999996" bottom="0.78740157499999996" header="0.31496062000000002" footer="0.31496062000000002"/>
  <pageSetup paperSize="9" scale="48" orientation="landscape" r:id="rId2"/>
  <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99ABD9F-3171-48E0-94E8-32BFA07D099E}">
          <x14:formula1>
            <xm:f>Planilha2!$A$18:$A$19</xm:f>
          </x14:formula1>
          <xm:sqref>C5:C100</xm:sqref>
        </x14:dataValidation>
        <x14:dataValidation type="list" allowBlank="1" showInputMessage="1" showErrorMessage="1" xr:uid="{92FEF3FD-D0F4-4F17-AED6-47D32EC749F9}">
          <x14:formula1>
            <xm:f>Planilha2!$A$4:$A$13</xm:f>
          </x14:formula1>
          <xm:sqref>D5:D100</xm:sqref>
        </x14:dataValidation>
        <x14:dataValidation type="list" allowBlank="1" showInputMessage="1" showErrorMessage="1" xr:uid="{93A7A799-3128-4BBB-B937-36D38D75B26F}">
          <x14:formula1>
            <xm:f>Planilha2!$A$1:$A$2</xm:f>
          </x14:formula1>
          <xm:sqref>H5:H100</xm:sqref>
        </x14:dataValidation>
        <x14:dataValidation type="list" allowBlank="1" showInputMessage="1" showErrorMessage="1" xr:uid="{20B594E7-7771-43BC-9AE8-376B87402E1F}">
          <x14:formula1>
            <xm:f>Planilha2!$A$15:$A$16</xm:f>
          </x14:formula1>
          <xm:sqref>G5:G100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1A4CC-5FEC-4462-A3A7-8F0294CC89F2}">
  <sheetPr>
    <pageSetUpPr fitToPage="1"/>
  </sheetPr>
  <dimension ref="A1:L100"/>
  <sheetViews>
    <sheetView zoomScale="90" zoomScaleNormal="90" zoomScaleSheetLayoutView="100" workbookViewId="0">
      <pane xSplit="1" topLeftCell="D1" activePane="topRight" state="frozen"/>
      <selection activeCell="C12" sqref="C12"/>
      <selection pane="topRight" activeCell="G17" sqref="G17"/>
    </sheetView>
  </sheetViews>
  <sheetFormatPr defaultRowHeight="15" x14ac:dyDescent="0.25"/>
  <cols>
    <col min="1" max="1" width="43.140625" bestFit="1" customWidth="1"/>
    <col min="2" max="2" width="26.140625" style="17" bestFit="1" customWidth="1"/>
    <col min="3" max="3" width="16.140625" style="12" customWidth="1"/>
    <col min="4" max="4" width="41.5703125" style="12" bestFit="1" customWidth="1"/>
    <col min="5" max="5" width="20.7109375" bestFit="1" customWidth="1"/>
    <col min="6" max="7" width="20.7109375" customWidth="1"/>
    <col min="8" max="8" width="24.140625" bestFit="1" customWidth="1"/>
    <col min="9" max="9" width="16.140625" customWidth="1"/>
    <col min="10" max="10" width="18.140625" customWidth="1"/>
    <col min="11" max="11" width="17.28515625" bestFit="1" customWidth="1"/>
    <col min="12" max="12" width="13" bestFit="1" customWidth="1"/>
  </cols>
  <sheetData>
    <row r="1" spans="1:12" ht="77.25" customHeight="1" x14ac:dyDescent="0.25">
      <c r="I1" s="22" t="s">
        <v>85</v>
      </c>
      <c r="J1" s="23" t="s">
        <v>86</v>
      </c>
      <c r="K1" s="24" t="s">
        <v>87</v>
      </c>
    </row>
    <row r="2" spans="1:12" ht="47.1" customHeight="1" x14ac:dyDescent="0.4">
      <c r="A2" s="51" t="s">
        <v>207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3"/>
    </row>
    <row r="3" spans="1:12" ht="45" customHeight="1" x14ac:dyDescent="0.25">
      <c r="A3" s="54"/>
      <c r="B3" s="55"/>
      <c r="C3" s="55"/>
      <c r="D3" s="55"/>
      <c r="E3" s="55"/>
      <c r="F3" s="55"/>
      <c r="G3" s="55"/>
      <c r="H3" s="55"/>
      <c r="I3" s="55"/>
      <c r="J3" s="55"/>
      <c r="K3" s="13" t="s">
        <v>0</v>
      </c>
      <c r="L3" s="14" t="s">
        <v>127</v>
      </c>
    </row>
    <row r="4" spans="1:12" ht="24" x14ac:dyDescent="0.25">
      <c r="A4" s="3" t="s">
        <v>1</v>
      </c>
      <c r="B4" s="16" t="s">
        <v>67</v>
      </c>
      <c r="C4" s="3" t="s">
        <v>77</v>
      </c>
      <c r="D4" s="3" t="s">
        <v>2</v>
      </c>
      <c r="E4" s="4" t="s">
        <v>3</v>
      </c>
      <c r="F4" s="4" t="s">
        <v>8</v>
      </c>
      <c r="G4" s="4" t="s">
        <v>7</v>
      </c>
      <c r="H4" s="5" t="s">
        <v>4</v>
      </c>
      <c r="I4" s="21" t="s">
        <v>83</v>
      </c>
      <c r="J4" s="6" t="s">
        <v>5</v>
      </c>
      <c r="K4" s="6" t="s">
        <v>6</v>
      </c>
      <c r="L4" s="6" t="s">
        <v>78</v>
      </c>
    </row>
    <row r="5" spans="1:12" hidden="1" x14ac:dyDescent="0.25">
      <c r="A5" s="11" t="str">
        <f>Tabela224[[#This Row],[NOME]]</f>
        <v>ADENILSON ÂNGELO MACIEIRA</v>
      </c>
      <c r="B5" s="11" t="str">
        <f>Tabela224[[#This Row],[CATEGORIA]]</f>
        <v>EMPREGADO</v>
      </c>
      <c r="C5" s="15" t="str">
        <f>Tabela224[[#This Row],[SITUAÇÃO ]]</f>
        <v>ATIVO</v>
      </c>
      <c r="D5" s="15" t="s">
        <v>80</v>
      </c>
      <c r="E5" s="7">
        <v>45121</v>
      </c>
      <c r="F5" s="10">
        <v>8.3333333333333329E-2</v>
      </c>
      <c r="G5" s="7" t="s">
        <v>22</v>
      </c>
      <c r="H5" s="7" t="s">
        <v>63</v>
      </c>
      <c r="I5" s="8"/>
      <c r="J5" s="7">
        <f t="shared" ref="J5:J68" si="0">EDATE(E5,I5)</f>
        <v>45121</v>
      </c>
      <c r="K5" s="9">
        <f t="shared" ref="K5:K13" si="1">J5-29</f>
        <v>45092</v>
      </c>
      <c r="L5" s="15" t="str">
        <f ca="1">IF(TODAY()&gt;Tabela2241011121314151617181920101357[[#This Row],[VENCIMENTO]],"Vencido‼","Válido✔")</f>
        <v>Vencido‼</v>
      </c>
    </row>
    <row r="6" spans="1:12" hidden="1" x14ac:dyDescent="0.25">
      <c r="A6" s="11" t="str">
        <f>Tabela224[[#This Row],[NOME]]</f>
        <v>ADENILSON PEREIRA SOARES</v>
      </c>
      <c r="B6" s="11" t="str">
        <f>Tabela224[[#This Row],[CATEGORIA]]</f>
        <v>EMPREGADO</v>
      </c>
      <c r="C6" s="15" t="str">
        <f>Tabela224[[#This Row],[SITUAÇÃO ]]</f>
        <v>ATIVO</v>
      </c>
      <c r="D6" s="15" t="s">
        <v>80</v>
      </c>
      <c r="E6" s="7">
        <v>45173</v>
      </c>
      <c r="F6" s="10">
        <v>8.3333333333333329E-2</v>
      </c>
      <c r="G6" s="7" t="s">
        <v>22</v>
      </c>
      <c r="H6" s="7" t="s">
        <v>63</v>
      </c>
      <c r="I6" s="8"/>
      <c r="J6" s="7">
        <f t="shared" si="0"/>
        <v>45173</v>
      </c>
      <c r="K6" s="9">
        <f t="shared" si="1"/>
        <v>45144</v>
      </c>
      <c r="L6" s="15" t="str">
        <f ca="1">IF(TODAY()&gt;Tabela2241011121314151617181920101357[[#This Row],[VENCIMENTO]],"Vencido‼","Válido✔")</f>
        <v>Vencido‼</v>
      </c>
    </row>
    <row r="7" spans="1:12" x14ac:dyDescent="0.25">
      <c r="A7" s="11" t="str">
        <f>Tabela224[[#This Row],[NOME]]</f>
        <v>AMANDA APARECIDA DOS SANTOS</v>
      </c>
      <c r="B7" s="11" t="str">
        <f>Tabela224[[#This Row],[CATEGORIA]]</f>
        <v>EMPREGADO</v>
      </c>
      <c r="C7" s="15" t="str">
        <f>Tabela224[[#This Row],[SITUAÇÃO ]]</f>
        <v>ATIVO</v>
      </c>
      <c r="D7" s="15" t="s">
        <v>80</v>
      </c>
      <c r="E7" s="7" t="s">
        <v>143</v>
      </c>
      <c r="F7" s="10">
        <v>8.3333333333333329E-2</v>
      </c>
      <c r="G7" s="7" t="s">
        <v>22</v>
      </c>
      <c r="H7" s="7" t="s">
        <v>63</v>
      </c>
      <c r="I7" s="8">
        <v>24</v>
      </c>
      <c r="J7" s="7" t="e">
        <f t="shared" si="0"/>
        <v>#VALUE!</v>
      </c>
      <c r="K7" s="9" t="e">
        <f t="shared" si="1"/>
        <v>#VALUE!</v>
      </c>
      <c r="L7" s="15" t="e">
        <f ca="1">IF(TODAY()&gt;Tabela2241011121314151617181920101357[[#This Row],[VENCIMENTO]],"Vencido‼","Válido✔")</f>
        <v>#VALUE!</v>
      </c>
    </row>
    <row r="8" spans="1:12" x14ac:dyDescent="0.25">
      <c r="A8" s="11" t="str">
        <f>Tabela224[[#This Row],[NOME]]</f>
        <v>ANDERSON JOSÉ NUNES REIS</v>
      </c>
      <c r="B8" s="11" t="str">
        <f>Tabela224[[#This Row],[CATEGORIA]]</f>
        <v>EMPREGADO</v>
      </c>
      <c r="C8" s="15" t="str">
        <f>Tabela224[[#This Row],[SITUAÇÃO ]]</f>
        <v>INATIVO</v>
      </c>
      <c r="D8" s="15" t="s">
        <v>80</v>
      </c>
      <c r="E8" s="7" t="s">
        <v>143</v>
      </c>
      <c r="F8" s="10">
        <v>8.3333333333333329E-2</v>
      </c>
      <c r="G8" s="7" t="s">
        <v>22</v>
      </c>
      <c r="H8" s="7" t="s">
        <v>63</v>
      </c>
      <c r="I8" s="8">
        <v>24</v>
      </c>
      <c r="J8" s="7" t="e">
        <f t="shared" si="0"/>
        <v>#VALUE!</v>
      </c>
      <c r="K8" s="9" t="e">
        <f t="shared" si="1"/>
        <v>#VALUE!</v>
      </c>
      <c r="L8" s="15" t="e">
        <f ca="1">IF(TODAY()&gt;Tabela2241011121314151617181920101357[[#This Row],[VENCIMENTO]],"Vencido‼","Válido✔")</f>
        <v>#VALUE!</v>
      </c>
    </row>
    <row r="9" spans="1:12" hidden="1" x14ac:dyDescent="0.25">
      <c r="A9" s="11" t="str">
        <f>Tabela224[[#This Row],[NOME]]</f>
        <v>ARNALDO RAIMUNDO FERREIRA</v>
      </c>
      <c r="B9" s="11" t="str">
        <f>Tabela224[[#This Row],[CATEGORIA]]</f>
        <v>EMPREGADO</v>
      </c>
      <c r="C9" s="15" t="str">
        <f>Tabela224[[#This Row],[SITUAÇÃO ]]</f>
        <v>ATIVO</v>
      </c>
      <c r="D9" s="15" t="s">
        <v>80</v>
      </c>
      <c r="E9" s="7">
        <v>45121</v>
      </c>
      <c r="F9" s="10">
        <v>8.3333333333333329E-2</v>
      </c>
      <c r="G9" s="7" t="s">
        <v>22</v>
      </c>
      <c r="H9" s="7" t="s">
        <v>63</v>
      </c>
      <c r="I9" s="8"/>
      <c r="J9" s="7">
        <f t="shared" si="0"/>
        <v>45121</v>
      </c>
      <c r="K9" s="9">
        <f t="shared" si="1"/>
        <v>45092</v>
      </c>
      <c r="L9" s="15" t="str">
        <f ca="1">IF(TODAY()&gt;Tabela2241011121314151617181920101357[[#This Row],[VENCIMENTO]],"Vencido‼","Válido✔")</f>
        <v>Vencido‼</v>
      </c>
    </row>
    <row r="10" spans="1:12" x14ac:dyDescent="0.25">
      <c r="A10" s="11" t="str">
        <f>Tabela224[[#This Row],[NOME]]</f>
        <v>BRUNO DE SOUSA MARTINS</v>
      </c>
      <c r="B10" s="11" t="str">
        <f>Tabela224[[#This Row],[CATEGORIA]]</f>
        <v xml:space="preserve">EMPREGADO </v>
      </c>
      <c r="C10" s="15" t="str">
        <f>Tabela224[[#This Row],[SITUAÇÃO ]]</f>
        <v>INATIVO</v>
      </c>
      <c r="D10" s="15" t="s">
        <v>80</v>
      </c>
      <c r="E10" s="7" t="s">
        <v>143</v>
      </c>
      <c r="F10" s="10">
        <v>8.3333333333333329E-2</v>
      </c>
      <c r="G10" s="7" t="s">
        <v>22</v>
      </c>
      <c r="H10" s="7" t="s">
        <v>63</v>
      </c>
      <c r="I10" s="8">
        <v>24</v>
      </c>
      <c r="J10" s="7" t="e">
        <f t="shared" si="0"/>
        <v>#VALUE!</v>
      </c>
      <c r="K10" s="9" t="e">
        <f t="shared" si="1"/>
        <v>#VALUE!</v>
      </c>
      <c r="L10" s="15" t="e">
        <f ca="1">IF(TODAY()&gt;Tabela2241011121314151617181920101357[[#This Row],[VENCIMENTO]],"Vencido‼","Válido✔")</f>
        <v>#VALUE!</v>
      </c>
    </row>
    <row r="11" spans="1:12" x14ac:dyDescent="0.25">
      <c r="A11" s="11" t="str">
        <f>Tabela224[[#This Row],[NOME]]</f>
        <v>CARLOS ANANIAS SOARES DOS ANJOS</v>
      </c>
      <c r="B11" s="11" t="str">
        <f>Tabela224[[#This Row],[CATEGORIA]]</f>
        <v>EMPREGADO</v>
      </c>
      <c r="C11" s="15" t="str">
        <f>Tabela224[[#This Row],[SITUAÇÃO ]]</f>
        <v>ATIVO</v>
      </c>
      <c r="D11" s="15" t="s">
        <v>80</v>
      </c>
      <c r="E11" s="7" t="s">
        <v>143</v>
      </c>
      <c r="F11" s="10">
        <v>8.3333333333333329E-2</v>
      </c>
      <c r="G11" s="7" t="s">
        <v>22</v>
      </c>
      <c r="H11" s="7" t="s">
        <v>63</v>
      </c>
      <c r="I11" s="8">
        <v>24</v>
      </c>
      <c r="J11" s="7" t="e">
        <f t="shared" si="0"/>
        <v>#VALUE!</v>
      </c>
      <c r="K11" s="9" t="e">
        <f t="shared" si="1"/>
        <v>#VALUE!</v>
      </c>
      <c r="L11" s="15" t="e">
        <f ca="1">IF(TODAY()&gt;Tabela2241011121314151617181920101357[[#This Row],[VENCIMENTO]],"Vencido‼","Válido✔")</f>
        <v>#VALUE!</v>
      </c>
    </row>
    <row r="12" spans="1:12" x14ac:dyDescent="0.25">
      <c r="A12" s="11" t="str">
        <f>Tabela224[[#This Row],[NOME]]</f>
        <v>CARLOS ANTÔNIO DE LISBOA</v>
      </c>
      <c r="B12" s="11" t="str">
        <f>Tabela224[[#This Row],[CATEGORIA]]</f>
        <v>EMPREGADO</v>
      </c>
      <c r="C12" s="15" t="str">
        <f>Tabela224[[#This Row],[SITUAÇÃO ]]</f>
        <v>INATIVO</v>
      </c>
      <c r="D12" s="15" t="s">
        <v>80</v>
      </c>
      <c r="E12" s="7" t="s">
        <v>143</v>
      </c>
      <c r="F12" s="10">
        <v>8.3333333333333329E-2</v>
      </c>
      <c r="G12" s="7" t="s">
        <v>22</v>
      </c>
      <c r="H12" s="7" t="s">
        <v>63</v>
      </c>
      <c r="I12" s="8">
        <v>24</v>
      </c>
      <c r="J12" s="7" t="e">
        <f t="shared" si="0"/>
        <v>#VALUE!</v>
      </c>
      <c r="K12" s="9" t="e">
        <f t="shared" si="1"/>
        <v>#VALUE!</v>
      </c>
      <c r="L12" s="15" t="e">
        <f ca="1">IF(TODAY()&gt;Tabela2241011121314151617181920101357[[#This Row],[VENCIMENTO]],"Vencido‼","Válido✔")</f>
        <v>#VALUE!</v>
      </c>
    </row>
    <row r="13" spans="1:12" x14ac:dyDescent="0.25">
      <c r="A13" s="11" t="str">
        <f>Tabela224[[#This Row],[NOME]]</f>
        <v>CLESIANO ANTÔNIO DIAS PINHEIRO</v>
      </c>
      <c r="B13" s="11" t="str">
        <f>Tabela224[[#This Row],[CATEGORIA]]</f>
        <v xml:space="preserve">EMPREGADO </v>
      </c>
      <c r="C13" s="15" t="str">
        <f>Tabela224[[#This Row],[SITUAÇÃO ]]</f>
        <v>ATIVO</v>
      </c>
      <c r="D13" s="15" t="s">
        <v>80</v>
      </c>
      <c r="E13" s="7" t="s">
        <v>143</v>
      </c>
      <c r="F13" s="10">
        <v>8.3333333333333329E-2</v>
      </c>
      <c r="G13" s="7" t="s">
        <v>22</v>
      </c>
      <c r="H13" s="7" t="s">
        <v>63</v>
      </c>
      <c r="I13" s="8">
        <v>24</v>
      </c>
      <c r="J13" s="7" t="e">
        <f t="shared" si="0"/>
        <v>#VALUE!</v>
      </c>
      <c r="K13" s="9" t="e">
        <f t="shared" si="1"/>
        <v>#VALUE!</v>
      </c>
      <c r="L13" s="15" t="e">
        <f ca="1">IF(TODAY()&gt;Tabela2241011121314151617181920101357[[#This Row],[VENCIMENTO]],"Vencido‼","Válido✔")</f>
        <v>#VALUE!</v>
      </c>
    </row>
    <row r="14" spans="1:12" hidden="1" x14ac:dyDescent="0.25">
      <c r="A14" s="11" t="str">
        <f>Tabela224[[#This Row],[NOME]]</f>
        <v>DAMIÃO VICENTE SARAIVA</v>
      </c>
      <c r="B14" s="11" t="str">
        <f>Tabela224[[#This Row],[CATEGORIA]]</f>
        <v>EMPREGADO</v>
      </c>
      <c r="C14" s="15" t="str">
        <f>Tabela224[[#This Row],[SITUAÇÃO ]]</f>
        <v>ATIVO</v>
      </c>
      <c r="D14" s="15" t="s">
        <v>80</v>
      </c>
      <c r="E14" s="7">
        <v>44994</v>
      </c>
      <c r="F14" s="10"/>
      <c r="G14" s="7"/>
      <c r="H14" s="7"/>
      <c r="I14" s="8"/>
      <c r="J14" s="7">
        <f t="shared" si="0"/>
        <v>44994</v>
      </c>
      <c r="K14" s="9">
        <f>J14-29</f>
        <v>44965</v>
      </c>
      <c r="L14" s="15" t="str">
        <f ca="1">IF(TODAY()&gt;Tabela2241011121314151617181920101357[[#This Row],[VENCIMENTO]],"Vencido‼","Válido✔")</f>
        <v>Vencido‼</v>
      </c>
    </row>
    <row r="15" spans="1:12" hidden="1" x14ac:dyDescent="0.25">
      <c r="A15" s="11" t="str">
        <f>Tabela224[[#This Row],[NOME]]</f>
        <v>DANIEL ALVES DA CUNHA</v>
      </c>
      <c r="B15" s="11" t="str">
        <f>Tabela224[[#This Row],[CATEGORIA]]</f>
        <v>EMPREGADO</v>
      </c>
      <c r="C15" s="15" t="str">
        <f>Tabela224[[#This Row],[SITUAÇÃO ]]</f>
        <v>ATIVO</v>
      </c>
      <c r="D15" s="15" t="s">
        <v>80</v>
      </c>
      <c r="E15" s="7">
        <v>45121</v>
      </c>
      <c r="F15" s="10">
        <v>8.3333333333333329E-2</v>
      </c>
      <c r="G15" s="7" t="s">
        <v>22</v>
      </c>
      <c r="H15" s="7" t="s">
        <v>63</v>
      </c>
      <c r="I15" s="8"/>
      <c r="J15" s="7">
        <f t="shared" si="0"/>
        <v>45121</v>
      </c>
      <c r="K15" s="9">
        <f t="shared" ref="K15:K78" si="2">J15-29</f>
        <v>45092</v>
      </c>
      <c r="L15" s="15" t="str">
        <f ca="1">IF(TODAY()&gt;Tabela2241011121314151617181920101357[[#This Row],[VENCIMENTO]],"Vencido‼","Válido✔")</f>
        <v>Vencido‼</v>
      </c>
    </row>
    <row r="16" spans="1:12" x14ac:dyDescent="0.25">
      <c r="A16" s="11" t="str">
        <f>Tabela224[[#This Row],[NOME]]</f>
        <v>DIEGO GALDINO REZENDE</v>
      </c>
      <c r="B16" s="11" t="str">
        <f>Tabela224[[#This Row],[CATEGORIA]]</f>
        <v>INTERMITENTE (GEOSCAN)</v>
      </c>
      <c r="C16" s="15" t="str">
        <f>Tabela224[[#This Row],[SITUAÇÃO ]]</f>
        <v>ATIVO</v>
      </c>
      <c r="D16" s="15" t="s">
        <v>80</v>
      </c>
      <c r="E16" s="7" t="s">
        <v>143</v>
      </c>
      <c r="F16" s="10">
        <v>8.3333333333333329E-2</v>
      </c>
      <c r="G16" s="7" t="s">
        <v>22</v>
      </c>
      <c r="H16" s="7" t="s">
        <v>63</v>
      </c>
      <c r="I16" s="8">
        <v>24</v>
      </c>
      <c r="J16" s="7" t="e">
        <f t="shared" si="0"/>
        <v>#VALUE!</v>
      </c>
      <c r="K16" s="9" t="e">
        <f t="shared" si="2"/>
        <v>#VALUE!</v>
      </c>
      <c r="L16" s="15" t="e">
        <f ca="1">IF(TODAY()&gt;Tabela2241011121314151617181920101357[[#This Row],[VENCIMENTO]],"Vencido‼","Válido✔")</f>
        <v>#VALUE!</v>
      </c>
    </row>
    <row r="17" spans="1:12" x14ac:dyDescent="0.25">
      <c r="A17" s="11" t="str">
        <f>Tabela224[[#This Row],[NOME]]</f>
        <v>DOGIVAL GONÇALVES DOS SANTOS</v>
      </c>
      <c r="B17" s="11" t="str">
        <f>Tabela224[[#This Row],[CATEGORIA]]</f>
        <v>INTERMITENTE (ELISVÂNIO)</v>
      </c>
      <c r="C17" s="15" t="str">
        <f>Tabela224[[#This Row],[SITUAÇÃO ]]</f>
        <v>ATIVO</v>
      </c>
      <c r="D17" s="15" t="s">
        <v>80</v>
      </c>
      <c r="E17" s="7" t="s">
        <v>143</v>
      </c>
      <c r="F17" s="10">
        <v>8.3333333333333329E-2</v>
      </c>
      <c r="G17" s="7" t="s">
        <v>22</v>
      </c>
      <c r="H17" s="7" t="s">
        <v>63</v>
      </c>
      <c r="I17" s="8">
        <v>24</v>
      </c>
      <c r="J17" s="7" t="e">
        <f t="shared" si="0"/>
        <v>#VALUE!</v>
      </c>
      <c r="K17" s="9" t="e">
        <f t="shared" si="2"/>
        <v>#VALUE!</v>
      </c>
      <c r="L17" s="15" t="e">
        <f ca="1">IF(TODAY()&gt;Tabela2241011121314151617181920101357[[#This Row],[VENCIMENTO]],"Vencido‼","Válido✔")</f>
        <v>#VALUE!</v>
      </c>
    </row>
    <row r="18" spans="1:12" x14ac:dyDescent="0.25">
      <c r="A18" s="11" t="str">
        <f>Tabela224[[#This Row],[NOME]]</f>
        <v>ELISVÂNIO DE SOUZA OLIVEIRA</v>
      </c>
      <c r="B18" s="11" t="str">
        <f>Tabela224[[#This Row],[CATEGORIA]]</f>
        <v>INTERMITENTE (ELISVÂNIO)</v>
      </c>
      <c r="C18" s="15" t="str">
        <f>Tabela224[[#This Row],[SITUAÇÃO ]]</f>
        <v>ATIVO</v>
      </c>
      <c r="D18" s="15" t="s">
        <v>80</v>
      </c>
      <c r="E18" s="7" t="s">
        <v>143</v>
      </c>
      <c r="F18" s="10">
        <v>8.3333333333333329E-2</v>
      </c>
      <c r="G18" s="7" t="s">
        <v>22</v>
      </c>
      <c r="H18" s="7" t="s">
        <v>63</v>
      </c>
      <c r="I18" s="8">
        <v>24</v>
      </c>
      <c r="J18" s="7" t="e">
        <f t="shared" si="0"/>
        <v>#VALUE!</v>
      </c>
      <c r="K18" s="9" t="e">
        <f t="shared" si="2"/>
        <v>#VALUE!</v>
      </c>
      <c r="L18" s="15" t="e">
        <f ca="1">IF(TODAY()&gt;Tabela2241011121314151617181920101357[[#This Row],[VENCIMENTO]],"Vencido‼","Válido✔")</f>
        <v>#VALUE!</v>
      </c>
    </row>
    <row r="19" spans="1:12" x14ac:dyDescent="0.25">
      <c r="A19" s="11" t="str">
        <f>Tabela224[[#This Row],[NOME]]</f>
        <v>EVARISTO CHAVES DA SILVA</v>
      </c>
      <c r="B19" s="11" t="str">
        <f>Tabela224[[#This Row],[CATEGORIA]]</f>
        <v>EMPREGADO</v>
      </c>
      <c r="C19" s="15" t="str">
        <f>Tabela224[[#This Row],[SITUAÇÃO ]]</f>
        <v>ATIVO</v>
      </c>
      <c r="D19" s="15" t="s">
        <v>80</v>
      </c>
      <c r="E19" s="7" t="s">
        <v>143</v>
      </c>
      <c r="F19" s="10">
        <v>8.3333333333333329E-2</v>
      </c>
      <c r="G19" s="7" t="s">
        <v>22</v>
      </c>
      <c r="H19" s="7" t="s">
        <v>63</v>
      </c>
      <c r="I19" s="8">
        <v>24</v>
      </c>
      <c r="J19" s="7" t="e">
        <f t="shared" si="0"/>
        <v>#VALUE!</v>
      </c>
      <c r="K19" s="9" t="e">
        <f t="shared" si="2"/>
        <v>#VALUE!</v>
      </c>
      <c r="L19" s="15" t="e">
        <f ca="1">IF(TODAY()&gt;Tabela2241011121314151617181920101357[[#This Row],[VENCIMENTO]],"Vencido‼","Válido✔")</f>
        <v>#VALUE!</v>
      </c>
    </row>
    <row r="20" spans="1:12" hidden="1" x14ac:dyDescent="0.25">
      <c r="A20" s="11" t="str">
        <f>Tabela224[[#This Row],[NOME]]</f>
        <v>FELIPE OLIVEIRA BARBOSA</v>
      </c>
      <c r="B20" s="11" t="str">
        <f>Tabela224[[#This Row],[CATEGORIA]]</f>
        <v>EMPREGADO</v>
      </c>
      <c r="C20" s="15" t="str">
        <f>Tabela224[[#This Row],[SITUAÇÃO ]]</f>
        <v>ATIVO</v>
      </c>
      <c r="D20" s="15" t="s">
        <v>80</v>
      </c>
      <c r="E20" s="7">
        <v>45121</v>
      </c>
      <c r="F20" s="10">
        <v>8.3333333333333329E-2</v>
      </c>
      <c r="G20" s="7" t="s">
        <v>22</v>
      </c>
      <c r="H20" s="7" t="s">
        <v>63</v>
      </c>
      <c r="I20" s="8"/>
      <c r="J20" s="7">
        <f t="shared" si="0"/>
        <v>45121</v>
      </c>
      <c r="K20" s="9">
        <f t="shared" si="2"/>
        <v>45092</v>
      </c>
      <c r="L20" s="15" t="str">
        <f ca="1">IF(TODAY()&gt;Tabela2241011121314151617181920101357[[#This Row],[VENCIMENTO]],"Vencido‼","Válido✔")</f>
        <v>Vencido‼</v>
      </c>
    </row>
    <row r="21" spans="1:12" x14ac:dyDescent="0.25">
      <c r="A21" s="11" t="str">
        <f>Tabela224[[#This Row],[NOME]]</f>
        <v>FERNANDO OLIVEIRA DOS SANTOS</v>
      </c>
      <c r="B21" s="11" t="str">
        <f>Tabela224[[#This Row],[CATEGORIA]]</f>
        <v>EMPREGADO</v>
      </c>
      <c r="C21" s="15" t="str">
        <f>Tabela224[[#This Row],[SITUAÇÃO ]]</f>
        <v>ATIVO</v>
      </c>
      <c r="D21" s="15" t="s">
        <v>80</v>
      </c>
      <c r="E21" s="7" t="s">
        <v>143</v>
      </c>
      <c r="F21" s="10">
        <v>8.3333333333333329E-2</v>
      </c>
      <c r="G21" s="7" t="s">
        <v>22</v>
      </c>
      <c r="H21" s="7" t="s">
        <v>63</v>
      </c>
      <c r="I21" s="8">
        <v>24</v>
      </c>
      <c r="J21" s="7" t="e">
        <f t="shared" si="0"/>
        <v>#VALUE!</v>
      </c>
      <c r="K21" s="9" t="e">
        <f t="shared" si="2"/>
        <v>#VALUE!</v>
      </c>
      <c r="L21" s="15" t="e">
        <f ca="1">IF(TODAY()&gt;Tabela2241011121314151617181920101357[[#This Row],[VENCIMENTO]],"Vencido‼","Válido✔")</f>
        <v>#VALUE!</v>
      </c>
    </row>
    <row r="22" spans="1:12" x14ac:dyDescent="0.25">
      <c r="A22" s="11" t="str">
        <f>Tabela224[[#This Row],[NOME]]</f>
        <v>FILIPI GODINHO VEIGA</v>
      </c>
      <c r="B22" s="11" t="str">
        <f>Tabela224[[#This Row],[CATEGORIA]]</f>
        <v>INTERMITENTE (GEOSCAN)</v>
      </c>
      <c r="C22" s="15" t="str">
        <f>Tabela224[[#This Row],[SITUAÇÃO ]]</f>
        <v>ATIVO</v>
      </c>
      <c r="D22" s="15" t="s">
        <v>80</v>
      </c>
      <c r="E22" s="7" t="s">
        <v>143</v>
      </c>
      <c r="F22" s="10">
        <v>8.3333333333333329E-2</v>
      </c>
      <c r="G22" s="7" t="s">
        <v>22</v>
      </c>
      <c r="H22" s="7" t="s">
        <v>63</v>
      </c>
      <c r="I22" s="8">
        <v>24</v>
      </c>
      <c r="J22" s="7" t="e">
        <f t="shared" si="0"/>
        <v>#VALUE!</v>
      </c>
      <c r="K22" s="9" t="e">
        <f t="shared" si="2"/>
        <v>#VALUE!</v>
      </c>
      <c r="L22" s="15" t="e">
        <f ca="1">IF(TODAY()&gt;Tabela2241011121314151617181920101357[[#This Row],[VENCIMENTO]],"Vencido‼","Válido✔")</f>
        <v>#VALUE!</v>
      </c>
    </row>
    <row r="23" spans="1:12" hidden="1" x14ac:dyDescent="0.25">
      <c r="A23" s="11" t="str">
        <f>Tabela224[[#This Row],[NOME]]</f>
        <v>GERSON DAMIÃO DA SILVA PRADO</v>
      </c>
      <c r="B23" s="11" t="str">
        <f>Tabela224[[#This Row],[CATEGORIA]]</f>
        <v>EMPREGADO</v>
      </c>
      <c r="C23" s="15" t="str">
        <f>Tabela224[[#This Row],[SITUAÇÃO ]]</f>
        <v>ATIVO</v>
      </c>
      <c r="D23" s="15" t="s">
        <v>80</v>
      </c>
      <c r="E23" s="7">
        <v>45121</v>
      </c>
      <c r="F23" s="10">
        <v>8.3333333333333329E-2</v>
      </c>
      <c r="G23" s="7" t="s">
        <v>22</v>
      </c>
      <c r="H23" s="7" t="s">
        <v>63</v>
      </c>
      <c r="I23" s="8"/>
      <c r="J23" s="7">
        <f t="shared" si="0"/>
        <v>45121</v>
      </c>
      <c r="K23" s="9">
        <f t="shared" si="2"/>
        <v>45092</v>
      </c>
      <c r="L23" s="15" t="str">
        <f ca="1">IF(TODAY()&gt;Tabela2241011121314151617181920101357[[#This Row],[VENCIMENTO]],"Vencido‼","Válido✔")</f>
        <v>Vencido‼</v>
      </c>
    </row>
    <row r="24" spans="1:12" x14ac:dyDescent="0.25">
      <c r="A24" s="11" t="str">
        <f>Tabela224[[#This Row],[NOME]]</f>
        <v>GIVALDO JOSE DOS SANTOS</v>
      </c>
      <c r="B24" s="11" t="str">
        <f>Tabela224[[#This Row],[CATEGORIA]]</f>
        <v>INTERMITENTE (ELISVÂNIO)</v>
      </c>
      <c r="C24" s="15" t="str">
        <f>Tabela224[[#This Row],[SITUAÇÃO ]]</f>
        <v>ATIVO</v>
      </c>
      <c r="D24" s="15" t="s">
        <v>80</v>
      </c>
      <c r="E24" s="7" t="s">
        <v>143</v>
      </c>
      <c r="F24" s="10">
        <v>8.3333333333333329E-2</v>
      </c>
      <c r="G24" s="7" t="s">
        <v>22</v>
      </c>
      <c r="H24" s="7" t="s">
        <v>63</v>
      </c>
      <c r="I24" s="8">
        <v>24</v>
      </c>
      <c r="J24" s="7" t="e">
        <f t="shared" si="0"/>
        <v>#VALUE!</v>
      </c>
      <c r="K24" s="9" t="e">
        <f t="shared" si="2"/>
        <v>#VALUE!</v>
      </c>
      <c r="L24" s="15" t="e">
        <f ca="1">IF(TODAY()&gt;Tabela2241011121314151617181920101357[[#This Row],[VENCIMENTO]],"Vencido‼","Válido✔")</f>
        <v>#VALUE!</v>
      </c>
    </row>
    <row r="25" spans="1:12" x14ac:dyDescent="0.25">
      <c r="A25" s="11" t="str">
        <f>Tabela224[[#This Row],[NOME]]</f>
        <v>GUSTAVO HENRIQUE ABREU ROCHA</v>
      </c>
      <c r="B25" s="11" t="str">
        <f>Tabela224[[#This Row],[CATEGORIA]]</f>
        <v>EMPREGADO</v>
      </c>
      <c r="C25" s="15" t="str">
        <f>Tabela224[[#This Row],[SITUAÇÃO ]]</f>
        <v>ATIVO</v>
      </c>
      <c r="D25" s="15" t="s">
        <v>80</v>
      </c>
      <c r="E25" s="7" t="s">
        <v>143</v>
      </c>
      <c r="F25" s="10">
        <v>8.3333333333333329E-2</v>
      </c>
      <c r="G25" s="7" t="s">
        <v>22</v>
      </c>
      <c r="H25" s="7" t="s">
        <v>63</v>
      </c>
      <c r="I25" s="8">
        <v>24</v>
      </c>
      <c r="J25" s="7" t="e">
        <f t="shared" si="0"/>
        <v>#VALUE!</v>
      </c>
      <c r="K25" s="9" t="e">
        <f t="shared" si="2"/>
        <v>#VALUE!</v>
      </c>
      <c r="L25" s="15" t="e">
        <f ca="1">IF(TODAY()&gt;Tabela2241011121314151617181920101357[[#This Row],[VENCIMENTO]],"Vencido‼","Válido✔")</f>
        <v>#VALUE!</v>
      </c>
    </row>
    <row r="26" spans="1:12" hidden="1" x14ac:dyDescent="0.25">
      <c r="A26" s="11" t="str">
        <f>Tabela224[[#This Row],[NOME]]</f>
        <v>HIGOR PAULO DIAS OLIVEIRA</v>
      </c>
      <c r="B26" s="11" t="str">
        <f>Tabela224[[#This Row],[CATEGORIA]]</f>
        <v>EMPREGADO</v>
      </c>
      <c r="C26" s="15" t="str">
        <f>Tabela224[[#This Row],[SITUAÇÃO ]]</f>
        <v>ATIVO</v>
      </c>
      <c r="D26" s="15" t="s">
        <v>80</v>
      </c>
      <c r="E26" s="7">
        <v>45121</v>
      </c>
      <c r="F26" s="10">
        <v>8.3333333333333329E-2</v>
      </c>
      <c r="G26" s="7" t="s">
        <v>22</v>
      </c>
      <c r="H26" s="7" t="s">
        <v>63</v>
      </c>
      <c r="I26" s="8"/>
      <c r="J26" s="7">
        <f t="shared" si="0"/>
        <v>45121</v>
      </c>
      <c r="K26" s="9">
        <f t="shared" si="2"/>
        <v>45092</v>
      </c>
      <c r="L26" s="15" t="str">
        <f ca="1">IF(TODAY()&gt;Tabela2241011121314151617181920101357[[#This Row],[VENCIMENTO]],"Vencido‼","Válido✔")</f>
        <v>Vencido‼</v>
      </c>
    </row>
    <row r="27" spans="1:12" x14ac:dyDescent="0.25">
      <c r="A27" s="11" t="str">
        <f>Tabela224[[#This Row],[NOME]]</f>
        <v>JANDILSON VIRGENS COSTA</v>
      </c>
      <c r="B27" s="11" t="str">
        <f>Tabela224[[#This Row],[CATEGORIA]]</f>
        <v>INTERMITENTE (ELISVÂNIO)</v>
      </c>
      <c r="C27" s="15" t="str">
        <f>Tabela224[[#This Row],[SITUAÇÃO ]]</f>
        <v>ATIVO</v>
      </c>
      <c r="D27" s="15" t="s">
        <v>80</v>
      </c>
      <c r="E27" s="7" t="s">
        <v>143</v>
      </c>
      <c r="F27" s="10">
        <v>8.3333333333333329E-2</v>
      </c>
      <c r="G27" s="7" t="s">
        <v>22</v>
      </c>
      <c r="H27" s="7" t="s">
        <v>63</v>
      </c>
      <c r="I27" s="8">
        <v>24</v>
      </c>
      <c r="J27" s="7" t="e">
        <f t="shared" si="0"/>
        <v>#VALUE!</v>
      </c>
      <c r="K27" s="9" t="e">
        <f t="shared" si="2"/>
        <v>#VALUE!</v>
      </c>
      <c r="L27" s="15" t="e">
        <f ca="1">IF(TODAY()&gt;Tabela2241011121314151617181920101357[[#This Row],[VENCIMENTO]],"Vencido‼","Válido✔")</f>
        <v>#VALUE!</v>
      </c>
    </row>
    <row r="28" spans="1:12" x14ac:dyDescent="0.25">
      <c r="A28" s="11" t="str">
        <f>Tabela224[[#This Row],[NOME]]</f>
        <v>JHONATA HENRIQUE AMORIM ALVES</v>
      </c>
      <c r="B28" s="11" t="str">
        <f>Tabela224[[#This Row],[CATEGORIA]]</f>
        <v>EMPREGADO</v>
      </c>
      <c r="C28" s="15" t="str">
        <f>Tabela224[[#This Row],[SITUAÇÃO ]]</f>
        <v>ATIVO</v>
      </c>
      <c r="D28" s="15" t="s">
        <v>80</v>
      </c>
      <c r="E28" s="7" t="s">
        <v>143</v>
      </c>
      <c r="F28" s="10">
        <v>8.3333333333333329E-2</v>
      </c>
      <c r="G28" s="7" t="s">
        <v>22</v>
      </c>
      <c r="H28" s="7" t="s">
        <v>63</v>
      </c>
      <c r="I28" s="8">
        <v>24</v>
      </c>
      <c r="J28" s="7" t="e">
        <f t="shared" si="0"/>
        <v>#VALUE!</v>
      </c>
      <c r="K28" s="9" t="e">
        <f t="shared" si="2"/>
        <v>#VALUE!</v>
      </c>
      <c r="L28" s="15" t="e">
        <f ca="1">IF(TODAY()&gt;Tabela2241011121314151617181920101357[[#This Row],[VENCIMENTO]],"Vencido‼","Válido✔")</f>
        <v>#VALUE!</v>
      </c>
    </row>
    <row r="29" spans="1:12" x14ac:dyDescent="0.25">
      <c r="A29" s="11" t="str">
        <f>Tabela224[[#This Row],[NOME]]</f>
        <v>JOÃO PAULO GUIMARÃES</v>
      </c>
      <c r="B29" s="11" t="str">
        <f>Tabela224[[#This Row],[CATEGORIA]]</f>
        <v>EMPREGADO</v>
      </c>
      <c r="C29" s="15" t="str">
        <f>Tabela224[[#This Row],[SITUAÇÃO ]]</f>
        <v>INATIVO</v>
      </c>
      <c r="D29" s="15" t="s">
        <v>80</v>
      </c>
      <c r="E29" s="7" t="s">
        <v>143</v>
      </c>
      <c r="F29" s="10">
        <v>8.3333333333333329E-2</v>
      </c>
      <c r="G29" s="7" t="s">
        <v>22</v>
      </c>
      <c r="H29" s="7" t="s">
        <v>63</v>
      </c>
      <c r="I29" s="8">
        <v>24</v>
      </c>
      <c r="J29" s="7" t="e">
        <f t="shared" si="0"/>
        <v>#VALUE!</v>
      </c>
      <c r="K29" s="9" t="e">
        <f t="shared" si="2"/>
        <v>#VALUE!</v>
      </c>
      <c r="L29" s="15" t="e">
        <f ca="1">IF(TODAY()&gt;Tabela2241011121314151617181920101357[[#This Row],[VENCIMENTO]],"Vencido‼","Válido✔")</f>
        <v>#VALUE!</v>
      </c>
    </row>
    <row r="30" spans="1:12" x14ac:dyDescent="0.25">
      <c r="A30" s="11" t="str">
        <f>Tabela224[[#This Row],[NOME]]</f>
        <v>JONATHAS KELLYSON MARTINS DE OLIVEIRA</v>
      </c>
      <c r="B30" s="11" t="str">
        <f>Tabela224[[#This Row],[CATEGORIA]]</f>
        <v>INTERMITENTE</v>
      </c>
      <c r="C30" s="15" t="str">
        <f>Tabela224[[#This Row],[SITUAÇÃO ]]</f>
        <v>INATIVO</v>
      </c>
      <c r="D30" s="15" t="s">
        <v>80</v>
      </c>
      <c r="E30" s="7" t="s">
        <v>143</v>
      </c>
      <c r="F30" s="10">
        <v>8.3333333333333329E-2</v>
      </c>
      <c r="G30" s="7" t="s">
        <v>22</v>
      </c>
      <c r="H30" s="7" t="s">
        <v>63</v>
      </c>
      <c r="I30" s="8">
        <v>24</v>
      </c>
      <c r="J30" s="7" t="e">
        <f t="shared" si="0"/>
        <v>#VALUE!</v>
      </c>
      <c r="K30" s="9" t="e">
        <f t="shared" si="2"/>
        <v>#VALUE!</v>
      </c>
      <c r="L30" s="15" t="e">
        <f ca="1">IF(TODAY()&gt;Tabela2241011121314151617181920101357[[#This Row],[VENCIMENTO]],"Vencido‼","Válido✔")</f>
        <v>#VALUE!</v>
      </c>
    </row>
    <row r="31" spans="1:12" x14ac:dyDescent="0.25">
      <c r="A31" s="11" t="str">
        <f>Tabela224[[#This Row],[NOME]]</f>
        <v>JOSÉ ANTÔNIO DIAS</v>
      </c>
      <c r="B31" s="11" t="str">
        <f>Tabela224[[#This Row],[CATEGORIA]]</f>
        <v xml:space="preserve">EMPREGADO </v>
      </c>
      <c r="C31" s="15" t="str">
        <f>Tabela224[[#This Row],[SITUAÇÃO ]]</f>
        <v>ATIVO</v>
      </c>
      <c r="D31" s="15" t="s">
        <v>80</v>
      </c>
      <c r="E31" s="7" t="s">
        <v>143</v>
      </c>
      <c r="F31" s="10">
        <v>8.3333333333333329E-2</v>
      </c>
      <c r="G31" s="7" t="s">
        <v>22</v>
      </c>
      <c r="H31" s="7" t="s">
        <v>63</v>
      </c>
      <c r="I31" s="8">
        <v>24</v>
      </c>
      <c r="J31" s="7" t="e">
        <f t="shared" si="0"/>
        <v>#VALUE!</v>
      </c>
      <c r="K31" s="9" t="e">
        <f t="shared" si="2"/>
        <v>#VALUE!</v>
      </c>
      <c r="L31" s="15" t="e">
        <f ca="1">IF(TODAY()&gt;Tabela2241011121314151617181920101357[[#This Row],[VENCIMENTO]],"Vencido‼","Válido✔")</f>
        <v>#VALUE!</v>
      </c>
    </row>
    <row r="32" spans="1:12" x14ac:dyDescent="0.25">
      <c r="A32" s="11" t="str">
        <f>Tabela224[[#This Row],[NOME]]</f>
        <v>KENNEDY ALMEIDA MOTA</v>
      </c>
      <c r="B32" s="11" t="str">
        <f>Tabela224[[#This Row],[CATEGORIA]]</f>
        <v>EMPREGADO</v>
      </c>
      <c r="C32" s="15" t="str">
        <f>Tabela224[[#This Row],[SITUAÇÃO ]]</f>
        <v>ATIVO</v>
      </c>
      <c r="D32" s="15" t="s">
        <v>80</v>
      </c>
      <c r="E32" s="7" t="s">
        <v>143</v>
      </c>
      <c r="F32" s="10">
        <v>8.3333333333333329E-2</v>
      </c>
      <c r="G32" s="7" t="s">
        <v>22</v>
      </c>
      <c r="H32" s="7" t="s">
        <v>63</v>
      </c>
      <c r="I32" s="8">
        <v>24</v>
      </c>
      <c r="J32" s="7" t="e">
        <f t="shared" si="0"/>
        <v>#VALUE!</v>
      </c>
      <c r="K32" s="9" t="e">
        <f t="shared" si="2"/>
        <v>#VALUE!</v>
      </c>
      <c r="L32" s="15" t="e">
        <f ca="1">IF(TODAY()&gt;Tabela2241011121314151617181920101357[[#This Row],[VENCIMENTO]],"Vencido‼","Válido✔")</f>
        <v>#VALUE!</v>
      </c>
    </row>
    <row r="33" spans="1:12" x14ac:dyDescent="0.25">
      <c r="A33" s="11" t="str">
        <f>Tabela224[[#This Row],[NOME]]</f>
        <v>KEVIN AQUINO ARNEZ</v>
      </c>
      <c r="B33" s="11" t="str">
        <f>Tabela224[[#This Row],[CATEGORIA]]</f>
        <v>EMPREGADO</v>
      </c>
      <c r="C33" s="15" t="str">
        <f>Tabela224[[#This Row],[SITUAÇÃO ]]</f>
        <v>ATIVO</v>
      </c>
      <c r="D33" s="15" t="s">
        <v>80</v>
      </c>
      <c r="E33" s="7" t="s">
        <v>143</v>
      </c>
      <c r="F33" s="10">
        <v>8.3333333333333329E-2</v>
      </c>
      <c r="G33" s="7" t="s">
        <v>22</v>
      </c>
      <c r="H33" s="7" t="s">
        <v>63</v>
      </c>
      <c r="I33" s="8">
        <v>24</v>
      </c>
      <c r="J33" s="7" t="e">
        <f t="shared" si="0"/>
        <v>#VALUE!</v>
      </c>
      <c r="K33" s="9" t="e">
        <f t="shared" si="2"/>
        <v>#VALUE!</v>
      </c>
      <c r="L33" s="15" t="e">
        <f ca="1">IF(TODAY()&gt;Tabela2241011121314151617181920101357[[#This Row],[VENCIMENTO]],"Vencido‼","Válido✔")</f>
        <v>#VALUE!</v>
      </c>
    </row>
    <row r="34" spans="1:12" hidden="1" x14ac:dyDescent="0.25">
      <c r="A34" s="11" t="str">
        <f>Tabela224[[#This Row],[NOME]]</f>
        <v>LEANDRO ARCANJO DOS SANTOS</v>
      </c>
      <c r="B34" s="11" t="str">
        <f>Tabela224[[#This Row],[CATEGORIA]]</f>
        <v>EMPREGADO</v>
      </c>
      <c r="C34" s="15" t="str">
        <f>Tabela224[[#This Row],[SITUAÇÃO ]]</f>
        <v>ATIVO</v>
      </c>
      <c r="D34" s="15" t="s">
        <v>80</v>
      </c>
      <c r="E34" s="7">
        <v>45121</v>
      </c>
      <c r="F34" s="10">
        <v>8.3333333333333329E-2</v>
      </c>
      <c r="G34" s="7" t="s">
        <v>22</v>
      </c>
      <c r="H34" s="7" t="s">
        <v>63</v>
      </c>
      <c r="I34" s="8"/>
      <c r="J34" s="7">
        <f t="shared" si="0"/>
        <v>45121</v>
      </c>
      <c r="K34" s="9">
        <f t="shared" si="2"/>
        <v>45092</v>
      </c>
      <c r="L34" s="15" t="str">
        <f ca="1">IF(TODAY()&gt;Tabela2241011121314151617181920101357[[#This Row],[VENCIMENTO]],"Vencido‼","Válido✔")</f>
        <v>Vencido‼</v>
      </c>
    </row>
    <row r="35" spans="1:12" x14ac:dyDescent="0.25">
      <c r="A35" s="11" t="str">
        <f>Tabela224[[#This Row],[NOME]]</f>
        <v>LUCIANO ALVES DE PAIVA</v>
      </c>
      <c r="B35" s="11" t="str">
        <f>Tabela224[[#This Row],[CATEGORIA]]</f>
        <v>EMPREGADO</v>
      </c>
      <c r="C35" s="15" t="str">
        <f>Tabela224[[#This Row],[SITUAÇÃO ]]</f>
        <v>INATIVO</v>
      </c>
      <c r="D35" s="15" t="s">
        <v>80</v>
      </c>
      <c r="E35" s="7" t="s">
        <v>143</v>
      </c>
      <c r="F35" s="10">
        <v>8.3333333333333329E-2</v>
      </c>
      <c r="G35" s="7" t="s">
        <v>22</v>
      </c>
      <c r="H35" s="7" t="s">
        <v>63</v>
      </c>
      <c r="I35" s="8">
        <v>24</v>
      </c>
      <c r="J35" s="7" t="e">
        <f t="shared" si="0"/>
        <v>#VALUE!</v>
      </c>
      <c r="K35" s="9" t="e">
        <f t="shared" si="2"/>
        <v>#VALUE!</v>
      </c>
      <c r="L35" s="15" t="e">
        <f ca="1">IF(TODAY()&gt;Tabela2241011121314151617181920101357[[#This Row],[VENCIMENTO]],"Vencido‼","Válido✔")</f>
        <v>#VALUE!</v>
      </c>
    </row>
    <row r="36" spans="1:12" hidden="1" x14ac:dyDescent="0.25">
      <c r="A36" s="11" t="str">
        <f>Tabela224[[#This Row],[NOME]]</f>
        <v>LUIZ CARLOS CORRÊA</v>
      </c>
      <c r="B36" s="11" t="str">
        <f>Tabela224[[#This Row],[CATEGORIA]]</f>
        <v>EMPREGADO</v>
      </c>
      <c r="C36" s="15" t="str">
        <f>Tabela224[[#This Row],[SITUAÇÃO ]]</f>
        <v>ATIVO</v>
      </c>
      <c r="D36" s="15" t="s">
        <v>80</v>
      </c>
      <c r="E36" s="7">
        <v>45121</v>
      </c>
      <c r="F36" s="10">
        <v>8.3333333333333329E-2</v>
      </c>
      <c r="G36" s="7" t="s">
        <v>22</v>
      </c>
      <c r="H36" s="7" t="s">
        <v>63</v>
      </c>
      <c r="I36" s="8"/>
      <c r="J36" s="7">
        <f t="shared" si="0"/>
        <v>45121</v>
      </c>
      <c r="K36" s="9">
        <f t="shared" si="2"/>
        <v>45092</v>
      </c>
      <c r="L36" s="15" t="str">
        <f ca="1">IF(TODAY()&gt;Tabela2241011121314151617181920101357[[#This Row],[VENCIMENTO]],"Vencido‼","Válido✔")</f>
        <v>Vencido‼</v>
      </c>
    </row>
    <row r="37" spans="1:12" x14ac:dyDescent="0.25">
      <c r="A37" s="11" t="str">
        <f>Tabela224[[#This Row],[NOME]]</f>
        <v>MÁRCIO PEREIRA DO NASCIMENTO</v>
      </c>
      <c r="B37" s="11" t="str">
        <f>Tabela224[[#This Row],[CATEGORIA]]</f>
        <v>EMPREGADO</v>
      </c>
      <c r="C37" s="15" t="str">
        <f>Tabela224[[#This Row],[SITUAÇÃO ]]</f>
        <v>ATIVO</v>
      </c>
      <c r="D37" s="15" t="s">
        <v>80</v>
      </c>
      <c r="E37" s="7" t="s">
        <v>143</v>
      </c>
      <c r="F37" s="10">
        <v>8.3333333333333329E-2</v>
      </c>
      <c r="G37" s="7" t="s">
        <v>22</v>
      </c>
      <c r="H37" s="7" t="s">
        <v>63</v>
      </c>
      <c r="I37" s="8">
        <v>24</v>
      </c>
      <c r="J37" s="7" t="e">
        <f t="shared" si="0"/>
        <v>#VALUE!</v>
      </c>
      <c r="K37" s="9" t="e">
        <f t="shared" si="2"/>
        <v>#VALUE!</v>
      </c>
      <c r="L37" s="15" t="e">
        <f ca="1">IF(TODAY()&gt;Tabela2241011121314151617181920101357[[#This Row],[VENCIMENTO]],"Vencido‼","Válido✔")</f>
        <v>#VALUE!</v>
      </c>
    </row>
    <row r="38" spans="1:12" x14ac:dyDescent="0.25">
      <c r="A38" s="11" t="str">
        <f>Tabela224[[#This Row],[NOME]]</f>
        <v>MATEUS DOS SANTOS DE BRITO</v>
      </c>
      <c r="B38" s="11" t="str">
        <f>Tabela224[[#This Row],[CATEGORIA]]</f>
        <v>INTERMITENTE (ELISVÂNIO)</v>
      </c>
      <c r="C38" s="15" t="str">
        <f>Tabela224[[#This Row],[SITUAÇÃO ]]</f>
        <v>ATIVO</v>
      </c>
      <c r="D38" s="15" t="s">
        <v>80</v>
      </c>
      <c r="E38" s="7" t="s">
        <v>143</v>
      </c>
      <c r="F38" s="10">
        <v>8.3333333333333329E-2</v>
      </c>
      <c r="G38" s="7" t="s">
        <v>22</v>
      </c>
      <c r="H38" s="7" t="s">
        <v>63</v>
      </c>
      <c r="I38" s="8">
        <v>24</v>
      </c>
      <c r="J38" s="7" t="e">
        <f t="shared" si="0"/>
        <v>#VALUE!</v>
      </c>
      <c r="K38" s="9" t="e">
        <f t="shared" si="2"/>
        <v>#VALUE!</v>
      </c>
      <c r="L38" s="15" t="e">
        <f ca="1">IF(TODAY()&gt;Tabela2241011121314151617181920101357[[#This Row],[VENCIMENTO]],"Vencido‼","Válido✔")</f>
        <v>#VALUE!</v>
      </c>
    </row>
    <row r="39" spans="1:12" x14ac:dyDescent="0.25">
      <c r="A39" s="11" t="str">
        <f>Tabela224[[#This Row],[NOME]]</f>
        <v>MOACIR ROMÁRIO SIQUEIRA DOS REIS</v>
      </c>
      <c r="B39" s="11" t="str">
        <f>Tabela224[[#This Row],[CATEGORIA]]</f>
        <v>EMPREGADO</v>
      </c>
      <c r="C39" s="15" t="str">
        <f>Tabela224[[#This Row],[SITUAÇÃO ]]</f>
        <v>ATIVO</v>
      </c>
      <c r="D39" s="15" t="s">
        <v>80</v>
      </c>
      <c r="E39" s="7" t="s">
        <v>143</v>
      </c>
      <c r="F39" s="10">
        <v>8.3333333333333329E-2</v>
      </c>
      <c r="G39" s="7" t="s">
        <v>22</v>
      </c>
      <c r="H39" s="7" t="s">
        <v>63</v>
      </c>
      <c r="I39" s="8">
        <v>24</v>
      </c>
      <c r="J39" s="7" t="e">
        <f t="shared" si="0"/>
        <v>#VALUE!</v>
      </c>
      <c r="K39" s="9" t="e">
        <f t="shared" si="2"/>
        <v>#VALUE!</v>
      </c>
      <c r="L39" s="15" t="e">
        <f ca="1">IF(TODAY()&gt;Tabela2241011121314151617181920101357[[#This Row],[VENCIMENTO]],"Vencido‼","Válido✔")</f>
        <v>#VALUE!</v>
      </c>
    </row>
    <row r="40" spans="1:12" x14ac:dyDescent="0.25">
      <c r="A40" s="11" t="str">
        <f>Tabela224[[#This Row],[NOME]]</f>
        <v>NATHÁLIA ROSY SOUZA OLIVEIRA</v>
      </c>
      <c r="B40" s="11" t="str">
        <f>Tabela224[[#This Row],[CATEGORIA]]</f>
        <v>EMPREGADO</v>
      </c>
      <c r="C40" s="15" t="str">
        <f>Tabela224[[#This Row],[SITUAÇÃO ]]</f>
        <v>ATIVO</v>
      </c>
      <c r="D40" s="15" t="s">
        <v>80</v>
      </c>
      <c r="E40" s="7" t="s">
        <v>143</v>
      </c>
      <c r="F40" s="10">
        <v>8.3333333333333329E-2</v>
      </c>
      <c r="G40" s="7" t="s">
        <v>22</v>
      </c>
      <c r="H40" s="7" t="s">
        <v>63</v>
      </c>
      <c r="I40" s="8">
        <v>24</v>
      </c>
      <c r="J40" s="7" t="e">
        <f t="shared" si="0"/>
        <v>#VALUE!</v>
      </c>
      <c r="K40" s="9" t="e">
        <f t="shared" si="2"/>
        <v>#VALUE!</v>
      </c>
      <c r="L40" s="15" t="e">
        <f ca="1">IF(TODAY()&gt;Tabela2241011121314151617181920101357[[#This Row],[VENCIMENTO]],"Vencido‼","Válido✔")</f>
        <v>#VALUE!</v>
      </c>
    </row>
    <row r="41" spans="1:12" x14ac:dyDescent="0.25">
      <c r="A41" s="11" t="str">
        <f>Tabela224[[#This Row],[NOME]]</f>
        <v>NAYARA THAÍS LOURENÇO OLIVEIRA</v>
      </c>
      <c r="B41" s="11" t="str">
        <f>Tabela224[[#This Row],[CATEGORIA]]</f>
        <v>EMPREGADO</v>
      </c>
      <c r="C41" s="15" t="str">
        <f>Tabela224[[#This Row],[SITUAÇÃO ]]</f>
        <v>ATIVO</v>
      </c>
      <c r="D41" s="15" t="s">
        <v>80</v>
      </c>
      <c r="E41" s="7" t="s">
        <v>143</v>
      </c>
      <c r="F41" s="10">
        <v>8.3333333333333329E-2</v>
      </c>
      <c r="G41" s="7" t="s">
        <v>22</v>
      </c>
      <c r="H41" s="7" t="s">
        <v>63</v>
      </c>
      <c r="I41" s="8">
        <v>24</v>
      </c>
      <c r="J41" s="7" t="e">
        <f t="shared" si="0"/>
        <v>#VALUE!</v>
      </c>
      <c r="K41" s="9" t="e">
        <f t="shared" si="2"/>
        <v>#VALUE!</v>
      </c>
      <c r="L41" s="15" t="e">
        <f ca="1">IF(TODAY()&gt;Tabela2241011121314151617181920101357[[#This Row],[VENCIMENTO]],"Vencido‼","Válido✔")</f>
        <v>#VALUE!</v>
      </c>
    </row>
    <row r="42" spans="1:12" x14ac:dyDescent="0.25">
      <c r="A42" s="11" t="str">
        <f>Tabela224[[#This Row],[NOME]]</f>
        <v>NIELTON OLIVEIRA DAMASCENO</v>
      </c>
      <c r="B42" s="11" t="str">
        <f>Tabela224[[#This Row],[CATEGORIA]]</f>
        <v>EMPREGADO</v>
      </c>
      <c r="C42" s="15" t="str">
        <f>Tabela224[[#This Row],[SITUAÇÃO ]]</f>
        <v>ATIVO</v>
      </c>
      <c r="D42" s="15" t="s">
        <v>80</v>
      </c>
      <c r="E42" s="7" t="s">
        <v>143</v>
      </c>
      <c r="F42" s="10">
        <v>8.3333333333333329E-2</v>
      </c>
      <c r="G42" s="7" t="s">
        <v>22</v>
      </c>
      <c r="H42" s="7" t="s">
        <v>63</v>
      </c>
      <c r="I42" s="8">
        <v>24</v>
      </c>
      <c r="J42" s="7" t="e">
        <f t="shared" si="0"/>
        <v>#VALUE!</v>
      </c>
      <c r="K42" s="9" t="e">
        <f t="shared" si="2"/>
        <v>#VALUE!</v>
      </c>
      <c r="L42" s="15" t="e">
        <f ca="1">IF(TODAY()&gt;Tabela2241011121314151617181920101357[[#This Row],[VENCIMENTO]],"Vencido‼","Válido✔")</f>
        <v>#VALUE!</v>
      </c>
    </row>
    <row r="43" spans="1:12" x14ac:dyDescent="0.25">
      <c r="A43" s="11" t="str">
        <f>Tabela224[[#This Row],[NOME]]</f>
        <v>PAULO CÉLIO DA SILVA</v>
      </c>
      <c r="B43" s="11" t="str">
        <f>Tabela224[[#This Row],[CATEGORIA]]</f>
        <v>EMPREGADO</v>
      </c>
      <c r="C43" s="15" t="str">
        <f>Tabela224[[#This Row],[SITUAÇÃO ]]</f>
        <v>ATIVO</v>
      </c>
      <c r="D43" s="15" t="s">
        <v>80</v>
      </c>
      <c r="E43" s="7" t="s">
        <v>143</v>
      </c>
      <c r="F43" s="10">
        <v>8.3333333333333329E-2</v>
      </c>
      <c r="G43" s="7" t="s">
        <v>22</v>
      </c>
      <c r="H43" s="7" t="s">
        <v>63</v>
      </c>
      <c r="I43" s="8">
        <v>24</v>
      </c>
      <c r="J43" s="7" t="e">
        <f t="shared" si="0"/>
        <v>#VALUE!</v>
      </c>
      <c r="K43" s="9" t="e">
        <f t="shared" si="2"/>
        <v>#VALUE!</v>
      </c>
      <c r="L43" s="15" t="e">
        <f ca="1">IF(TODAY()&gt;Tabela2241011121314151617181920101357[[#This Row],[VENCIMENTO]],"Vencido‼","Válido✔")</f>
        <v>#VALUE!</v>
      </c>
    </row>
    <row r="44" spans="1:12" x14ac:dyDescent="0.25">
      <c r="A44" s="11" t="str">
        <f>Tabela224[[#This Row],[NOME]]</f>
        <v>RAFAEL FAUSTINO MAPA COELHO</v>
      </c>
      <c r="B44" s="11" t="str">
        <f>Tabela224[[#This Row],[CATEGORIA]]</f>
        <v>EMPREGADO</v>
      </c>
      <c r="C44" s="15" t="str">
        <f>Tabela224[[#This Row],[SITUAÇÃO ]]</f>
        <v>INATIVO</v>
      </c>
      <c r="D44" s="15" t="s">
        <v>80</v>
      </c>
      <c r="E44" s="7" t="s">
        <v>143</v>
      </c>
      <c r="F44" s="10">
        <v>8.3333333333333329E-2</v>
      </c>
      <c r="G44" s="7" t="s">
        <v>22</v>
      </c>
      <c r="H44" s="7" t="s">
        <v>63</v>
      </c>
      <c r="I44" s="8">
        <v>24</v>
      </c>
      <c r="J44" s="7" t="e">
        <f t="shared" si="0"/>
        <v>#VALUE!</v>
      </c>
      <c r="K44" s="9" t="e">
        <f t="shared" si="2"/>
        <v>#VALUE!</v>
      </c>
      <c r="L44" s="15" t="e">
        <f ca="1">IF(TODAY()&gt;Tabela2241011121314151617181920101357[[#This Row],[VENCIMENTO]],"Vencido‼","Válido✔")</f>
        <v>#VALUE!</v>
      </c>
    </row>
    <row r="45" spans="1:12" x14ac:dyDescent="0.25">
      <c r="A45" s="11" t="str">
        <f>Tabela224[[#This Row],[NOME]]</f>
        <v>RAFAEL ROBERTO CAMPIDELLI</v>
      </c>
      <c r="B45" s="11" t="str">
        <f>Tabela224[[#This Row],[CATEGORIA]]</f>
        <v>EMPREGADO</v>
      </c>
      <c r="C45" s="15" t="s">
        <v>120</v>
      </c>
      <c r="D45" s="15" t="s">
        <v>80</v>
      </c>
      <c r="E45" s="7" t="s">
        <v>143</v>
      </c>
      <c r="F45" s="10">
        <v>8.3333333333333329E-2</v>
      </c>
      <c r="G45" s="7" t="s">
        <v>22</v>
      </c>
      <c r="H45" s="7" t="s">
        <v>63</v>
      </c>
      <c r="I45" s="8">
        <v>24</v>
      </c>
      <c r="J45" s="7" t="e">
        <f>EDATE(E45,I45)</f>
        <v>#VALUE!</v>
      </c>
      <c r="K45" s="9" t="e">
        <f>J45-29</f>
        <v>#VALUE!</v>
      </c>
      <c r="L45" s="15" t="e">
        <f ca="1">IF(TODAY()&gt;Tabela2241011121314151617181920101357[[#This Row],[VENCIMENTO]],"Vencido‼","Válido✔")</f>
        <v>#VALUE!</v>
      </c>
    </row>
    <row r="46" spans="1:12" x14ac:dyDescent="0.25">
      <c r="A46" s="11" t="str">
        <f>Tabela224[[#This Row],[NOME]]</f>
        <v>ROBERT AUGUSTO SANTOS SILVA</v>
      </c>
      <c r="B46" s="11" t="str">
        <f>Tabela224[[#This Row],[CATEGORIA]]</f>
        <v>EMPREGADO</v>
      </c>
      <c r="C46" s="15" t="str">
        <f>Tabela224[[#This Row],[SITUAÇÃO ]]</f>
        <v>ATIVO</v>
      </c>
      <c r="D46" s="15" t="s">
        <v>80</v>
      </c>
      <c r="E46" s="7" t="s">
        <v>143</v>
      </c>
      <c r="F46" s="10">
        <v>8.3333333333333329E-2</v>
      </c>
      <c r="G46" s="7" t="s">
        <v>22</v>
      </c>
      <c r="H46" s="7" t="s">
        <v>63</v>
      </c>
      <c r="I46" s="8">
        <v>24</v>
      </c>
      <c r="J46" s="7" t="e">
        <f t="shared" si="0"/>
        <v>#VALUE!</v>
      </c>
      <c r="K46" s="9" t="e">
        <f t="shared" si="2"/>
        <v>#VALUE!</v>
      </c>
      <c r="L46" s="15" t="e">
        <f ca="1">IF(TODAY()&gt;Tabela2241011121314151617181920101357[[#This Row],[VENCIMENTO]],"Vencido‼","Válido✔")</f>
        <v>#VALUE!</v>
      </c>
    </row>
    <row r="47" spans="1:12" x14ac:dyDescent="0.25">
      <c r="A47" s="11" t="str">
        <f>Tabela224[[#This Row],[NOME]]</f>
        <v>TALISON TIAGO DIAS OLIVEIRA</v>
      </c>
      <c r="B47" s="11" t="str">
        <f>Tabela224[[#This Row],[CATEGORIA]]</f>
        <v>EMPREGADO</v>
      </c>
      <c r="C47" s="15" t="str">
        <f>Tabela224[[#This Row],[SITUAÇÃO ]]</f>
        <v>ATIVO</v>
      </c>
      <c r="D47" s="15" t="s">
        <v>80</v>
      </c>
      <c r="E47" s="7" t="s">
        <v>143</v>
      </c>
      <c r="F47" s="10">
        <v>8.3333333333333329E-2</v>
      </c>
      <c r="G47" s="7" t="s">
        <v>22</v>
      </c>
      <c r="H47" s="7" t="s">
        <v>63</v>
      </c>
      <c r="I47" s="8">
        <v>24</v>
      </c>
      <c r="J47" s="7" t="e">
        <f t="shared" si="0"/>
        <v>#VALUE!</v>
      </c>
      <c r="K47" s="9" t="e">
        <f t="shared" si="2"/>
        <v>#VALUE!</v>
      </c>
      <c r="L47" s="15" t="e">
        <f ca="1">IF(TODAY()&gt;Tabela2241011121314151617181920101357[[#This Row],[VENCIMENTO]],"Vencido‼","Válido✔")</f>
        <v>#VALUE!</v>
      </c>
    </row>
    <row r="48" spans="1:12" x14ac:dyDescent="0.25">
      <c r="A48" s="11" t="str">
        <f>Tabela224[[#This Row],[NOME]]</f>
        <v>THAÍS LORRAINE DA SILVA SANTOS</v>
      </c>
      <c r="B48" s="11" t="str">
        <f>Tabela224[[#This Row],[CATEGORIA]]</f>
        <v>EMPREGADO</v>
      </c>
      <c r="C48" s="15" t="str">
        <f>Tabela224[[#This Row],[SITUAÇÃO ]]</f>
        <v>ATIVO</v>
      </c>
      <c r="D48" s="15" t="s">
        <v>80</v>
      </c>
      <c r="E48" s="7" t="s">
        <v>143</v>
      </c>
      <c r="F48" s="10">
        <v>8.3333333333333329E-2</v>
      </c>
      <c r="G48" s="7" t="s">
        <v>22</v>
      </c>
      <c r="H48" s="7" t="s">
        <v>63</v>
      </c>
      <c r="I48" s="8">
        <v>24</v>
      </c>
      <c r="J48" s="7" t="e">
        <f t="shared" si="0"/>
        <v>#VALUE!</v>
      </c>
      <c r="K48" s="9" t="e">
        <f t="shared" si="2"/>
        <v>#VALUE!</v>
      </c>
      <c r="L48" s="15" t="e">
        <f ca="1">IF(TODAY()&gt;Tabela2241011121314151617181920101357[[#This Row],[VENCIMENTO]],"Vencido‼","Válido✔")</f>
        <v>#VALUE!</v>
      </c>
    </row>
    <row r="49" spans="1:12" x14ac:dyDescent="0.25">
      <c r="A49" s="11" t="str">
        <f>Tabela224[[#This Row],[NOME]]</f>
        <v>WAGNER APARECIDO DE SOUSA JÚNIOR</v>
      </c>
      <c r="B49" s="11" t="str">
        <f>Tabela224[[#This Row],[CATEGORIA]]</f>
        <v>EMPREGADO</v>
      </c>
      <c r="C49" s="15" t="str">
        <f>Tabela224[[#This Row],[SITUAÇÃO ]]</f>
        <v>INATIVO</v>
      </c>
      <c r="D49" s="15" t="s">
        <v>80</v>
      </c>
      <c r="E49" s="7" t="s">
        <v>143</v>
      </c>
      <c r="F49" s="10">
        <v>8.3333333333333329E-2</v>
      </c>
      <c r="G49" s="7" t="s">
        <v>22</v>
      </c>
      <c r="H49" s="7" t="s">
        <v>63</v>
      </c>
      <c r="I49" s="8">
        <v>24</v>
      </c>
      <c r="J49" s="7" t="e">
        <f t="shared" si="0"/>
        <v>#VALUE!</v>
      </c>
      <c r="K49" s="9" t="e">
        <f t="shared" si="2"/>
        <v>#VALUE!</v>
      </c>
      <c r="L49" s="15" t="e">
        <f ca="1">IF(TODAY()&gt;Tabela2241011121314151617181920101357[[#This Row],[VENCIMENTO]],"Vencido‼","Válido✔")</f>
        <v>#VALUE!</v>
      </c>
    </row>
    <row r="50" spans="1:12" x14ac:dyDescent="0.25">
      <c r="A50" s="11" t="str">
        <f>Tabela224[[#This Row],[NOME]]</f>
        <v>WESLEY DE ALMEIDA E SOUZA</v>
      </c>
      <c r="B50" s="11" t="str">
        <f>Tabela224[[#This Row],[CATEGORIA]]</f>
        <v>EMPREGADO</v>
      </c>
      <c r="C50" s="15" t="str">
        <f>Tabela224[[#This Row],[SITUAÇÃO ]]</f>
        <v>ATIVO</v>
      </c>
      <c r="D50" s="15" t="s">
        <v>80</v>
      </c>
      <c r="E50" s="7" t="s">
        <v>143</v>
      </c>
      <c r="F50" s="10">
        <v>8.3333333333333329E-2</v>
      </c>
      <c r="G50" s="7" t="s">
        <v>22</v>
      </c>
      <c r="H50" s="7" t="s">
        <v>63</v>
      </c>
      <c r="I50" s="8">
        <v>24</v>
      </c>
      <c r="J50" s="19" t="e">
        <f t="shared" si="0"/>
        <v>#VALUE!</v>
      </c>
      <c r="K50" s="20" t="e">
        <f t="shared" si="2"/>
        <v>#VALUE!</v>
      </c>
      <c r="L50" s="15" t="e">
        <f ca="1">IF(TODAY()&gt;Tabela2241011121314151617181920101357[[#This Row],[VENCIMENTO]],"Vencido‼","Válido✔")</f>
        <v>#VALUE!</v>
      </c>
    </row>
    <row r="51" spans="1:12" x14ac:dyDescent="0.25">
      <c r="A51" s="11" t="str">
        <f>Tabela224[[#This Row],[NOME]]</f>
        <v>MARCELO CHRISTIAN LELIS DE OLIVEIRA</v>
      </c>
      <c r="B51" s="11" t="str">
        <f>Tabela224[[#This Row],[CATEGORIA]]</f>
        <v>EMPREGADO</v>
      </c>
      <c r="C51" s="15" t="str">
        <f>Tabela224[[#This Row],[SITUAÇÃO ]]</f>
        <v>ATIVO</v>
      </c>
      <c r="D51" s="15" t="s">
        <v>80</v>
      </c>
      <c r="E51" s="7" t="s">
        <v>143</v>
      </c>
      <c r="F51" s="10">
        <v>8.3333333333333329E-2</v>
      </c>
      <c r="G51" s="7" t="s">
        <v>22</v>
      </c>
      <c r="H51" s="7" t="s">
        <v>63</v>
      </c>
      <c r="I51" s="8">
        <v>24</v>
      </c>
      <c r="J51" s="7" t="e">
        <f t="shared" si="0"/>
        <v>#VALUE!</v>
      </c>
      <c r="K51" s="9" t="e">
        <f t="shared" si="2"/>
        <v>#VALUE!</v>
      </c>
      <c r="L51" s="27" t="e">
        <f ca="1">IF(TODAY()&gt;Tabela2241011121314151617181920101357[[#This Row],[VENCIMENTO]],"Vencido‼","Válido✔")</f>
        <v>#VALUE!</v>
      </c>
    </row>
    <row r="52" spans="1:12" x14ac:dyDescent="0.25">
      <c r="A52" s="11" t="str">
        <f>Tabela224[[#This Row],[NOME]]</f>
        <v>PABLO VINICIUS SEVERINO FERNANDES</v>
      </c>
      <c r="B52" s="11" t="str">
        <f>Tabela224[[#This Row],[CATEGORIA]]</f>
        <v xml:space="preserve">EMPREGADO </v>
      </c>
      <c r="C52" s="15" t="str">
        <f>Tabela224[[#This Row],[SITUAÇÃO ]]</f>
        <v>ATIVO</v>
      </c>
      <c r="D52" s="15" t="s">
        <v>80</v>
      </c>
      <c r="E52" s="7" t="s">
        <v>143</v>
      </c>
      <c r="F52" s="10">
        <v>8.3333333333333329E-2</v>
      </c>
      <c r="G52" s="7" t="s">
        <v>22</v>
      </c>
      <c r="H52" s="7" t="s">
        <v>63</v>
      </c>
      <c r="I52" s="8">
        <v>24</v>
      </c>
      <c r="J52" s="7" t="e">
        <f t="shared" si="0"/>
        <v>#VALUE!</v>
      </c>
      <c r="K52" s="9" t="e">
        <f t="shared" si="2"/>
        <v>#VALUE!</v>
      </c>
      <c r="L52" s="27" t="e">
        <f ca="1">IF(TODAY()&gt;Tabela2241011121314151617181920101357[[#This Row],[VENCIMENTO]],"Vencido‼","Válido✔")</f>
        <v>#VALUE!</v>
      </c>
    </row>
    <row r="53" spans="1:12" hidden="1" x14ac:dyDescent="0.25">
      <c r="A53" s="11" t="str">
        <f>Tabela224[[#This Row],[NOME]]</f>
        <v>FRANCISCO PEDRO DE SOUZA SANTOS</v>
      </c>
      <c r="B53" s="11" t="str">
        <f>Tabela224[[#This Row],[CATEGORIA]]</f>
        <v>EMPREGADO</v>
      </c>
      <c r="C53" s="15" t="s">
        <v>120</v>
      </c>
      <c r="D53" s="15" t="s">
        <v>80</v>
      </c>
      <c r="E53" s="7">
        <v>45299</v>
      </c>
      <c r="F53" s="10"/>
      <c r="G53" s="7"/>
      <c r="H53" s="7"/>
      <c r="I53" s="8"/>
      <c r="J53" s="7">
        <f t="shared" si="0"/>
        <v>45299</v>
      </c>
      <c r="K53" s="9">
        <f t="shared" si="2"/>
        <v>45270</v>
      </c>
      <c r="L53" s="27" t="str">
        <f ca="1">IF(TODAY()&gt;Tabela2241011121314151617181920101357[[#This Row],[VENCIMENTO]],"Vencido‼","Válido✔")</f>
        <v>Vencido‼</v>
      </c>
    </row>
    <row r="54" spans="1:12" x14ac:dyDescent="0.25">
      <c r="A54" s="11" t="str">
        <f>Tabela224[[#This Row],[NOME]]</f>
        <v>ÍTALO GABRIEL DA SILVA RODRIGUES SANTOS</v>
      </c>
      <c r="B54" s="11" t="str">
        <f>Tabela224[[#This Row],[CATEGORIA]]</f>
        <v>EMPREGADO</v>
      </c>
      <c r="C54" s="15" t="str">
        <f>Tabela224[[#This Row],[SITUAÇÃO ]]</f>
        <v>ATIVO</v>
      </c>
      <c r="D54" s="15" t="s">
        <v>80</v>
      </c>
      <c r="E54" s="7" t="s">
        <v>143</v>
      </c>
      <c r="F54" s="10">
        <v>8.3333333333333329E-2</v>
      </c>
      <c r="G54" s="7" t="s">
        <v>22</v>
      </c>
      <c r="H54" s="7" t="s">
        <v>63</v>
      </c>
      <c r="I54" s="8">
        <v>24</v>
      </c>
      <c r="J54" s="7" t="e">
        <f t="shared" si="0"/>
        <v>#VALUE!</v>
      </c>
      <c r="K54" s="9" t="e">
        <f t="shared" si="2"/>
        <v>#VALUE!</v>
      </c>
      <c r="L54" s="27" t="e">
        <f ca="1">IF(TODAY()&gt;Tabela2241011121314151617181920101357[[#This Row],[VENCIMENTO]],"Vencido‼","Válido✔")</f>
        <v>#VALUE!</v>
      </c>
    </row>
    <row r="55" spans="1:12" x14ac:dyDescent="0.25">
      <c r="A55" s="11" t="str">
        <f>Tabela224[[#This Row],[NOME]]</f>
        <v>IVANILDO AMARAL SANTOS</v>
      </c>
      <c r="B55" s="11" t="str">
        <f>Tabela224[[#This Row],[CATEGORIA]]</f>
        <v>EMPREGADO</v>
      </c>
      <c r="C55" s="15" t="str">
        <f>Tabela224[[#This Row],[SITUAÇÃO ]]</f>
        <v>ATIVO</v>
      </c>
      <c r="D55" s="15" t="s">
        <v>80</v>
      </c>
      <c r="E55" s="7" t="s">
        <v>143</v>
      </c>
      <c r="F55" s="10">
        <v>8.3333333333333329E-2</v>
      </c>
      <c r="G55" s="7" t="s">
        <v>22</v>
      </c>
      <c r="H55" s="7" t="s">
        <v>63</v>
      </c>
      <c r="I55" s="8">
        <v>24</v>
      </c>
      <c r="J55" s="7" t="e">
        <f t="shared" si="0"/>
        <v>#VALUE!</v>
      </c>
      <c r="K55" s="9" t="e">
        <f t="shared" si="2"/>
        <v>#VALUE!</v>
      </c>
      <c r="L55" s="27" t="e">
        <f ca="1">IF(TODAY()&gt;Tabela2241011121314151617181920101357[[#This Row],[VENCIMENTO]],"Vencido‼","Válido✔")</f>
        <v>#VALUE!</v>
      </c>
    </row>
    <row r="56" spans="1:12" x14ac:dyDescent="0.25">
      <c r="A56" s="11" t="str">
        <f>Tabela224[[#This Row],[NOME]]</f>
        <v>JONATHAN FERNANDES PEREIRA</v>
      </c>
      <c r="B56" s="11" t="str">
        <f>Tabela224[[#This Row],[CATEGORIA]]</f>
        <v>EMPREGADO</v>
      </c>
      <c r="C56" s="15" t="str">
        <f>Tabela224[[#This Row],[SITUAÇÃO ]]</f>
        <v>ATIVO</v>
      </c>
      <c r="D56" s="15" t="s">
        <v>80</v>
      </c>
      <c r="E56" s="7" t="s">
        <v>143</v>
      </c>
      <c r="F56" s="10">
        <v>8.3333333333333329E-2</v>
      </c>
      <c r="G56" s="7" t="s">
        <v>22</v>
      </c>
      <c r="H56" s="7" t="s">
        <v>63</v>
      </c>
      <c r="I56" s="8">
        <v>24</v>
      </c>
      <c r="J56" s="7" t="e">
        <f t="shared" si="0"/>
        <v>#VALUE!</v>
      </c>
      <c r="K56" s="9" t="e">
        <f t="shared" si="2"/>
        <v>#VALUE!</v>
      </c>
      <c r="L56" s="27" t="e">
        <f ca="1">IF(TODAY()&gt;Tabela2241011121314151617181920101357[[#This Row],[VENCIMENTO]],"Vencido‼","Válido✔")</f>
        <v>#VALUE!</v>
      </c>
    </row>
    <row r="57" spans="1:12" x14ac:dyDescent="0.25">
      <c r="A57" s="11" t="str">
        <f>Tabela224[[#This Row],[NOME]]</f>
        <v>FERNANDO AQUINO FERNANDES</v>
      </c>
      <c r="B57" s="11" t="str">
        <f>Tabela224[[#This Row],[CATEGORIA]]</f>
        <v>INTERMITENTE (FERNANDO)</v>
      </c>
      <c r="C57" s="15" t="str">
        <f>Tabela224[[#This Row],[SITUAÇÃO ]]</f>
        <v>ATIVO</v>
      </c>
      <c r="D57" s="15" t="s">
        <v>80</v>
      </c>
      <c r="E57" s="7" t="s">
        <v>143</v>
      </c>
      <c r="F57" s="10">
        <v>8.3333333333333329E-2</v>
      </c>
      <c r="G57" s="7" t="s">
        <v>22</v>
      </c>
      <c r="H57" s="7" t="s">
        <v>63</v>
      </c>
      <c r="I57" s="8">
        <v>24</v>
      </c>
      <c r="J57" s="7" t="e">
        <f t="shared" si="0"/>
        <v>#VALUE!</v>
      </c>
      <c r="K57" s="9" t="e">
        <f t="shared" si="2"/>
        <v>#VALUE!</v>
      </c>
      <c r="L57" s="27" t="e">
        <f ca="1">IF(TODAY()&gt;Tabela2241011121314151617181920101357[[#This Row],[VENCIMENTO]],"Vencido‼","Válido✔")</f>
        <v>#VALUE!</v>
      </c>
    </row>
    <row r="58" spans="1:12" x14ac:dyDescent="0.25">
      <c r="A58" s="11" t="str">
        <f>Tabela224[[#This Row],[NOME]]</f>
        <v>WANDESON COSTA LIMA</v>
      </c>
      <c r="B58" s="11" t="str">
        <f>Tabela224[[#This Row],[CATEGORIA]]</f>
        <v>INTERMITENTE (FERNANDO)</v>
      </c>
      <c r="C58" s="15" t="str">
        <f>Tabela224[[#This Row],[SITUAÇÃO ]]</f>
        <v>ATIVO</v>
      </c>
      <c r="D58" s="15" t="s">
        <v>80</v>
      </c>
      <c r="E58" s="7" t="s">
        <v>143</v>
      </c>
      <c r="F58" s="10">
        <v>8.3333333333333329E-2</v>
      </c>
      <c r="G58" s="7" t="s">
        <v>22</v>
      </c>
      <c r="H58" s="7" t="s">
        <v>63</v>
      </c>
      <c r="I58" s="8">
        <v>24</v>
      </c>
      <c r="J58" s="7" t="e">
        <f t="shared" si="0"/>
        <v>#VALUE!</v>
      </c>
      <c r="K58" s="9" t="e">
        <f t="shared" si="2"/>
        <v>#VALUE!</v>
      </c>
      <c r="L58" s="27" t="e">
        <f ca="1">IF(TODAY()&gt;Tabela2241011121314151617181920101357[[#This Row],[VENCIMENTO]],"Vencido‼","Válido✔")</f>
        <v>#VALUE!</v>
      </c>
    </row>
    <row r="59" spans="1:12" x14ac:dyDescent="0.25">
      <c r="A59" s="11" t="str">
        <f>Tabela224[[#This Row],[NOME]]</f>
        <v>WILLIAN JORGE CAETANO PINTO</v>
      </c>
      <c r="B59" s="11" t="str">
        <f>Tabela224[[#This Row],[CATEGORIA]]</f>
        <v>INTERMITENTE (FERNANDO)</v>
      </c>
      <c r="C59" s="15" t="str">
        <f>Tabela224[[#This Row],[SITUAÇÃO ]]</f>
        <v>ATIVO</v>
      </c>
      <c r="D59" s="15" t="s">
        <v>80</v>
      </c>
      <c r="E59" s="7" t="s">
        <v>143</v>
      </c>
      <c r="F59" s="10">
        <v>8.3333333333333329E-2</v>
      </c>
      <c r="G59" s="7" t="s">
        <v>22</v>
      </c>
      <c r="H59" s="7" t="s">
        <v>63</v>
      </c>
      <c r="I59" s="8">
        <v>24</v>
      </c>
      <c r="J59" s="7" t="e">
        <f t="shared" si="0"/>
        <v>#VALUE!</v>
      </c>
      <c r="K59" s="9" t="e">
        <f t="shared" si="2"/>
        <v>#VALUE!</v>
      </c>
      <c r="L59" s="27" t="e">
        <f ca="1">IF(TODAY()&gt;Tabela2241011121314151617181920101357[[#This Row],[VENCIMENTO]],"Vencido‼","Válido✔")</f>
        <v>#VALUE!</v>
      </c>
    </row>
    <row r="60" spans="1:12" x14ac:dyDescent="0.25">
      <c r="A60" s="11" t="str">
        <f>Tabela224[[#This Row],[NOME]]</f>
        <v>GRASIANE DA COSTA SOBRINHO</v>
      </c>
      <c r="B60" s="11" t="str">
        <f>Tabela224[[#This Row],[CATEGORIA]]</f>
        <v>EMPREGADO</v>
      </c>
      <c r="C60" s="15" t="str">
        <f>Tabela224[[#This Row],[SITUAÇÃO ]]</f>
        <v>ATIVO</v>
      </c>
      <c r="D60" s="15" t="s">
        <v>80</v>
      </c>
      <c r="E60" s="7" t="s">
        <v>143</v>
      </c>
      <c r="F60" s="10">
        <v>8.3333333333333329E-2</v>
      </c>
      <c r="G60" s="7" t="s">
        <v>22</v>
      </c>
      <c r="H60" s="7" t="s">
        <v>63</v>
      </c>
      <c r="I60" s="8">
        <v>24</v>
      </c>
      <c r="J60" s="7" t="e">
        <f t="shared" si="0"/>
        <v>#VALUE!</v>
      </c>
      <c r="K60" s="9" t="e">
        <f t="shared" si="2"/>
        <v>#VALUE!</v>
      </c>
      <c r="L60" s="27" t="e">
        <f ca="1">IF(TODAY()&gt;Tabela2241011121314151617181920101357[[#This Row],[VENCIMENTO]],"Vencido‼","Válido✔")</f>
        <v>#VALUE!</v>
      </c>
    </row>
    <row r="61" spans="1:12" x14ac:dyDescent="0.25">
      <c r="A61" s="11" t="str">
        <f>Tabela224[[#This Row],[NOME]]</f>
        <v>BRUNO GUIMARÃES MARTINS</v>
      </c>
      <c r="B61" s="11" t="str">
        <f>Tabela224[[#This Row],[CATEGORIA]]</f>
        <v>EMPREGADO</v>
      </c>
      <c r="C61" s="15" t="str">
        <f>Tabela224[[#This Row],[SITUAÇÃO ]]</f>
        <v>ATIVO</v>
      </c>
      <c r="D61" s="15" t="s">
        <v>80</v>
      </c>
      <c r="E61" s="7" t="s">
        <v>143</v>
      </c>
      <c r="F61" s="10">
        <v>8.3333333333333329E-2</v>
      </c>
      <c r="G61" s="7" t="s">
        <v>22</v>
      </c>
      <c r="H61" s="7" t="s">
        <v>63</v>
      </c>
      <c r="I61" s="8">
        <v>24</v>
      </c>
      <c r="J61" s="7" t="e">
        <f t="shared" si="0"/>
        <v>#VALUE!</v>
      </c>
      <c r="K61" s="9" t="e">
        <f t="shared" si="2"/>
        <v>#VALUE!</v>
      </c>
      <c r="L61" s="27" t="e">
        <f ca="1">IF(TODAY()&gt;Tabela2241011121314151617181920101357[[#This Row],[VENCIMENTO]],"Vencido‼","Válido✔")</f>
        <v>#VALUE!</v>
      </c>
    </row>
    <row r="62" spans="1:12" x14ac:dyDescent="0.25">
      <c r="A62" s="11" t="str">
        <f>Tabela224[[#This Row],[NOME]]</f>
        <v>LEANDRO GUIMARÃES MARTINS</v>
      </c>
      <c r="B62" s="11" t="str">
        <f>Tabela224[[#This Row],[CATEGORIA]]</f>
        <v>EMPREGADO</v>
      </c>
      <c r="C62" s="15" t="str">
        <f>Tabela224[[#This Row],[SITUAÇÃO ]]</f>
        <v>ATIVO</v>
      </c>
      <c r="D62" s="15" t="s">
        <v>80</v>
      </c>
      <c r="E62" s="7" t="s">
        <v>143</v>
      </c>
      <c r="F62" s="10">
        <v>8.3333333333333329E-2</v>
      </c>
      <c r="G62" s="7" t="s">
        <v>22</v>
      </c>
      <c r="H62" s="7" t="s">
        <v>63</v>
      </c>
      <c r="I62" s="8">
        <v>24</v>
      </c>
      <c r="J62" s="7" t="e">
        <f t="shared" si="0"/>
        <v>#VALUE!</v>
      </c>
      <c r="K62" s="9" t="e">
        <f t="shared" si="2"/>
        <v>#VALUE!</v>
      </c>
      <c r="L62" s="27" t="e">
        <f ca="1">IF(TODAY()&gt;Tabela2241011121314151617181920101357[[#This Row],[VENCIMENTO]],"Vencido‼","Válido✔")</f>
        <v>#VALUE!</v>
      </c>
    </row>
    <row r="63" spans="1:12" x14ac:dyDescent="0.25">
      <c r="A63" s="11" t="str">
        <f>Tabela224[[#This Row],[NOME]]</f>
        <v>ALESSANDRO IORANY DOS SANTOS</v>
      </c>
      <c r="B63" s="11" t="str">
        <f>Tabela224[[#This Row],[CATEGORIA]]</f>
        <v>EMPREGADO</v>
      </c>
      <c r="C63" s="15" t="str">
        <f>Tabela224[[#This Row],[SITUAÇÃO ]]</f>
        <v>INATIVO</v>
      </c>
      <c r="D63" s="15" t="s">
        <v>80</v>
      </c>
      <c r="E63" s="7" t="s">
        <v>143</v>
      </c>
      <c r="F63" s="10">
        <v>8.3333333333333329E-2</v>
      </c>
      <c r="G63" s="7" t="s">
        <v>22</v>
      </c>
      <c r="H63" s="7" t="s">
        <v>63</v>
      </c>
      <c r="I63" s="8">
        <v>24</v>
      </c>
      <c r="J63" s="7" t="e">
        <f t="shared" si="0"/>
        <v>#VALUE!</v>
      </c>
      <c r="K63" s="9" t="e">
        <f t="shared" si="2"/>
        <v>#VALUE!</v>
      </c>
      <c r="L63" s="27" t="e">
        <f ca="1">IF(TODAY()&gt;Tabela2241011121314151617181920101357[[#This Row],[VENCIMENTO]],"Vencido‼","Válido✔")</f>
        <v>#VALUE!</v>
      </c>
    </row>
    <row r="64" spans="1:12" x14ac:dyDescent="0.25">
      <c r="A64" s="11" t="str">
        <f>Tabela224[[#This Row],[NOME]]</f>
        <v>MATHEUS BINI SEVERINO FERNANDES</v>
      </c>
      <c r="B64" s="11" t="str">
        <f>Tabela224[[#This Row],[CATEGORIA]]</f>
        <v>EMPREGADO</v>
      </c>
      <c r="C64" s="15" t="str">
        <f>Tabela224[[#This Row],[SITUAÇÃO ]]</f>
        <v>ATIVO</v>
      </c>
      <c r="D64" s="15" t="s">
        <v>80</v>
      </c>
      <c r="E64" s="7" t="s">
        <v>143</v>
      </c>
      <c r="F64" s="10">
        <v>8.3333333333333329E-2</v>
      </c>
      <c r="G64" s="7" t="s">
        <v>22</v>
      </c>
      <c r="H64" s="7" t="s">
        <v>63</v>
      </c>
      <c r="I64" s="8">
        <v>24</v>
      </c>
      <c r="J64" s="7" t="e">
        <f t="shared" si="0"/>
        <v>#VALUE!</v>
      </c>
      <c r="K64" s="9" t="e">
        <f t="shared" si="2"/>
        <v>#VALUE!</v>
      </c>
      <c r="L64" s="27" t="e">
        <f ca="1">IF(TODAY()&gt;Tabela2241011121314151617181920101357[[#This Row],[VENCIMENTO]],"Vencido‼","Válido✔")</f>
        <v>#VALUE!</v>
      </c>
    </row>
    <row r="65" spans="1:12" x14ac:dyDescent="0.25">
      <c r="A65" s="11" t="str">
        <f>Tabela224[[#This Row],[NOME]]</f>
        <v>NILTON ALVES DA CUNHA FILHO</v>
      </c>
      <c r="B65" s="11" t="str">
        <f>Tabela224[[#This Row],[CATEGORIA]]</f>
        <v>EMPREGADO</v>
      </c>
      <c r="C65" s="15" t="str">
        <f>Tabela224[[#This Row],[SITUAÇÃO ]]</f>
        <v>ATIVO</v>
      </c>
      <c r="D65" s="15" t="s">
        <v>80</v>
      </c>
      <c r="E65" s="7" t="s">
        <v>143</v>
      </c>
      <c r="F65" s="10">
        <v>8.3333333333333329E-2</v>
      </c>
      <c r="G65" s="7" t="s">
        <v>22</v>
      </c>
      <c r="H65" s="7" t="s">
        <v>63</v>
      </c>
      <c r="I65" s="8">
        <v>24</v>
      </c>
      <c r="J65" s="7" t="e">
        <f t="shared" si="0"/>
        <v>#VALUE!</v>
      </c>
      <c r="K65" s="9" t="e">
        <f t="shared" si="2"/>
        <v>#VALUE!</v>
      </c>
      <c r="L65" s="27" t="e">
        <f ca="1">IF(TODAY()&gt;Tabela2241011121314151617181920101357[[#This Row],[VENCIMENTO]],"Vencido‼","Válido✔")</f>
        <v>#VALUE!</v>
      </c>
    </row>
    <row r="66" spans="1:12" x14ac:dyDescent="0.25">
      <c r="A66" s="11" t="str">
        <f>Tabela224[[#This Row],[NOME]]</f>
        <v>FRANCISCO PEDRO DE SOUZA SANTOS</v>
      </c>
      <c r="B66" s="11" t="str">
        <f>Tabela224[[#This Row],[CATEGORIA]]</f>
        <v>EMPREGADO</v>
      </c>
      <c r="C66" s="15" t="str">
        <f>Tabela224[[#This Row],[SITUAÇÃO ]]</f>
        <v>ATIVO</v>
      </c>
      <c r="D66" s="8"/>
      <c r="E66" s="7" t="s">
        <v>143</v>
      </c>
      <c r="F66" s="7"/>
      <c r="G66" s="7"/>
      <c r="H66" s="7"/>
      <c r="I66" s="8"/>
      <c r="J66" s="7" t="e">
        <f t="shared" si="0"/>
        <v>#VALUE!</v>
      </c>
      <c r="K66" s="9" t="e">
        <f t="shared" si="2"/>
        <v>#VALUE!</v>
      </c>
      <c r="L66" s="27" t="e">
        <f ca="1">IF(TODAY()&gt;Tabela2241011121314151617181920101357[[#This Row],[VENCIMENTO]],"Vencido‼","Válido✔")</f>
        <v>#VALUE!</v>
      </c>
    </row>
    <row r="67" spans="1:12" x14ac:dyDescent="0.25">
      <c r="A67" s="11" t="str">
        <f>Tabela224[[#This Row],[NOME]]</f>
        <v>CARLOS EDUARDO ALVES JULIÃO</v>
      </c>
      <c r="B67" s="11" t="str">
        <f>Tabela224[[#This Row],[CATEGORIA]]</f>
        <v>EMPREGADO</v>
      </c>
      <c r="C67" s="15" t="str">
        <f>Tabela224[[#This Row],[SITUAÇÃO ]]</f>
        <v>ATIVO</v>
      </c>
      <c r="D67" s="8"/>
      <c r="E67" s="7" t="s">
        <v>143</v>
      </c>
      <c r="F67" s="7"/>
      <c r="G67" s="7"/>
      <c r="H67" s="7"/>
      <c r="I67" s="8"/>
      <c r="J67" s="7" t="e">
        <f t="shared" si="0"/>
        <v>#VALUE!</v>
      </c>
      <c r="K67" s="9" t="e">
        <f t="shared" si="2"/>
        <v>#VALUE!</v>
      </c>
      <c r="L67" s="27" t="e">
        <f ca="1">IF(TODAY()&gt;Tabela2241011121314151617181920101357[[#This Row],[VENCIMENTO]],"Vencido‼","Válido✔")</f>
        <v>#VALUE!</v>
      </c>
    </row>
    <row r="68" spans="1:12" x14ac:dyDescent="0.25">
      <c r="A68" s="11" t="str">
        <f>Tabela224[[#This Row],[NOME]]</f>
        <v>JHONATAS ALVES COSTA</v>
      </c>
      <c r="B68" s="11" t="str">
        <f>Tabela224[[#This Row],[CATEGORIA]]</f>
        <v>EMPREGADO</v>
      </c>
      <c r="C68" s="15" t="str">
        <f>Tabela224[[#This Row],[SITUAÇÃO ]]</f>
        <v>ATIVO</v>
      </c>
      <c r="D68" s="8"/>
      <c r="E68" s="7" t="s">
        <v>143</v>
      </c>
      <c r="F68" s="7"/>
      <c r="G68" s="7"/>
      <c r="H68" s="7"/>
      <c r="I68" s="8"/>
      <c r="J68" s="7" t="e">
        <f t="shared" si="0"/>
        <v>#VALUE!</v>
      </c>
      <c r="K68" s="9" t="e">
        <f t="shared" si="2"/>
        <v>#VALUE!</v>
      </c>
      <c r="L68" s="27" t="e">
        <f ca="1">IF(TODAY()&gt;Tabela2241011121314151617181920101357[[#This Row],[VENCIMENTO]],"Vencido‼","Válido✔")</f>
        <v>#VALUE!</v>
      </c>
    </row>
    <row r="69" spans="1:12" x14ac:dyDescent="0.25">
      <c r="A69" s="11" t="str">
        <f>Tabela224[[#This Row],[NOME]]</f>
        <v>KELLEN CARLA PEREIRA SILVA</v>
      </c>
      <c r="B69" s="11" t="str">
        <f>Tabela224[[#This Row],[CATEGORIA]]</f>
        <v>EMPREGADO</v>
      </c>
      <c r="C69" s="15" t="str">
        <f>Tabela224[[#This Row],[SITUAÇÃO ]]</f>
        <v>ATIVO</v>
      </c>
      <c r="D69" s="8"/>
      <c r="E69" s="7" t="s">
        <v>143</v>
      </c>
      <c r="F69" s="7"/>
      <c r="G69" s="7"/>
      <c r="H69" s="7"/>
      <c r="I69" s="8"/>
      <c r="J69" s="7" t="e">
        <f t="shared" ref="J69:J100" si="3">EDATE(E69,I69)</f>
        <v>#VALUE!</v>
      </c>
      <c r="K69" s="9" t="e">
        <f t="shared" si="2"/>
        <v>#VALUE!</v>
      </c>
      <c r="L69" s="27" t="e">
        <f ca="1">IF(TODAY()&gt;Tabela2241011121314151617181920101357[[#This Row],[VENCIMENTO]],"Vencido‼","Válido✔")</f>
        <v>#VALUE!</v>
      </c>
    </row>
    <row r="70" spans="1:12" x14ac:dyDescent="0.25">
      <c r="A70" s="11" t="str">
        <f>Tabela224[[#This Row],[NOME]]</f>
        <v>LEONARDO JOSÉ DA SILVA</v>
      </c>
      <c r="B70" s="11" t="str">
        <f>Tabela224[[#This Row],[CATEGORIA]]</f>
        <v>EMPREGADO</v>
      </c>
      <c r="C70" s="15" t="str">
        <f>Tabela224[[#This Row],[SITUAÇÃO ]]</f>
        <v>ATIVO</v>
      </c>
      <c r="D70" s="8"/>
      <c r="E70" s="7" t="s">
        <v>143</v>
      </c>
      <c r="F70" s="7"/>
      <c r="G70" s="7"/>
      <c r="H70" s="7"/>
      <c r="I70" s="8"/>
      <c r="J70" s="7" t="e">
        <f t="shared" si="3"/>
        <v>#VALUE!</v>
      </c>
      <c r="K70" s="9" t="e">
        <f t="shared" si="2"/>
        <v>#VALUE!</v>
      </c>
      <c r="L70" s="27" t="e">
        <f ca="1">IF(TODAY()&gt;Tabela2241011121314151617181920101357[[#This Row],[VENCIMENTO]],"Vencido‼","Válido✔")</f>
        <v>#VALUE!</v>
      </c>
    </row>
    <row r="71" spans="1:12" x14ac:dyDescent="0.25">
      <c r="A71" s="11" t="str">
        <f>Tabela224[[#This Row],[NOME]]</f>
        <v>LUSIMAR DE SOUZA SANTOS</v>
      </c>
      <c r="B71" s="11" t="str">
        <f>Tabela224[[#This Row],[CATEGORIA]]</f>
        <v>EMPREGADO</v>
      </c>
      <c r="C71" s="15" t="str">
        <f>Tabela224[[#This Row],[SITUAÇÃO ]]</f>
        <v>ATIVO</v>
      </c>
      <c r="D71" s="8"/>
      <c r="E71" s="7" t="s">
        <v>143</v>
      </c>
      <c r="F71" s="7"/>
      <c r="G71" s="7"/>
      <c r="H71" s="7"/>
      <c r="I71" s="8"/>
      <c r="J71" s="7" t="e">
        <f t="shared" si="3"/>
        <v>#VALUE!</v>
      </c>
      <c r="K71" s="9" t="e">
        <f t="shared" si="2"/>
        <v>#VALUE!</v>
      </c>
      <c r="L71" s="27" t="e">
        <f ca="1">IF(TODAY()&gt;Tabela2241011121314151617181920101357[[#This Row],[VENCIMENTO]],"Vencido‼","Válido✔")</f>
        <v>#VALUE!</v>
      </c>
    </row>
    <row r="72" spans="1:12" x14ac:dyDescent="0.25">
      <c r="A72" s="11" t="str">
        <f>Tabela224[[#This Row],[NOME]]</f>
        <v>SANDY CRISTINA VENCESLAU FERREIRA</v>
      </c>
      <c r="B72" s="11" t="str">
        <f>Tabela224[[#This Row],[CATEGORIA]]</f>
        <v>EMPREGADO</v>
      </c>
      <c r="C72" s="15" t="str">
        <f>Tabela224[[#This Row],[SITUAÇÃO ]]</f>
        <v>ATIVO</v>
      </c>
      <c r="D72" s="8"/>
      <c r="E72" s="7" t="s">
        <v>143</v>
      </c>
      <c r="F72" s="7"/>
      <c r="G72" s="7"/>
      <c r="H72" s="7"/>
      <c r="I72" s="8"/>
      <c r="J72" s="7" t="e">
        <f t="shared" si="3"/>
        <v>#VALUE!</v>
      </c>
      <c r="K72" s="9" t="e">
        <f t="shared" si="2"/>
        <v>#VALUE!</v>
      </c>
      <c r="L72" s="27" t="e">
        <f ca="1">IF(TODAY()&gt;Tabela2241011121314151617181920101357[[#This Row],[VENCIMENTO]],"Vencido‼","Válido✔")</f>
        <v>#VALUE!</v>
      </c>
    </row>
    <row r="73" spans="1:12" x14ac:dyDescent="0.25">
      <c r="A73" s="11" t="e">
        <f>Tabela224[[#This Row],[NOME]]</f>
        <v>#VALUE!</v>
      </c>
      <c r="B73" s="11" t="e">
        <f>Tabela224[[#This Row],[CATEGORIA]]</f>
        <v>#VALUE!</v>
      </c>
      <c r="C73" s="15" t="e">
        <f>Tabela224[[#This Row],[SITUAÇÃO ]]</f>
        <v>#VALUE!</v>
      </c>
      <c r="D73" s="8"/>
      <c r="E73" s="7" t="s">
        <v>143</v>
      </c>
      <c r="F73" s="7"/>
      <c r="G73" s="7"/>
      <c r="H73" s="7"/>
      <c r="I73" s="8"/>
      <c r="J73" s="7" t="e">
        <f t="shared" si="3"/>
        <v>#VALUE!</v>
      </c>
      <c r="K73" s="9" t="e">
        <f t="shared" si="2"/>
        <v>#VALUE!</v>
      </c>
      <c r="L73" s="27" t="e">
        <f ca="1">IF(TODAY()&gt;Tabela2241011121314151617181920101357[[#This Row],[VENCIMENTO]],"Vencido‼","Válido✔")</f>
        <v>#VALUE!</v>
      </c>
    </row>
    <row r="74" spans="1:12" x14ac:dyDescent="0.25">
      <c r="A74" s="11" t="e">
        <f>Tabela224[[#This Row],[NOME]]</f>
        <v>#VALUE!</v>
      </c>
      <c r="B74" s="11" t="e">
        <f>Tabela224[[#This Row],[CATEGORIA]]</f>
        <v>#VALUE!</v>
      </c>
      <c r="C74" s="15" t="e">
        <f>Tabela224[[#This Row],[SITUAÇÃO ]]</f>
        <v>#VALUE!</v>
      </c>
      <c r="D74" s="8"/>
      <c r="E74" s="7" t="s">
        <v>143</v>
      </c>
      <c r="F74" s="7"/>
      <c r="G74" s="7"/>
      <c r="H74" s="7"/>
      <c r="I74" s="8"/>
      <c r="J74" s="7" t="e">
        <f t="shared" si="3"/>
        <v>#VALUE!</v>
      </c>
      <c r="K74" s="9" t="e">
        <f t="shared" si="2"/>
        <v>#VALUE!</v>
      </c>
      <c r="L74" s="27" t="e">
        <f ca="1">IF(TODAY()&gt;Tabela2241011121314151617181920101357[[#This Row],[VENCIMENTO]],"Vencido‼","Válido✔")</f>
        <v>#VALUE!</v>
      </c>
    </row>
    <row r="75" spans="1:12" x14ac:dyDescent="0.25">
      <c r="A75" s="11" t="e">
        <f>Tabela224[[#This Row],[NOME]]</f>
        <v>#VALUE!</v>
      </c>
      <c r="B75" s="11" t="e">
        <f>Tabela224[[#This Row],[CATEGORIA]]</f>
        <v>#VALUE!</v>
      </c>
      <c r="C75" s="15" t="e">
        <f>Tabela224[[#This Row],[SITUAÇÃO ]]</f>
        <v>#VALUE!</v>
      </c>
      <c r="D75" s="8"/>
      <c r="E75" s="7" t="s">
        <v>143</v>
      </c>
      <c r="F75" s="7"/>
      <c r="G75" s="7"/>
      <c r="H75" s="7"/>
      <c r="I75" s="8"/>
      <c r="J75" s="7" t="e">
        <f t="shared" si="3"/>
        <v>#VALUE!</v>
      </c>
      <c r="K75" s="9" t="e">
        <f t="shared" si="2"/>
        <v>#VALUE!</v>
      </c>
      <c r="L75" s="27" t="e">
        <f ca="1">IF(TODAY()&gt;Tabela2241011121314151617181920101357[[#This Row],[VENCIMENTO]],"Vencido‼","Válido✔")</f>
        <v>#VALUE!</v>
      </c>
    </row>
    <row r="76" spans="1:12" x14ac:dyDescent="0.25">
      <c r="A76" s="11" t="e">
        <f>Tabela224[[#This Row],[NOME]]</f>
        <v>#VALUE!</v>
      </c>
      <c r="B76" s="11" t="e">
        <f>Tabela224[[#This Row],[CATEGORIA]]</f>
        <v>#VALUE!</v>
      </c>
      <c r="C76" s="15" t="e">
        <f>Tabela224[[#This Row],[SITUAÇÃO ]]</f>
        <v>#VALUE!</v>
      </c>
      <c r="D76" s="8"/>
      <c r="E76" s="7" t="s">
        <v>143</v>
      </c>
      <c r="F76" s="7"/>
      <c r="G76" s="7"/>
      <c r="H76" s="7"/>
      <c r="I76" s="8"/>
      <c r="J76" s="7" t="e">
        <f t="shared" si="3"/>
        <v>#VALUE!</v>
      </c>
      <c r="K76" s="9" t="e">
        <f t="shared" si="2"/>
        <v>#VALUE!</v>
      </c>
      <c r="L76" s="27" t="e">
        <f ca="1">IF(TODAY()&gt;Tabela2241011121314151617181920101357[[#This Row],[VENCIMENTO]],"Vencido‼","Válido✔")</f>
        <v>#VALUE!</v>
      </c>
    </row>
    <row r="77" spans="1:12" x14ac:dyDescent="0.25">
      <c r="A77" s="11" t="e">
        <f>Tabela224[[#This Row],[NOME]]</f>
        <v>#VALUE!</v>
      </c>
      <c r="B77" s="11" t="e">
        <f>Tabela224[[#This Row],[CATEGORIA]]</f>
        <v>#VALUE!</v>
      </c>
      <c r="C77" s="15" t="e">
        <f>Tabela224[[#This Row],[SITUAÇÃO ]]</f>
        <v>#VALUE!</v>
      </c>
      <c r="D77" s="8"/>
      <c r="E77" s="7" t="s">
        <v>143</v>
      </c>
      <c r="F77" s="7"/>
      <c r="G77" s="7"/>
      <c r="H77" s="7"/>
      <c r="I77" s="8"/>
      <c r="J77" s="7" t="e">
        <f t="shared" si="3"/>
        <v>#VALUE!</v>
      </c>
      <c r="K77" s="9" t="e">
        <f t="shared" si="2"/>
        <v>#VALUE!</v>
      </c>
      <c r="L77" s="27" t="e">
        <f ca="1">IF(TODAY()&gt;Tabela2241011121314151617181920101357[[#This Row],[VENCIMENTO]],"Vencido‼","Válido✔")</f>
        <v>#VALUE!</v>
      </c>
    </row>
    <row r="78" spans="1:12" x14ac:dyDescent="0.25">
      <c r="A78" s="11" t="e">
        <f>Tabela224[[#This Row],[NOME]]</f>
        <v>#VALUE!</v>
      </c>
      <c r="B78" s="11" t="e">
        <f>Tabela224[[#This Row],[CATEGORIA]]</f>
        <v>#VALUE!</v>
      </c>
      <c r="C78" s="15" t="e">
        <f>Tabela224[[#This Row],[SITUAÇÃO ]]</f>
        <v>#VALUE!</v>
      </c>
      <c r="D78" s="8"/>
      <c r="E78" s="7" t="s">
        <v>143</v>
      </c>
      <c r="F78" s="7"/>
      <c r="G78" s="7"/>
      <c r="H78" s="7"/>
      <c r="I78" s="8"/>
      <c r="J78" s="7" t="e">
        <f t="shared" si="3"/>
        <v>#VALUE!</v>
      </c>
      <c r="K78" s="9" t="e">
        <f t="shared" si="2"/>
        <v>#VALUE!</v>
      </c>
      <c r="L78" s="27" t="e">
        <f ca="1">IF(TODAY()&gt;Tabela2241011121314151617181920101357[[#This Row],[VENCIMENTO]],"Vencido‼","Válido✔")</f>
        <v>#VALUE!</v>
      </c>
    </row>
    <row r="79" spans="1:12" x14ac:dyDescent="0.25">
      <c r="A79" s="11" t="e">
        <f>Tabela224[[#This Row],[NOME]]</f>
        <v>#VALUE!</v>
      </c>
      <c r="B79" s="11" t="e">
        <f>Tabela224[[#This Row],[CATEGORIA]]</f>
        <v>#VALUE!</v>
      </c>
      <c r="C79" s="15" t="e">
        <f>Tabela224[[#This Row],[SITUAÇÃO ]]</f>
        <v>#VALUE!</v>
      </c>
      <c r="D79" s="8"/>
      <c r="E79" s="7" t="s">
        <v>143</v>
      </c>
      <c r="F79" s="7"/>
      <c r="G79" s="7"/>
      <c r="H79" s="7"/>
      <c r="I79" s="8"/>
      <c r="J79" s="7" t="e">
        <f t="shared" si="3"/>
        <v>#VALUE!</v>
      </c>
      <c r="K79" s="9" t="e">
        <f t="shared" ref="K79:K100" si="4">J79-29</f>
        <v>#VALUE!</v>
      </c>
      <c r="L79" s="27" t="e">
        <f ca="1">IF(TODAY()&gt;Tabela2241011121314151617181920101357[[#This Row],[VENCIMENTO]],"Vencido‼","Válido✔")</f>
        <v>#VALUE!</v>
      </c>
    </row>
    <row r="80" spans="1:12" x14ac:dyDescent="0.25">
      <c r="A80" s="11" t="e">
        <f>Tabela224[[#This Row],[NOME]]</f>
        <v>#VALUE!</v>
      </c>
      <c r="B80" s="11" t="e">
        <f>Tabela224[[#This Row],[CATEGORIA]]</f>
        <v>#VALUE!</v>
      </c>
      <c r="C80" s="15" t="e">
        <f>Tabela224[[#This Row],[SITUAÇÃO ]]</f>
        <v>#VALUE!</v>
      </c>
      <c r="D80" s="8"/>
      <c r="E80" s="7" t="s">
        <v>143</v>
      </c>
      <c r="F80" s="7"/>
      <c r="G80" s="7"/>
      <c r="H80" s="7"/>
      <c r="I80" s="8"/>
      <c r="J80" s="7" t="e">
        <f t="shared" si="3"/>
        <v>#VALUE!</v>
      </c>
      <c r="K80" s="9" t="e">
        <f t="shared" si="4"/>
        <v>#VALUE!</v>
      </c>
      <c r="L80" s="27" t="e">
        <f ca="1">IF(TODAY()&gt;Tabela2241011121314151617181920101357[[#This Row],[VENCIMENTO]],"Vencido‼","Válido✔")</f>
        <v>#VALUE!</v>
      </c>
    </row>
    <row r="81" spans="1:12" x14ac:dyDescent="0.25">
      <c r="A81" s="11" t="e">
        <f>Tabela224[[#This Row],[NOME]]</f>
        <v>#VALUE!</v>
      </c>
      <c r="B81" s="11" t="e">
        <f>Tabela224[[#This Row],[CATEGORIA]]</f>
        <v>#VALUE!</v>
      </c>
      <c r="C81" s="15"/>
      <c r="D81" s="8"/>
      <c r="E81" s="7" t="s">
        <v>143</v>
      </c>
      <c r="F81" s="7"/>
      <c r="G81" s="7"/>
      <c r="H81" s="7"/>
      <c r="I81" s="8"/>
      <c r="J81" s="7" t="e">
        <f t="shared" si="3"/>
        <v>#VALUE!</v>
      </c>
      <c r="K81" s="9" t="e">
        <f t="shared" si="4"/>
        <v>#VALUE!</v>
      </c>
      <c r="L81" s="27" t="e">
        <f ca="1">IF(TODAY()&gt;Tabela2241011121314151617181920101357[[#This Row],[VENCIMENTO]],"Vencido‼","Válido✔")</f>
        <v>#VALUE!</v>
      </c>
    </row>
    <row r="82" spans="1:12" x14ac:dyDescent="0.25">
      <c r="A82" s="11" t="e">
        <f>Tabela224[[#This Row],[NOME]]</f>
        <v>#VALUE!</v>
      </c>
      <c r="B82" s="11" t="e">
        <f>Tabela224[[#This Row],[CATEGORIA]]</f>
        <v>#VALUE!</v>
      </c>
      <c r="C82" s="15"/>
      <c r="D82" s="8"/>
      <c r="E82" s="7" t="s">
        <v>143</v>
      </c>
      <c r="F82" s="7"/>
      <c r="G82" s="7"/>
      <c r="H82" s="7"/>
      <c r="I82" s="8"/>
      <c r="J82" s="7" t="e">
        <f t="shared" si="3"/>
        <v>#VALUE!</v>
      </c>
      <c r="K82" s="9" t="e">
        <f t="shared" si="4"/>
        <v>#VALUE!</v>
      </c>
      <c r="L82" s="27" t="e">
        <f ca="1">IF(TODAY()&gt;Tabela2241011121314151617181920101357[[#This Row],[VENCIMENTO]],"Vencido‼","Válido✔")</f>
        <v>#VALUE!</v>
      </c>
    </row>
    <row r="83" spans="1:12" x14ac:dyDescent="0.25">
      <c r="A83" s="11" t="e">
        <f>Tabela224[[#This Row],[NOME]]</f>
        <v>#VALUE!</v>
      </c>
      <c r="B83" s="11" t="e">
        <f>Tabela224[[#This Row],[CATEGORIA]]</f>
        <v>#VALUE!</v>
      </c>
      <c r="C83" s="15"/>
      <c r="D83" s="8"/>
      <c r="E83" s="7" t="s">
        <v>143</v>
      </c>
      <c r="F83" s="7"/>
      <c r="G83" s="7"/>
      <c r="H83" s="7"/>
      <c r="I83" s="8"/>
      <c r="J83" s="7" t="e">
        <f t="shared" si="3"/>
        <v>#VALUE!</v>
      </c>
      <c r="K83" s="9" t="e">
        <f t="shared" si="4"/>
        <v>#VALUE!</v>
      </c>
      <c r="L83" s="27" t="e">
        <f ca="1">IF(TODAY()&gt;Tabela2241011121314151617181920101357[[#This Row],[VENCIMENTO]],"Vencido‼","Válido✔")</f>
        <v>#VALUE!</v>
      </c>
    </row>
    <row r="84" spans="1:12" x14ac:dyDescent="0.25">
      <c r="A84" s="11" t="e">
        <f>Tabela224[[#This Row],[NOME]]</f>
        <v>#VALUE!</v>
      </c>
      <c r="B84" s="11" t="e">
        <f>Tabela224[[#This Row],[CATEGORIA]]</f>
        <v>#VALUE!</v>
      </c>
      <c r="C84" s="15"/>
      <c r="D84" s="8"/>
      <c r="E84" s="7" t="s">
        <v>143</v>
      </c>
      <c r="F84" s="7"/>
      <c r="G84" s="7"/>
      <c r="H84" s="7"/>
      <c r="I84" s="8"/>
      <c r="J84" s="7" t="e">
        <f t="shared" si="3"/>
        <v>#VALUE!</v>
      </c>
      <c r="K84" s="9" t="e">
        <f t="shared" si="4"/>
        <v>#VALUE!</v>
      </c>
      <c r="L84" s="27" t="e">
        <f ca="1">IF(TODAY()&gt;Tabela2241011121314151617181920101357[[#This Row],[VENCIMENTO]],"Vencido‼","Válido✔")</f>
        <v>#VALUE!</v>
      </c>
    </row>
    <row r="85" spans="1:12" x14ac:dyDescent="0.25">
      <c r="A85" s="11" t="e">
        <f>Tabela224[[#This Row],[NOME]]</f>
        <v>#VALUE!</v>
      </c>
      <c r="B85" s="11" t="e">
        <f>Tabela224[[#This Row],[CATEGORIA]]</f>
        <v>#VALUE!</v>
      </c>
      <c r="C85" s="15"/>
      <c r="D85" s="8"/>
      <c r="E85" s="7" t="s">
        <v>143</v>
      </c>
      <c r="F85" s="7"/>
      <c r="G85" s="7"/>
      <c r="H85" s="7"/>
      <c r="I85" s="8"/>
      <c r="J85" s="7" t="e">
        <f t="shared" si="3"/>
        <v>#VALUE!</v>
      </c>
      <c r="K85" s="9" t="e">
        <f t="shared" si="4"/>
        <v>#VALUE!</v>
      </c>
      <c r="L85" s="27" t="e">
        <f ca="1">IF(TODAY()&gt;Tabela2241011121314151617181920101357[[#This Row],[VENCIMENTO]],"Vencido‼","Válido✔")</f>
        <v>#VALUE!</v>
      </c>
    </row>
    <row r="86" spans="1:12" x14ac:dyDescent="0.25">
      <c r="A86" s="11" t="e">
        <f>Tabela224[[#This Row],[NOME]]</f>
        <v>#VALUE!</v>
      </c>
      <c r="B86" s="11" t="e">
        <f>Tabela224[[#This Row],[CATEGORIA]]</f>
        <v>#VALUE!</v>
      </c>
      <c r="C86" s="15"/>
      <c r="D86" s="8"/>
      <c r="E86" s="7" t="s">
        <v>143</v>
      </c>
      <c r="F86" s="7"/>
      <c r="G86" s="7"/>
      <c r="H86" s="7"/>
      <c r="I86" s="8"/>
      <c r="J86" s="7" t="e">
        <f t="shared" si="3"/>
        <v>#VALUE!</v>
      </c>
      <c r="K86" s="9" t="e">
        <f t="shared" si="4"/>
        <v>#VALUE!</v>
      </c>
      <c r="L86" s="27" t="e">
        <f ca="1">IF(TODAY()&gt;Tabela2241011121314151617181920101357[[#This Row],[VENCIMENTO]],"Vencido‼","Válido✔")</f>
        <v>#VALUE!</v>
      </c>
    </row>
    <row r="87" spans="1:12" x14ac:dyDescent="0.25">
      <c r="A87" s="11" t="e">
        <f>Tabela224[[#This Row],[NOME]]</f>
        <v>#VALUE!</v>
      </c>
      <c r="B87" s="11" t="e">
        <f>Tabela224[[#This Row],[CATEGORIA]]</f>
        <v>#VALUE!</v>
      </c>
      <c r="C87" s="15"/>
      <c r="D87" s="8"/>
      <c r="E87" s="7" t="s">
        <v>143</v>
      </c>
      <c r="F87" s="7"/>
      <c r="G87" s="7"/>
      <c r="H87" s="7"/>
      <c r="I87" s="8"/>
      <c r="J87" s="7" t="e">
        <f t="shared" si="3"/>
        <v>#VALUE!</v>
      </c>
      <c r="K87" s="9" t="e">
        <f t="shared" si="4"/>
        <v>#VALUE!</v>
      </c>
      <c r="L87" s="27" t="e">
        <f ca="1">IF(TODAY()&gt;Tabela2241011121314151617181920101357[[#This Row],[VENCIMENTO]],"Vencido‼","Válido✔")</f>
        <v>#VALUE!</v>
      </c>
    </row>
    <row r="88" spans="1:12" x14ac:dyDescent="0.25">
      <c r="A88" s="11" t="e">
        <f>Tabela224[[#This Row],[NOME]]</f>
        <v>#VALUE!</v>
      </c>
      <c r="B88" s="11" t="e">
        <f>Tabela224[[#This Row],[CATEGORIA]]</f>
        <v>#VALUE!</v>
      </c>
      <c r="C88" s="15"/>
      <c r="D88" s="8"/>
      <c r="E88" s="7" t="s">
        <v>143</v>
      </c>
      <c r="F88" s="7"/>
      <c r="G88" s="7"/>
      <c r="H88" s="7"/>
      <c r="I88" s="8"/>
      <c r="J88" s="7" t="e">
        <f t="shared" si="3"/>
        <v>#VALUE!</v>
      </c>
      <c r="K88" s="9" t="e">
        <f t="shared" si="4"/>
        <v>#VALUE!</v>
      </c>
      <c r="L88" s="27" t="e">
        <f ca="1">IF(TODAY()&gt;Tabela2241011121314151617181920101357[[#This Row],[VENCIMENTO]],"Vencido‼","Válido✔")</f>
        <v>#VALUE!</v>
      </c>
    </row>
    <row r="89" spans="1:12" x14ac:dyDescent="0.25">
      <c r="A89" s="11" t="e">
        <f>Tabela224[[#This Row],[NOME]]</f>
        <v>#VALUE!</v>
      </c>
      <c r="B89" s="11" t="e">
        <f>Tabela224[[#This Row],[CATEGORIA]]</f>
        <v>#VALUE!</v>
      </c>
      <c r="C89" s="15"/>
      <c r="D89" s="8"/>
      <c r="E89" s="7" t="s">
        <v>143</v>
      </c>
      <c r="F89" s="7"/>
      <c r="G89" s="7"/>
      <c r="H89" s="7"/>
      <c r="I89" s="8"/>
      <c r="J89" s="7" t="e">
        <f t="shared" si="3"/>
        <v>#VALUE!</v>
      </c>
      <c r="K89" s="9" t="e">
        <f t="shared" si="4"/>
        <v>#VALUE!</v>
      </c>
      <c r="L89" s="27" t="e">
        <f ca="1">IF(TODAY()&gt;Tabela2241011121314151617181920101357[[#This Row],[VENCIMENTO]],"Vencido‼","Válido✔")</f>
        <v>#VALUE!</v>
      </c>
    </row>
    <row r="90" spans="1:12" x14ac:dyDescent="0.25">
      <c r="A90" s="11" t="e">
        <f>Tabela224[[#This Row],[NOME]]</f>
        <v>#VALUE!</v>
      </c>
      <c r="B90" s="11" t="e">
        <f>Tabela224[[#This Row],[CATEGORIA]]</f>
        <v>#VALUE!</v>
      </c>
      <c r="C90" s="15"/>
      <c r="D90" s="8"/>
      <c r="E90" s="7" t="s">
        <v>143</v>
      </c>
      <c r="F90" s="7"/>
      <c r="G90" s="7"/>
      <c r="H90" s="7"/>
      <c r="I90" s="8"/>
      <c r="J90" s="7" t="e">
        <f t="shared" si="3"/>
        <v>#VALUE!</v>
      </c>
      <c r="K90" s="9" t="e">
        <f t="shared" si="4"/>
        <v>#VALUE!</v>
      </c>
      <c r="L90" s="27" t="e">
        <f ca="1">IF(TODAY()&gt;Tabela2241011121314151617181920101357[[#This Row],[VENCIMENTO]],"Vencido‼","Válido✔")</f>
        <v>#VALUE!</v>
      </c>
    </row>
    <row r="91" spans="1:12" x14ac:dyDescent="0.25">
      <c r="A91" s="11" t="e">
        <f>Tabela224[[#This Row],[NOME]]</f>
        <v>#VALUE!</v>
      </c>
      <c r="B91" s="11" t="e">
        <f>Tabela224[[#This Row],[CATEGORIA]]</f>
        <v>#VALUE!</v>
      </c>
      <c r="C91" s="15"/>
      <c r="D91" s="8"/>
      <c r="E91" s="7" t="s">
        <v>143</v>
      </c>
      <c r="F91" s="7"/>
      <c r="G91" s="7"/>
      <c r="H91" s="7"/>
      <c r="I91" s="8"/>
      <c r="J91" s="7" t="e">
        <f t="shared" si="3"/>
        <v>#VALUE!</v>
      </c>
      <c r="K91" s="9" t="e">
        <f t="shared" si="4"/>
        <v>#VALUE!</v>
      </c>
      <c r="L91" s="27" t="e">
        <f ca="1">IF(TODAY()&gt;Tabela2241011121314151617181920101357[[#This Row],[VENCIMENTO]],"Vencido‼","Válido✔")</f>
        <v>#VALUE!</v>
      </c>
    </row>
    <row r="92" spans="1:12" x14ac:dyDescent="0.25">
      <c r="A92" s="11" t="e">
        <f>Tabela224[[#This Row],[NOME]]</f>
        <v>#VALUE!</v>
      </c>
      <c r="B92" s="11" t="e">
        <f>Tabela224[[#This Row],[CATEGORIA]]</f>
        <v>#VALUE!</v>
      </c>
      <c r="C92" s="15"/>
      <c r="D92" s="8"/>
      <c r="E92" s="7" t="s">
        <v>143</v>
      </c>
      <c r="F92" s="7"/>
      <c r="G92" s="7"/>
      <c r="H92" s="7"/>
      <c r="I92" s="8"/>
      <c r="J92" s="7" t="e">
        <f t="shared" si="3"/>
        <v>#VALUE!</v>
      </c>
      <c r="K92" s="9" t="e">
        <f t="shared" si="4"/>
        <v>#VALUE!</v>
      </c>
      <c r="L92" s="27" t="e">
        <f ca="1">IF(TODAY()&gt;Tabela2241011121314151617181920101357[[#This Row],[VENCIMENTO]],"Vencido‼","Válido✔")</f>
        <v>#VALUE!</v>
      </c>
    </row>
    <row r="93" spans="1:12" x14ac:dyDescent="0.25">
      <c r="A93" s="11" t="e">
        <f>Tabela224[[#This Row],[NOME]]</f>
        <v>#VALUE!</v>
      </c>
      <c r="B93" s="11" t="e">
        <f>Tabela224[[#This Row],[CATEGORIA]]</f>
        <v>#VALUE!</v>
      </c>
      <c r="C93" s="15"/>
      <c r="D93" s="8"/>
      <c r="E93" s="7" t="s">
        <v>143</v>
      </c>
      <c r="F93" s="7"/>
      <c r="G93" s="7"/>
      <c r="H93" s="7"/>
      <c r="I93" s="8"/>
      <c r="J93" s="7" t="e">
        <f t="shared" si="3"/>
        <v>#VALUE!</v>
      </c>
      <c r="K93" s="9" t="e">
        <f t="shared" si="4"/>
        <v>#VALUE!</v>
      </c>
      <c r="L93" s="27" t="e">
        <f ca="1">IF(TODAY()&gt;Tabela2241011121314151617181920101357[[#This Row],[VENCIMENTO]],"Vencido‼","Válido✔")</f>
        <v>#VALUE!</v>
      </c>
    </row>
    <row r="94" spans="1:12" x14ac:dyDescent="0.25">
      <c r="A94" s="11" t="e">
        <f>Tabela224[[#This Row],[NOME]]</f>
        <v>#VALUE!</v>
      </c>
      <c r="B94" s="11" t="e">
        <f>Tabela224[[#This Row],[CATEGORIA]]</f>
        <v>#VALUE!</v>
      </c>
      <c r="C94" s="15"/>
      <c r="D94" s="8"/>
      <c r="E94" s="7" t="s">
        <v>143</v>
      </c>
      <c r="F94" s="7"/>
      <c r="G94" s="7"/>
      <c r="H94" s="7"/>
      <c r="I94" s="8"/>
      <c r="J94" s="7" t="e">
        <f t="shared" si="3"/>
        <v>#VALUE!</v>
      </c>
      <c r="K94" s="9" t="e">
        <f t="shared" si="4"/>
        <v>#VALUE!</v>
      </c>
      <c r="L94" s="27" t="e">
        <f ca="1">IF(TODAY()&gt;Tabela2241011121314151617181920101357[[#This Row],[VENCIMENTO]],"Vencido‼","Válido✔")</f>
        <v>#VALUE!</v>
      </c>
    </row>
    <row r="95" spans="1:12" x14ac:dyDescent="0.25">
      <c r="A95" s="11" t="e">
        <f>Tabela224[[#This Row],[NOME]]</f>
        <v>#VALUE!</v>
      </c>
      <c r="B95" s="11" t="e">
        <f>Tabela224[[#This Row],[CATEGORIA]]</f>
        <v>#VALUE!</v>
      </c>
      <c r="C95" s="15"/>
      <c r="D95" s="8"/>
      <c r="E95" s="7" t="s">
        <v>143</v>
      </c>
      <c r="F95" s="7"/>
      <c r="G95" s="7"/>
      <c r="H95" s="7"/>
      <c r="I95" s="8"/>
      <c r="J95" s="7" t="e">
        <f t="shared" si="3"/>
        <v>#VALUE!</v>
      </c>
      <c r="K95" s="9" t="e">
        <f t="shared" si="4"/>
        <v>#VALUE!</v>
      </c>
      <c r="L95" s="27" t="e">
        <f ca="1">IF(TODAY()&gt;Tabela2241011121314151617181920101357[[#This Row],[VENCIMENTO]],"Vencido‼","Válido✔")</f>
        <v>#VALUE!</v>
      </c>
    </row>
    <row r="96" spans="1:12" x14ac:dyDescent="0.25">
      <c r="A96" s="11" t="e">
        <f>Tabela224[[#This Row],[NOME]]</f>
        <v>#VALUE!</v>
      </c>
      <c r="B96" s="11" t="e">
        <f>Tabela224[[#This Row],[CATEGORIA]]</f>
        <v>#VALUE!</v>
      </c>
      <c r="C96" s="15"/>
      <c r="D96" s="8"/>
      <c r="E96" s="7" t="s">
        <v>143</v>
      </c>
      <c r="F96" s="7"/>
      <c r="G96" s="7"/>
      <c r="H96" s="7"/>
      <c r="I96" s="8"/>
      <c r="J96" s="7" t="e">
        <f t="shared" si="3"/>
        <v>#VALUE!</v>
      </c>
      <c r="K96" s="9" t="e">
        <f t="shared" si="4"/>
        <v>#VALUE!</v>
      </c>
      <c r="L96" s="27" t="e">
        <f ca="1">IF(TODAY()&gt;Tabela2241011121314151617181920101357[[#This Row],[VENCIMENTO]],"Vencido‼","Válido✔")</f>
        <v>#VALUE!</v>
      </c>
    </row>
    <row r="97" spans="1:12" x14ac:dyDescent="0.25">
      <c r="A97" s="11" t="e">
        <f>Tabela224[[#This Row],[NOME]]</f>
        <v>#VALUE!</v>
      </c>
      <c r="B97" s="11" t="e">
        <f>Tabela224[[#This Row],[CATEGORIA]]</f>
        <v>#VALUE!</v>
      </c>
      <c r="C97" s="15"/>
      <c r="D97" s="8"/>
      <c r="E97" s="7" t="s">
        <v>143</v>
      </c>
      <c r="F97" s="7"/>
      <c r="G97" s="7"/>
      <c r="H97" s="7"/>
      <c r="I97" s="8"/>
      <c r="J97" s="7" t="e">
        <f t="shared" si="3"/>
        <v>#VALUE!</v>
      </c>
      <c r="K97" s="9" t="e">
        <f t="shared" si="4"/>
        <v>#VALUE!</v>
      </c>
      <c r="L97" s="27" t="e">
        <f ca="1">IF(TODAY()&gt;Tabela2241011121314151617181920101357[[#This Row],[VENCIMENTO]],"Vencido‼","Válido✔")</f>
        <v>#VALUE!</v>
      </c>
    </row>
    <row r="98" spans="1:12" x14ac:dyDescent="0.25">
      <c r="A98" s="11" t="e">
        <f>Tabela224[[#This Row],[NOME]]</f>
        <v>#VALUE!</v>
      </c>
      <c r="B98" s="11" t="e">
        <f>Tabela224[[#This Row],[CATEGORIA]]</f>
        <v>#VALUE!</v>
      </c>
      <c r="C98" s="15"/>
      <c r="D98" s="8"/>
      <c r="E98" s="7" t="s">
        <v>143</v>
      </c>
      <c r="F98" s="7"/>
      <c r="G98" s="7"/>
      <c r="H98" s="7"/>
      <c r="I98" s="8"/>
      <c r="J98" s="7" t="e">
        <f t="shared" si="3"/>
        <v>#VALUE!</v>
      </c>
      <c r="K98" s="9" t="e">
        <f t="shared" si="4"/>
        <v>#VALUE!</v>
      </c>
      <c r="L98" s="27" t="e">
        <f ca="1">IF(TODAY()&gt;Tabela2241011121314151617181920101357[[#This Row],[VENCIMENTO]],"Vencido‼","Válido✔")</f>
        <v>#VALUE!</v>
      </c>
    </row>
    <row r="99" spans="1:12" x14ac:dyDescent="0.25">
      <c r="A99" s="11" t="e">
        <f>Tabela224[[#This Row],[NOME]]</f>
        <v>#VALUE!</v>
      </c>
      <c r="B99" s="11" t="e">
        <f>Tabela224[[#This Row],[CATEGORIA]]</f>
        <v>#VALUE!</v>
      </c>
      <c r="C99" s="15"/>
      <c r="D99" s="8"/>
      <c r="E99" s="7" t="s">
        <v>143</v>
      </c>
      <c r="F99" s="7"/>
      <c r="G99" s="7"/>
      <c r="H99" s="7"/>
      <c r="I99" s="8"/>
      <c r="J99" s="7" t="e">
        <f t="shared" si="3"/>
        <v>#VALUE!</v>
      </c>
      <c r="K99" s="9" t="e">
        <f t="shared" si="4"/>
        <v>#VALUE!</v>
      </c>
      <c r="L99" s="27" t="e">
        <f ca="1">IF(TODAY()&gt;Tabela2241011121314151617181920101357[[#This Row],[VENCIMENTO]],"Vencido‼","Válido✔")</f>
        <v>#VALUE!</v>
      </c>
    </row>
    <row r="100" spans="1:12" x14ac:dyDescent="0.25">
      <c r="A100" s="11" t="e">
        <f>Tabela224[[#This Row],[NOME]]</f>
        <v>#VALUE!</v>
      </c>
      <c r="B100" s="11" t="e">
        <f>Tabela224[[#This Row],[CATEGORIA]]</f>
        <v>#VALUE!</v>
      </c>
      <c r="C100" s="15"/>
      <c r="D100" s="8"/>
      <c r="E100" s="7" t="s">
        <v>143</v>
      </c>
      <c r="F100" s="7"/>
      <c r="G100" s="7"/>
      <c r="H100" s="7"/>
      <c r="I100" s="8"/>
      <c r="J100" s="7" t="e">
        <f t="shared" si="3"/>
        <v>#VALUE!</v>
      </c>
      <c r="K100" s="9" t="e">
        <f t="shared" si="4"/>
        <v>#VALUE!</v>
      </c>
      <c r="L100" s="27" t="e">
        <f ca="1">IF(TODAY()&gt;Tabela2241011121314151617181920101357[[#This Row],[VENCIMENTO]],"Vencido‼","Válido✔")</f>
        <v>#VALUE!</v>
      </c>
    </row>
  </sheetData>
  <mergeCells count="2">
    <mergeCell ref="A2:L2"/>
    <mergeCell ref="A3:J3"/>
  </mergeCells>
  <conditionalFormatting sqref="J1">
    <cfRule type="containsText" dxfId="215" priority="2" operator="containsText" text="VENCIMENTO PRÓXIMO">
      <formula>NOT(ISERROR(SEARCH("VENCIMENTO PRÓXIMO",J1)))</formula>
    </cfRule>
  </conditionalFormatting>
  <conditionalFormatting sqref="J4">
    <cfRule type="timePeriod" dxfId="214" priority="7" timePeriod="nextMonth">
      <formula>AND(MONTH(J4)=MONTH(EDATE(TODAY(),0+1)),YEAR(J4)=YEAR(EDATE(TODAY(),0+1)))</formula>
    </cfRule>
  </conditionalFormatting>
  <conditionalFormatting sqref="J5:J100">
    <cfRule type="cellIs" dxfId="213" priority="13" operator="equal">
      <formula>44848</formula>
    </cfRule>
    <cfRule type="cellIs" dxfId="212" priority="14" operator="lessThan">
      <formula>44848</formula>
    </cfRule>
  </conditionalFormatting>
  <conditionalFormatting sqref="J5:K1048576">
    <cfRule type="timePeriod" dxfId="211" priority="10" timePeriod="nextMonth">
      <formula>AND(MONTH(J5)=MONTH(EDATE(TODAY(),0+1)),YEAR(J5)=YEAR(EDATE(TODAY(),0+1)))</formula>
    </cfRule>
  </conditionalFormatting>
  <conditionalFormatting sqref="K1">
    <cfRule type="containsText" dxfId="210" priority="1" operator="containsText" text="VENCIMENTO PRÓXIMO">
      <formula>NOT(ISERROR(SEARCH("VENCIMENTO PRÓXIMO",K1)))</formula>
    </cfRule>
    <cfRule type="containsText" dxfId="209" priority="3" operator="containsText" text="PROGRAMAR RENOVAÇÃO">
      <formula>NOT(ISERROR(SEARCH("PROGRAMAR RENOVAÇÃO",K1)))</formula>
    </cfRule>
  </conditionalFormatting>
  <conditionalFormatting sqref="K3 K5:K1048576">
    <cfRule type="timePeriod" dxfId="208" priority="9" timePeriod="thisMonth">
      <formula>AND(MONTH(K3)=MONTH(TODAY()),YEAR(K3)=YEAR(TODAY()))</formula>
    </cfRule>
  </conditionalFormatting>
  <conditionalFormatting sqref="K3">
    <cfRule type="timePeriod" dxfId="207" priority="11" timePeriod="nextMonth">
      <formula>AND(MONTH(K3)=MONTH(EDATE(TODAY(),0+1)),YEAR(K3)=YEAR(EDATE(TODAY(),0+1)))</formula>
    </cfRule>
  </conditionalFormatting>
  <conditionalFormatting sqref="K4">
    <cfRule type="timePeriod" dxfId="206" priority="6" timePeriod="thisMonth">
      <formula>AND(MONTH(K4)=MONTH(TODAY()),YEAR(K4)=YEAR(TODAY()))</formula>
    </cfRule>
    <cfRule type="timePeriod" dxfId="205" priority="8" timePeriod="nextMonth">
      <formula>AND(MONTH(K4)=MONTH(EDATE(TODAY(),0+1)),YEAR(K4)=YEAR(EDATE(TODAY(),0+1)))</formula>
    </cfRule>
  </conditionalFormatting>
  <conditionalFormatting sqref="K5:K100">
    <cfRule type="cellIs" dxfId="204" priority="12" operator="equal">
      <formula>44809</formula>
    </cfRule>
  </conditionalFormatting>
  <conditionalFormatting sqref="L5:L44 L46:L100">
    <cfRule type="containsText" dxfId="203" priority="4" operator="containsText" text="Válido">
      <formula>NOT(ISERROR(SEARCH("Válido",L5)))</formula>
    </cfRule>
    <cfRule type="containsText" dxfId="202" priority="5" operator="containsText" text="Vencido">
      <formula>NOT(ISERROR(SEARCH("Vencido",L5)))</formula>
    </cfRule>
  </conditionalFormatting>
  <hyperlinks>
    <hyperlink ref="L3" r:id="rId1" xr:uid="{E48B9244-0B39-4F1A-A0FD-6526FAFBFE59}"/>
  </hyperlinks>
  <pageMargins left="0.511811024" right="0.511811024" top="0.78740157499999996" bottom="0.78740157499999996" header="0.31496062000000002" footer="0.31496062000000002"/>
  <pageSetup paperSize="9" scale="48" orientation="landscape" r:id="rId2"/>
  <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CA82E2D-06D5-44C3-9D50-DBC1B2033A60}">
          <x14:formula1>
            <xm:f>Planilha2!$A$18:$A$19</xm:f>
          </x14:formula1>
          <xm:sqref>C5:C100</xm:sqref>
        </x14:dataValidation>
        <x14:dataValidation type="list" allowBlank="1" showInputMessage="1" showErrorMessage="1" xr:uid="{4BDCA700-4538-4991-850B-A8A47B427475}">
          <x14:formula1>
            <xm:f>Planilha2!$A$4:$A$13</xm:f>
          </x14:formula1>
          <xm:sqref>D5:D100</xm:sqref>
        </x14:dataValidation>
        <x14:dataValidation type="list" allowBlank="1" showInputMessage="1" showErrorMessage="1" xr:uid="{826273CF-709A-491E-8FCB-FAE5DEFC3AAD}">
          <x14:formula1>
            <xm:f>Planilha2!$A$1:$A$2</xm:f>
          </x14:formula1>
          <xm:sqref>H5:H100</xm:sqref>
        </x14:dataValidation>
        <x14:dataValidation type="list" allowBlank="1" showInputMessage="1" showErrorMessage="1" xr:uid="{AA82AB6F-250F-4C22-A1AE-7C9E3C4333D6}">
          <x14:formula1>
            <xm:f>Planilha2!$A$15:$A$16</xm:f>
          </x14:formula1>
          <xm:sqref>G5:G100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D7300-AB01-453D-8771-81AC5C848D16}">
  <sheetPr>
    <pageSetUpPr fitToPage="1"/>
  </sheetPr>
  <dimension ref="A1:L100"/>
  <sheetViews>
    <sheetView zoomScale="90" zoomScaleNormal="90" zoomScaleSheetLayoutView="100" workbookViewId="0">
      <pane xSplit="1" topLeftCell="D1" activePane="topRight" state="frozen"/>
      <selection activeCell="C12" sqref="C12"/>
      <selection pane="topRight" activeCell="D69" sqref="D69"/>
    </sheetView>
  </sheetViews>
  <sheetFormatPr defaultRowHeight="15" x14ac:dyDescent="0.25"/>
  <cols>
    <col min="1" max="1" width="43.140625" bestFit="1" customWidth="1"/>
    <col min="2" max="2" width="26.140625" style="17" bestFit="1" customWidth="1"/>
    <col min="3" max="3" width="16.140625" style="12" customWidth="1"/>
    <col min="4" max="4" width="41.5703125" style="12" bestFit="1" customWidth="1"/>
    <col min="5" max="5" width="20.7109375" bestFit="1" customWidth="1"/>
    <col min="6" max="7" width="20.7109375" customWidth="1"/>
    <col min="8" max="8" width="24.140625" bestFit="1" customWidth="1"/>
    <col min="9" max="9" width="16.140625" customWidth="1"/>
    <col min="10" max="10" width="18.140625" customWidth="1"/>
    <col min="11" max="11" width="17.28515625" bestFit="1" customWidth="1"/>
    <col min="12" max="12" width="13" bestFit="1" customWidth="1"/>
  </cols>
  <sheetData>
    <row r="1" spans="1:12" ht="77.25" customHeight="1" x14ac:dyDescent="0.25">
      <c r="I1" s="22" t="s">
        <v>85</v>
      </c>
      <c r="J1" s="23" t="s">
        <v>86</v>
      </c>
      <c r="K1" s="24" t="s">
        <v>87</v>
      </c>
    </row>
    <row r="2" spans="1:12" ht="47.1" customHeight="1" x14ac:dyDescent="0.4">
      <c r="A2" s="51" t="s">
        <v>162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3"/>
    </row>
    <row r="3" spans="1:12" ht="45" customHeight="1" x14ac:dyDescent="0.25">
      <c r="A3" s="54"/>
      <c r="B3" s="55"/>
      <c r="C3" s="55"/>
      <c r="D3" s="55"/>
      <c r="E3" s="55"/>
      <c r="F3" s="55"/>
      <c r="G3" s="55"/>
      <c r="H3" s="55"/>
      <c r="I3" s="55"/>
      <c r="J3" s="55"/>
      <c r="K3" s="13" t="s">
        <v>0</v>
      </c>
      <c r="L3" s="14" t="s">
        <v>127</v>
      </c>
    </row>
    <row r="4" spans="1:12" ht="24" x14ac:dyDescent="0.25">
      <c r="A4" s="3" t="s">
        <v>1</v>
      </c>
      <c r="B4" s="16" t="s">
        <v>67</v>
      </c>
      <c r="C4" s="3" t="s">
        <v>77</v>
      </c>
      <c r="D4" s="3" t="s">
        <v>2</v>
      </c>
      <c r="E4" s="4" t="s">
        <v>3</v>
      </c>
      <c r="F4" s="4" t="s">
        <v>8</v>
      </c>
      <c r="G4" s="4" t="s">
        <v>7</v>
      </c>
      <c r="H4" s="5" t="s">
        <v>4</v>
      </c>
      <c r="I4" s="21" t="s">
        <v>83</v>
      </c>
      <c r="J4" s="6" t="s">
        <v>5</v>
      </c>
      <c r="K4" s="6" t="s">
        <v>6</v>
      </c>
      <c r="L4" s="6" t="s">
        <v>78</v>
      </c>
    </row>
    <row r="5" spans="1:12" x14ac:dyDescent="0.25">
      <c r="A5" s="11" t="str">
        <f>Tabela224[[#This Row],[NOME]]</f>
        <v>ADENILSON ÂNGELO MACIEIRA</v>
      </c>
      <c r="B5" s="11" t="str">
        <f>Tabela224[[#This Row],[CATEGORIA]]</f>
        <v>EMPREGADO</v>
      </c>
      <c r="C5" s="15" t="str">
        <f>Tabela224[[#This Row],[SITUAÇÃO ]]</f>
        <v>ATIVO</v>
      </c>
      <c r="D5" s="15" t="s">
        <v>80</v>
      </c>
      <c r="E5" s="7">
        <v>45124</v>
      </c>
      <c r="F5" s="10">
        <v>8.3333333333333329E-2</v>
      </c>
      <c r="G5" s="7" t="s">
        <v>22</v>
      </c>
      <c r="H5" s="7" t="s">
        <v>63</v>
      </c>
      <c r="I5" s="8">
        <v>24</v>
      </c>
      <c r="J5" s="7">
        <f t="shared" ref="J5:J68" si="0">EDATE(E5,I5)</f>
        <v>45855</v>
      </c>
      <c r="K5" s="9">
        <f t="shared" ref="K5:K13" si="1">J5-29</f>
        <v>45826</v>
      </c>
      <c r="L5" s="15" t="str">
        <f ca="1">IF(TODAY()&gt;Tabela2241011121314151617181920101314[[#This Row],[VENCIMENTO]],"Vencido‼","Válido✔")</f>
        <v>Válido✔</v>
      </c>
    </row>
    <row r="6" spans="1:12" x14ac:dyDescent="0.25">
      <c r="A6" s="11" t="str">
        <f>Tabela224[[#This Row],[NOME]]</f>
        <v>ADENILSON PEREIRA SOARES</v>
      </c>
      <c r="B6" s="11" t="str">
        <f>Tabela224[[#This Row],[CATEGORIA]]</f>
        <v>EMPREGADO</v>
      </c>
      <c r="C6" s="15" t="str">
        <f>Tabela224[[#This Row],[SITUAÇÃO ]]</f>
        <v>ATIVO</v>
      </c>
      <c r="D6" s="15" t="s">
        <v>80</v>
      </c>
      <c r="E6" s="7">
        <v>45170</v>
      </c>
      <c r="F6" s="10">
        <v>8.3333333333333329E-2</v>
      </c>
      <c r="G6" s="7" t="s">
        <v>22</v>
      </c>
      <c r="H6" s="7" t="s">
        <v>63</v>
      </c>
      <c r="I6" s="8">
        <v>24</v>
      </c>
      <c r="J6" s="7">
        <f t="shared" si="0"/>
        <v>45901</v>
      </c>
      <c r="K6" s="9">
        <f t="shared" si="1"/>
        <v>45872</v>
      </c>
      <c r="L6" s="15" t="str">
        <f ca="1">IF(TODAY()&gt;Tabela2241011121314151617181920101314[[#This Row],[VENCIMENTO]],"Vencido‼","Válido✔")</f>
        <v>Válido✔</v>
      </c>
    </row>
    <row r="7" spans="1:12" x14ac:dyDescent="0.25">
      <c r="A7" s="11" t="str">
        <f>Tabela224[[#This Row],[NOME]]</f>
        <v>AMANDA APARECIDA DOS SANTOS</v>
      </c>
      <c r="B7" s="11" t="str">
        <f>Tabela224[[#This Row],[CATEGORIA]]</f>
        <v>EMPREGADO</v>
      </c>
      <c r="C7" s="15" t="str">
        <f>Tabela224[[#This Row],[SITUAÇÃO ]]</f>
        <v>ATIVO</v>
      </c>
      <c r="D7" s="15" t="s">
        <v>80</v>
      </c>
      <c r="E7" s="7" t="s">
        <v>143</v>
      </c>
      <c r="F7" s="10">
        <v>8.3333333333333329E-2</v>
      </c>
      <c r="G7" s="7" t="s">
        <v>22</v>
      </c>
      <c r="H7" s="7" t="s">
        <v>63</v>
      </c>
      <c r="I7" s="8">
        <v>24</v>
      </c>
      <c r="J7" s="7" t="e">
        <f t="shared" si="0"/>
        <v>#VALUE!</v>
      </c>
      <c r="K7" s="9" t="e">
        <f t="shared" si="1"/>
        <v>#VALUE!</v>
      </c>
      <c r="L7" s="15" t="e">
        <f ca="1">IF(TODAY()&gt;Tabela2241011121314151617181920101314[[#This Row],[VENCIMENTO]],"Vencido‼","Válido✔")</f>
        <v>#VALUE!</v>
      </c>
    </row>
    <row r="8" spans="1:12" x14ac:dyDescent="0.25">
      <c r="A8" s="11" t="str">
        <f>Tabela224[[#This Row],[NOME]]</f>
        <v>ANDERSON JOSÉ NUNES REIS</v>
      </c>
      <c r="B8" s="11" t="str">
        <f>Tabela224[[#This Row],[CATEGORIA]]</f>
        <v>EMPREGADO</v>
      </c>
      <c r="C8" s="15" t="str">
        <f>Tabela224[[#This Row],[SITUAÇÃO ]]</f>
        <v>INATIVO</v>
      </c>
      <c r="D8" s="15" t="s">
        <v>80</v>
      </c>
      <c r="E8" s="7">
        <v>45124</v>
      </c>
      <c r="F8" s="10">
        <v>8.3333333333333329E-2</v>
      </c>
      <c r="G8" s="7" t="s">
        <v>22</v>
      </c>
      <c r="H8" s="7" t="s">
        <v>63</v>
      </c>
      <c r="I8" s="8">
        <v>24</v>
      </c>
      <c r="J8" s="7">
        <f t="shared" si="0"/>
        <v>45855</v>
      </c>
      <c r="K8" s="9">
        <f t="shared" si="1"/>
        <v>45826</v>
      </c>
      <c r="L8" s="15" t="str">
        <f ca="1">IF(TODAY()&gt;Tabela2241011121314151617181920101314[[#This Row],[VENCIMENTO]],"Vencido‼","Válido✔")</f>
        <v>Válido✔</v>
      </c>
    </row>
    <row r="9" spans="1:12" x14ac:dyDescent="0.25">
      <c r="A9" s="11" t="str">
        <f>Tabela224[[#This Row],[NOME]]</f>
        <v>ARNALDO RAIMUNDO FERREIRA</v>
      </c>
      <c r="B9" s="11" t="str">
        <f>Tabela224[[#This Row],[CATEGORIA]]</f>
        <v>EMPREGADO</v>
      </c>
      <c r="C9" s="15" t="str">
        <f>Tabela224[[#This Row],[SITUAÇÃO ]]</f>
        <v>ATIVO</v>
      </c>
      <c r="D9" s="15" t="s">
        <v>80</v>
      </c>
      <c r="E9" s="7">
        <v>45124</v>
      </c>
      <c r="F9" s="10">
        <v>8.3333333333333329E-2</v>
      </c>
      <c r="G9" s="7" t="s">
        <v>22</v>
      </c>
      <c r="H9" s="7" t="s">
        <v>63</v>
      </c>
      <c r="I9" s="8">
        <v>24</v>
      </c>
      <c r="J9" s="7">
        <f t="shared" si="0"/>
        <v>45855</v>
      </c>
      <c r="K9" s="9">
        <f t="shared" si="1"/>
        <v>45826</v>
      </c>
      <c r="L9" s="15" t="str">
        <f ca="1">IF(TODAY()&gt;Tabela2241011121314151617181920101314[[#This Row],[VENCIMENTO]],"Vencido‼","Válido✔")</f>
        <v>Válido✔</v>
      </c>
    </row>
    <row r="10" spans="1:12" x14ac:dyDescent="0.25">
      <c r="A10" s="11" t="str">
        <f>Tabela224[[#This Row],[NOME]]</f>
        <v>BRUNO DE SOUSA MARTINS</v>
      </c>
      <c r="B10" s="11" t="str">
        <f>Tabela224[[#This Row],[CATEGORIA]]</f>
        <v xml:space="preserve">EMPREGADO </v>
      </c>
      <c r="C10" s="15" t="str">
        <f>Tabela224[[#This Row],[SITUAÇÃO ]]</f>
        <v>INATIVO</v>
      </c>
      <c r="D10" s="15" t="s">
        <v>80</v>
      </c>
      <c r="E10" s="7">
        <v>45124</v>
      </c>
      <c r="F10" s="10">
        <v>8.3333333333333329E-2</v>
      </c>
      <c r="G10" s="7" t="s">
        <v>22</v>
      </c>
      <c r="H10" s="7" t="s">
        <v>63</v>
      </c>
      <c r="I10" s="8">
        <v>24</v>
      </c>
      <c r="J10" s="7">
        <f t="shared" si="0"/>
        <v>45855</v>
      </c>
      <c r="K10" s="9">
        <f t="shared" si="1"/>
        <v>45826</v>
      </c>
      <c r="L10" s="15" t="str">
        <f ca="1">IF(TODAY()&gt;Tabela2241011121314151617181920101314[[#This Row],[VENCIMENTO]],"Vencido‼","Válido✔")</f>
        <v>Válido✔</v>
      </c>
    </row>
    <row r="11" spans="1:12" x14ac:dyDescent="0.25">
      <c r="A11" s="11" t="str">
        <f>Tabela224[[#This Row],[NOME]]</f>
        <v>CARLOS ANANIAS SOARES DOS ANJOS</v>
      </c>
      <c r="B11" s="11" t="str">
        <f>Tabela224[[#This Row],[CATEGORIA]]</f>
        <v>EMPREGADO</v>
      </c>
      <c r="C11" s="15" t="str">
        <f>Tabela224[[#This Row],[SITUAÇÃO ]]</f>
        <v>ATIVO</v>
      </c>
      <c r="D11" s="15" t="s">
        <v>80</v>
      </c>
      <c r="E11" s="7" t="s">
        <v>143</v>
      </c>
      <c r="F11" s="10">
        <v>8.3333333333333329E-2</v>
      </c>
      <c r="G11" s="7" t="s">
        <v>22</v>
      </c>
      <c r="H11" s="7" t="s">
        <v>63</v>
      </c>
      <c r="I11" s="8">
        <v>24</v>
      </c>
      <c r="J11" s="7" t="e">
        <f t="shared" si="0"/>
        <v>#VALUE!</v>
      </c>
      <c r="K11" s="9" t="e">
        <f t="shared" si="1"/>
        <v>#VALUE!</v>
      </c>
      <c r="L11" s="15" t="e">
        <f ca="1">IF(TODAY()&gt;Tabela2241011121314151617181920101314[[#This Row],[VENCIMENTO]],"Vencido‼","Válido✔")</f>
        <v>#VALUE!</v>
      </c>
    </row>
    <row r="12" spans="1:12" x14ac:dyDescent="0.25">
      <c r="A12" s="11" t="str">
        <f>Tabela224[[#This Row],[NOME]]</f>
        <v>CARLOS ANTÔNIO DE LISBOA</v>
      </c>
      <c r="B12" s="11" t="str">
        <f>Tabela224[[#This Row],[CATEGORIA]]</f>
        <v>EMPREGADO</v>
      </c>
      <c r="C12" s="15" t="str">
        <f>Tabela224[[#This Row],[SITUAÇÃO ]]</f>
        <v>INATIVO</v>
      </c>
      <c r="D12" s="15" t="s">
        <v>80</v>
      </c>
      <c r="E12" s="7">
        <v>45124</v>
      </c>
      <c r="F12" s="10">
        <v>8.3333333333333329E-2</v>
      </c>
      <c r="G12" s="7" t="s">
        <v>22</v>
      </c>
      <c r="H12" s="7" t="s">
        <v>63</v>
      </c>
      <c r="I12" s="8">
        <v>24</v>
      </c>
      <c r="J12" s="7">
        <f t="shared" si="0"/>
        <v>45855</v>
      </c>
      <c r="K12" s="9">
        <f t="shared" si="1"/>
        <v>45826</v>
      </c>
      <c r="L12" s="15" t="str">
        <f ca="1">IF(TODAY()&gt;Tabela2241011121314151617181920101314[[#This Row],[VENCIMENTO]],"Vencido‼","Válido✔")</f>
        <v>Válido✔</v>
      </c>
    </row>
    <row r="13" spans="1:12" x14ac:dyDescent="0.25">
      <c r="A13" s="11" t="str">
        <f>Tabela224[[#This Row],[NOME]]</f>
        <v>CLESIANO ANTÔNIO DIAS PINHEIRO</v>
      </c>
      <c r="B13" s="11" t="str">
        <f>Tabela224[[#This Row],[CATEGORIA]]</f>
        <v xml:space="preserve">EMPREGADO </v>
      </c>
      <c r="C13" s="15" t="str">
        <f>Tabela224[[#This Row],[SITUAÇÃO ]]</f>
        <v>ATIVO</v>
      </c>
      <c r="D13" s="15" t="s">
        <v>80</v>
      </c>
      <c r="E13" s="7">
        <v>45219</v>
      </c>
      <c r="F13" s="10">
        <v>8.3333333333333329E-2</v>
      </c>
      <c r="G13" s="7" t="s">
        <v>22</v>
      </c>
      <c r="H13" s="7" t="s">
        <v>63</v>
      </c>
      <c r="I13" s="8">
        <v>24</v>
      </c>
      <c r="J13" s="7">
        <f t="shared" si="0"/>
        <v>45950</v>
      </c>
      <c r="K13" s="9">
        <f t="shared" si="1"/>
        <v>45921</v>
      </c>
      <c r="L13" s="15" t="str">
        <f ca="1">IF(TODAY()&gt;Tabela2241011121314151617181920101314[[#This Row],[VENCIMENTO]],"Vencido‼","Válido✔")</f>
        <v>Válido✔</v>
      </c>
    </row>
    <row r="14" spans="1:12" x14ac:dyDescent="0.25">
      <c r="A14" s="11" t="str">
        <f>Tabela224[[#This Row],[NOME]]</f>
        <v>DAMIÃO VICENTE SARAIVA</v>
      </c>
      <c r="B14" s="11" t="str">
        <f>Tabela224[[#This Row],[CATEGORIA]]</f>
        <v>EMPREGADO</v>
      </c>
      <c r="C14" s="15" t="str">
        <f>Tabela224[[#This Row],[SITUAÇÃO ]]</f>
        <v>ATIVO</v>
      </c>
      <c r="D14" s="15" t="s">
        <v>80</v>
      </c>
      <c r="E14" s="7">
        <v>45124</v>
      </c>
      <c r="F14" s="10">
        <v>8.3333333333333329E-2</v>
      </c>
      <c r="G14" s="7" t="s">
        <v>22</v>
      </c>
      <c r="H14" s="7" t="s">
        <v>63</v>
      </c>
      <c r="I14" s="8">
        <v>24</v>
      </c>
      <c r="J14" s="7">
        <f t="shared" si="0"/>
        <v>45855</v>
      </c>
      <c r="K14" s="9">
        <f>J14-29</f>
        <v>45826</v>
      </c>
      <c r="L14" s="15" t="str">
        <f ca="1">IF(TODAY()&gt;Tabela2241011121314151617181920101314[[#This Row],[VENCIMENTO]],"Vencido‼","Válido✔")</f>
        <v>Válido✔</v>
      </c>
    </row>
    <row r="15" spans="1:12" x14ac:dyDescent="0.25">
      <c r="A15" s="11" t="str">
        <f>Tabela224[[#This Row],[NOME]]</f>
        <v>DANIEL ALVES DA CUNHA</v>
      </c>
      <c r="B15" s="11" t="str">
        <f>Tabela224[[#This Row],[CATEGORIA]]</f>
        <v>EMPREGADO</v>
      </c>
      <c r="C15" s="15" t="str">
        <f>Tabela224[[#This Row],[SITUAÇÃO ]]</f>
        <v>ATIVO</v>
      </c>
      <c r="D15" s="15" t="s">
        <v>80</v>
      </c>
      <c r="E15" s="7">
        <v>45124</v>
      </c>
      <c r="F15" s="10">
        <v>8.3333333333333329E-2</v>
      </c>
      <c r="G15" s="7" t="s">
        <v>22</v>
      </c>
      <c r="H15" s="7" t="s">
        <v>63</v>
      </c>
      <c r="I15" s="8">
        <v>24</v>
      </c>
      <c r="J15" s="7">
        <f t="shared" si="0"/>
        <v>45855</v>
      </c>
      <c r="K15" s="9">
        <f t="shared" ref="K15:K78" si="2">J15-29</f>
        <v>45826</v>
      </c>
      <c r="L15" s="15" t="str">
        <f ca="1">IF(TODAY()&gt;Tabela2241011121314151617181920101314[[#This Row],[VENCIMENTO]],"Vencido‼","Válido✔")</f>
        <v>Válido✔</v>
      </c>
    </row>
    <row r="16" spans="1:12" x14ac:dyDescent="0.25">
      <c r="A16" s="11" t="str">
        <f>Tabela224[[#This Row],[NOME]]</f>
        <v>DIEGO GALDINO REZENDE</v>
      </c>
      <c r="B16" s="11" t="str">
        <f>Tabela224[[#This Row],[CATEGORIA]]</f>
        <v>INTERMITENTE (GEOSCAN)</v>
      </c>
      <c r="C16" s="15" t="str">
        <f>Tabela224[[#This Row],[SITUAÇÃO ]]</f>
        <v>ATIVO</v>
      </c>
      <c r="D16" s="15" t="s">
        <v>80</v>
      </c>
      <c r="E16" s="7" t="s">
        <v>143</v>
      </c>
      <c r="F16" s="10">
        <v>8.3333333333333329E-2</v>
      </c>
      <c r="G16" s="7" t="s">
        <v>22</v>
      </c>
      <c r="H16" s="7" t="s">
        <v>63</v>
      </c>
      <c r="I16" s="8">
        <v>24</v>
      </c>
      <c r="J16" s="7" t="e">
        <f t="shared" si="0"/>
        <v>#VALUE!</v>
      </c>
      <c r="K16" s="9" t="e">
        <f t="shared" si="2"/>
        <v>#VALUE!</v>
      </c>
      <c r="L16" s="15" t="e">
        <f ca="1">IF(TODAY()&gt;Tabela2241011121314151617181920101314[[#This Row],[VENCIMENTO]],"Vencido‼","Válido✔")</f>
        <v>#VALUE!</v>
      </c>
    </row>
    <row r="17" spans="1:12" x14ac:dyDescent="0.25">
      <c r="A17" s="11" t="str">
        <f>Tabela224[[#This Row],[NOME]]</f>
        <v>DOGIVAL GONÇALVES DOS SANTOS</v>
      </c>
      <c r="B17" s="11" t="str">
        <f>Tabela224[[#This Row],[CATEGORIA]]</f>
        <v>INTERMITENTE (ELISVÂNIO)</v>
      </c>
      <c r="C17" s="15" t="str">
        <f>Tabela224[[#This Row],[SITUAÇÃO ]]</f>
        <v>ATIVO</v>
      </c>
      <c r="D17" s="15" t="s">
        <v>80</v>
      </c>
      <c r="E17" s="7" t="s">
        <v>143</v>
      </c>
      <c r="F17" s="10">
        <v>8.3333333333333329E-2</v>
      </c>
      <c r="G17" s="7" t="s">
        <v>22</v>
      </c>
      <c r="H17" s="7" t="s">
        <v>63</v>
      </c>
      <c r="I17" s="8">
        <v>24</v>
      </c>
      <c r="J17" s="7" t="e">
        <f t="shared" si="0"/>
        <v>#VALUE!</v>
      </c>
      <c r="K17" s="9" t="e">
        <f t="shared" si="2"/>
        <v>#VALUE!</v>
      </c>
      <c r="L17" s="15" t="e">
        <f ca="1">IF(TODAY()&gt;Tabela2241011121314151617181920101314[[#This Row],[VENCIMENTO]],"Vencido‼","Válido✔")</f>
        <v>#VALUE!</v>
      </c>
    </row>
    <row r="18" spans="1:12" x14ac:dyDescent="0.25">
      <c r="A18" s="11" t="str">
        <f>Tabela224[[#This Row],[NOME]]</f>
        <v>ELISVÂNIO DE SOUZA OLIVEIRA</v>
      </c>
      <c r="B18" s="11" t="str">
        <f>Tabela224[[#This Row],[CATEGORIA]]</f>
        <v>INTERMITENTE (ELISVÂNIO)</v>
      </c>
      <c r="C18" s="15" t="str">
        <f>Tabela224[[#This Row],[SITUAÇÃO ]]</f>
        <v>ATIVO</v>
      </c>
      <c r="D18" s="15" t="s">
        <v>80</v>
      </c>
      <c r="E18" s="7" t="s">
        <v>143</v>
      </c>
      <c r="F18" s="10">
        <v>8.3333333333333329E-2</v>
      </c>
      <c r="G18" s="7" t="s">
        <v>22</v>
      </c>
      <c r="H18" s="7" t="s">
        <v>63</v>
      </c>
      <c r="I18" s="8">
        <v>24</v>
      </c>
      <c r="J18" s="7" t="e">
        <f t="shared" si="0"/>
        <v>#VALUE!</v>
      </c>
      <c r="K18" s="9" t="e">
        <f t="shared" si="2"/>
        <v>#VALUE!</v>
      </c>
      <c r="L18" s="15" t="e">
        <f ca="1">IF(TODAY()&gt;Tabela2241011121314151617181920101314[[#This Row],[VENCIMENTO]],"Vencido‼","Válido✔")</f>
        <v>#VALUE!</v>
      </c>
    </row>
    <row r="19" spans="1:12" x14ac:dyDescent="0.25">
      <c r="A19" s="11" t="str">
        <f>Tabela224[[#This Row],[NOME]]</f>
        <v>EVARISTO CHAVES DA SILVA</v>
      </c>
      <c r="B19" s="11" t="str">
        <f>Tabela224[[#This Row],[CATEGORIA]]</f>
        <v>EMPREGADO</v>
      </c>
      <c r="C19" s="15" t="str">
        <f>Tabela224[[#This Row],[SITUAÇÃO ]]</f>
        <v>ATIVO</v>
      </c>
      <c r="D19" s="15" t="s">
        <v>80</v>
      </c>
      <c r="E19" s="7">
        <v>45173</v>
      </c>
      <c r="F19" s="10">
        <v>8.3333333333333329E-2</v>
      </c>
      <c r="G19" s="7" t="s">
        <v>22</v>
      </c>
      <c r="H19" s="7" t="s">
        <v>63</v>
      </c>
      <c r="I19" s="8">
        <v>24</v>
      </c>
      <c r="J19" s="7">
        <f t="shared" si="0"/>
        <v>45904</v>
      </c>
      <c r="K19" s="9">
        <f t="shared" si="2"/>
        <v>45875</v>
      </c>
      <c r="L19" s="15" t="str">
        <f ca="1">IF(TODAY()&gt;Tabela2241011121314151617181920101314[[#This Row],[VENCIMENTO]],"Vencido‼","Válido✔")</f>
        <v>Válido✔</v>
      </c>
    </row>
    <row r="20" spans="1:12" x14ac:dyDescent="0.25">
      <c r="A20" s="11" t="str">
        <f>Tabela224[[#This Row],[NOME]]</f>
        <v>FELIPE OLIVEIRA BARBOSA</v>
      </c>
      <c r="B20" s="11" t="str">
        <f>Tabela224[[#This Row],[CATEGORIA]]</f>
        <v>EMPREGADO</v>
      </c>
      <c r="C20" s="15" t="str">
        <f>Tabela224[[#This Row],[SITUAÇÃO ]]</f>
        <v>ATIVO</v>
      </c>
      <c r="D20" s="15" t="s">
        <v>80</v>
      </c>
      <c r="E20" s="7">
        <v>45124</v>
      </c>
      <c r="F20" s="10">
        <v>8.3333333333333329E-2</v>
      </c>
      <c r="G20" s="7" t="s">
        <v>22</v>
      </c>
      <c r="H20" s="7" t="s">
        <v>63</v>
      </c>
      <c r="I20" s="8">
        <v>24</v>
      </c>
      <c r="J20" s="7">
        <f t="shared" si="0"/>
        <v>45855</v>
      </c>
      <c r="K20" s="9">
        <f t="shared" si="2"/>
        <v>45826</v>
      </c>
      <c r="L20" s="15" t="str">
        <f ca="1">IF(TODAY()&gt;Tabela2241011121314151617181920101314[[#This Row],[VENCIMENTO]],"Vencido‼","Válido✔")</f>
        <v>Válido✔</v>
      </c>
    </row>
    <row r="21" spans="1:12" x14ac:dyDescent="0.25">
      <c r="A21" s="11" t="str">
        <f>Tabela224[[#This Row],[NOME]]</f>
        <v>FERNANDO OLIVEIRA DOS SANTOS</v>
      </c>
      <c r="B21" s="11" t="str">
        <f>Tabela224[[#This Row],[CATEGORIA]]</f>
        <v>EMPREGADO</v>
      </c>
      <c r="C21" s="15" t="str">
        <f>Tabela224[[#This Row],[SITUAÇÃO ]]</f>
        <v>ATIVO</v>
      </c>
      <c r="D21" s="15" t="s">
        <v>80</v>
      </c>
      <c r="E21" s="7">
        <v>45124</v>
      </c>
      <c r="F21" s="10">
        <v>8.3333333333333329E-2</v>
      </c>
      <c r="G21" s="7" t="s">
        <v>22</v>
      </c>
      <c r="H21" s="7" t="s">
        <v>63</v>
      </c>
      <c r="I21" s="8">
        <v>24</v>
      </c>
      <c r="J21" s="7">
        <f t="shared" si="0"/>
        <v>45855</v>
      </c>
      <c r="K21" s="9">
        <f t="shared" si="2"/>
        <v>45826</v>
      </c>
      <c r="L21" s="15" t="str">
        <f ca="1">IF(TODAY()&gt;Tabela2241011121314151617181920101314[[#This Row],[VENCIMENTO]],"Vencido‼","Válido✔")</f>
        <v>Válido✔</v>
      </c>
    </row>
    <row r="22" spans="1:12" x14ac:dyDescent="0.25">
      <c r="A22" s="11" t="str">
        <f>Tabela224[[#This Row],[NOME]]</f>
        <v>FILIPI GODINHO VEIGA</v>
      </c>
      <c r="B22" s="11" t="str">
        <f>Tabela224[[#This Row],[CATEGORIA]]</f>
        <v>INTERMITENTE (GEOSCAN)</v>
      </c>
      <c r="C22" s="15" t="str">
        <f>Tabela224[[#This Row],[SITUAÇÃO ]]</f>
        <v>ATIVO</v>
      </c>
      <c r="D22" s="15" t="s">
        <v>80</v>
      </c>
      <c r="E22" s="7" t="s">
        <v>143</v>
      </c>
      <c r="F22" s="10">
        <v>8.3333333333333329E-2</v>
      </c>
      <c r="G22" s="7" t="s">
        <v>22</v>
      </c>
      <c r="H22" s="7" t="s">
        <v>63</v>
      </c>
      <c r="I22" s="8">
        <v>24</v>
      </c>
      <c r="J22" s="7" t="e">
        <f t="shared" si="0"/>
        <v>#VALUE!</v>
      </c>
      <c r="K22" s="9" t="e">
        <f t="shared" si="2"/>
        <v>#VALUE!</v>
      </c>
      <c r="L22" s="15" t="e">
        <f ca="1">IF(TODAY()&gt;Tabela2241011121314151617181920101314[[#This Row],[VENCIMENTO]],"Vencido‼","Válido✔")</f>
        <v>#VALUE!</v>
      </c>
    </row>
    <row r="23" spans="1:12" x14ac:dyDescent="0.25">
      <c r="A23" s="11" t="str">
        <f>Tabela224[[#This Row],[NOME]]</f>
        <v>GERSON DAMIÃO DA SILVA PRADO</v>
      </c>
      <c r="B23" s="11" t="str">
        <f>Tabela224[[#This Row],[CATEGORIA]]</f>
        <v>EMPREGADO</v>
      </c>
      <c r="C23" s="15" t="str">
        <f>Tabela224[[#This Row],[SITUAÇÃO ]]</f>
        <v>ATIVO</v>
      </c>
      <c r="D23" s="15" t="s">
        <v>80</v>
      </c>
      <c r="E23" s="7">
        <v>45124</v>
      </c>
      <c r="F23" s="10">
        <v>8.3333333333333329E-2</v>
      </c>
      <c r="G23" s="7" t="s">
        <v>22</v>
      </c>
      <c r="H23" s="7" t="s">
        <v>63</v>
      </c>
      <c r="I23" s="8">
        <v>24</v>
      </c>
      <c r="J23" s="7">
        <f t="shared" si="0"/>
        <v>45855</v>
      </c>
      <c r="K23" s="9">
        <f t="shared" si="2"/>
        <v>45826</v>
      </c>
      <c r="L23" s="15" t="str">
        <f ca="1">IF(TODAY()&gt;Tabela2241011121314151617181920101314[[#This Row],[VENCIMENTO]],"Vencido‼","Válido✔")</f>
        <v>Válido✔</v>
      </c>
    </row>
    <row r="24" spans="1:12" x14ac:dyDescent="0.25">
      <c r="A24" s="11" t="str">
        <f>Tabela224[[#This Row],[NOME]]</f>
        <v>GIVALDO JOSE DOS SANTOS</v>
      </c>
      <c r="B24" s="11" t="str">
        <f>Tabela224[[#This Row],[CATEGORIA]]</f>
        <v>INTERMITENTE (ELISVÂNIO)</v>
      </c>
      <c r="C24" s="15" t="str">
        <f>Tabela224[[#This Row],[SITUAÇÃO ]]</f>
        <v>ATIVO</v>
      </c>
      <c r="D24" s="15" t="s">
        <v>80</v>
      </c>
      <c r="E24" s="7" t="s">
        <v>143</v>
      </c>
      <c r="F24" s="10">
        <v>8.3333333333333329E-2</v>
      </c>
      <c r="G24" s="7" t="s">
        <v>22</v>
      </c>
      <c r="H24" s="7" t="s">
        <v>63</v>
      </c>
      <c r="I24" s="8">
        <v>24</v>
      </c>
      <c r="J24" s="7" t="e">
        <f t="shared" si="0"/>
        <v>#VALUE!</v>
      </c>
      <c r="K24" s="9" t="e">
        <f t="shared" si="2"/>
        <v>#VALUE!</v>
      </c>
      <c r="L24" s="15" t="e">
        <f ca="1">IF(TODAY()&gt;Tabela2241011121314151617181920101314[[#This Row],[VENCIMENTO]],"Vencido‼","Válido✔")</f>
        <v>#VALUE!</v>
      </c>
    </row>
    <row r="25" spans="1:12" x14ac:dyDescent="0.25">
      <c r="A25" s="11" t="str">
        <f>Tabela224[[#This Row],[NOME]]</f>
        <v>GUSTAVO HENRIQUE ABREU ROCHA</v>
      </c>
      <c r="B25" s="11" t="str">
        <f>Tabela224[[#This Row],[CATEGORIA]]</f>
        <v>EMPREGADO</v>
      </c>
      <c r="C25" s="15" t="str">
        <f>Tabela224[[#This Row],[SITUAÇÃO ]]</f>
        <v>ATIVO</v>
      </c>
      <c r="D25" s="15" t="s">
        <v>80</v>
      </c>
      <c r="E25" s="7">
        <v>45124</v>
      </c>
      <c r="F25" s="10">
        <v>8.3333333333333329E-2</v>
      </c>
      <c r="G25" s="7" t="s">
        <v>22</v>
      </c>
      <c r="H25" s="7" t="s">
        <v>63</v>
      </c>
      <c r="I25" s="8">
        <v>24</v>
      </c>
      <c r="J25" s="7">
        <f t="shared" si="0"/>
        <v>45855</v>
      </c>
      <c r="K25" s="9">
        <f t="shared" si="2"/>
        <v>45826</v>
      </c>
      <c r="L25" s="15" t="str">
        <f ca="1">IF(TODAY()&gt;Tabela2241011121314151617181920101314[[#This Row],[VENCIMENTO]],"Vencido‼","Válido✔")</f>
        <v>Válido✔</v>
      </c>
    </row>
    <row r="26" spans="1:12" x14ac:dyDescent="0.25">
      <c r="A26" s="11" t="str">
        <f>Tabela224[[#This Row],[NOME]]</f>
        <v>HIGOR PAULO DIAS OLIVEIRA</v>
      </c>
      <c r="B26" s="11" t="str">
        <f>Tabela224[[#This Row],[CATEGORIA]]</f>
        <v>EMPREGADO</v>
      </c>
      <c r="C26" s="15" t="str">
        <f>Tabela224[[#This Row],[SITUAÇÃO ]]</f>
        <v>ATIVO</v>
      </c>
      <c r="D26" s="15" t="s">
        <v>80</v>
      </c>
      <c r="E26" s="7">
        <v>45124</v>
      </c>
      <c r="F26" s="10">
        <v>8.3333333333333329E-2</v>
      </c>
      <c r="G26" s="7" t="s">
        <v>22</v>
      </c>
      <c r="H26" s="7" t="s">
        <v>63</v>
      </c>
      <c r="I26" s="8">
        <v>24</v>
      </c>
      <c r="J26" s="7">
        <f t="shared" si="0"/>
        <v>45855</v>
      </c>
      <c r="K26" s="9">
        <f t="shared" si="2"/>
        <v>45826</v>
      </c>
      <c r="L26" s="15" t="str">
        <f ca="1">IF(TODAY()&gt;Tabela2241011121314151617181920101314[[#This Row],[VENCIMENTO]],"Vencido‼","Válido✔")</f>
        <v>Válido✔</v>
      </c>
    </row>
    <row r="27" spans="1:12" x14ac:dyDescent="0.25">
      <c r="A27" s="11" t="str">
        <f>Tabela224[[#This Row],[NOME]]</f>
        <v>JANDILSON VIRGENS COSTA</v>
      </c>
      <c r="B27" s="11" t="str">
        <f>Tabela224[[#This Row],[CATEGORIA]]</f>
        <v>INTERMITENTE (ELISVÂNIO)</v>
      </c>
      <c r="C27" s="15" t="str">
        <f>Tabela224[[#This Row],[SITUAÇÃO ]]</f>
        <v>ATIVO</v>
      </c>
      <c r="D27" s="15" t="s">
        <v>80</v>
      </c>
      <c r="E27" s="7" t="s">
        <v>143</v>
      </c>
      <c r="F27" s="10">
        <v>8.3333333333333329E-2</v>
      </c>
      <c r="G27" s="7" t="s">
        <v>22</v>
      </c>
      <c r="H27" s="7" t="s">
        <v>63</v>
      </c>
      <c r="I27" s="8">
        <v>24</v>
      </c>
      <c r="J27" s="7" t="e">
        <f t="shared" si="0"/>
        <v>#VALUE!</v>
      </c>
      <c r="K27" s="9" t="e">
        <f t="shared" si="2"/>
        <v>#VALUE!</v>
      </c>
      <c r="L27" s="15" t="e">
        <f ca="1">IF(TODAY()&gt;Tabela2241011121314151617181920101314[[#This Row],[VENCIMENTO]],"Vencido‼","Válido✔")</f>
        <v>#VALUE!</v>
      </c>
    </row>
    <row r="28" spans="1:12" x14ac:dyDescent="0.25">
      <c r="A28" s="11" t="str">
        <f>Tabela224[[#This Row],[NOME]]</f>
        <v>JHONATA HENRIQUE AMORIM ALVES</v>
      </c>
      <c r="B28" s="11" t="str">
        <f>Tabela224[[#This Row],[CATEGORIA]]</f>
        <v>EMPREGADO</v>
      </c>
      <c r="C28" s="15" t="str">
        <f>Tabela224[[#This Row],[SITUAÇÃO ]]</f>
        <v>ATIVO</v>
      </c>
      <c r="D28" s="15" t="s">
        <v>80</v>
      </c>
      <c r="E28" s="7" t="s">
        <v>143</v>
      </c>
      <c r="F28" s="10">
        <v>8.3333333333333329E-2</v>
      </c>
      <c r="G28" s="7" t="s">
        <v>22</v>
      </c>
      <c r="H28" s="7" t="s">
        <v>63</v>
      </c>
      <c r="I28" s="8">
        <v>24</v>
      </c>
      <c r="J28" s="7" t="e">
        <f t="shared" si="0"/>
        <v>#VALUE!</v>
      </c>
      <c r="K28" s="9" t="e">
        <f t="shared" si="2"/>
        <v>#VALUE!</v>
      </c>
      <c r="L28" s="15" t="e">
        <f ca="1">IF(TODAY()&gt;Tabela2241011121314151617181920101314[[#This Row],[VENCIMENTO]],"Vencido‼","Válido✔")</f>
        <v>#VALUE!</v>
      </c>
    </row>
    <row r="29" spans="1:12" x14ac:dyDescent="0.25">
      <c r="A29" s="11" t="str">
        <f>Tabela224[[#This Row],[NOME]]</f>
        <v>JOÃO PAULO GUIMARÃES</v>
      </c>
      <c r="B29" s="11" t="str">
        <f>Tabela224[[#This Row],[CATEGORIA]]</f>
        <v>EMPREGADO</v>
      </c>
      <c r="C29" s="15" t="str">
        <f>Tabela224[[#This Row],[SITUAÇÃO ]]</f>
        <v>INATIVO</v>
      </c>
      <c r="D29" s="15" t="s">
        <v>80</v>
      </c>
      <c r="E29" s="7">
        <v>45124</v>
      </c>
      <c r="F29" s="10">
        <v>8.3333333333333329E-2</v>
      </c>
      <c r="G29" s="7" t="s">
        <v>22</v>
      </c>
      <c r="H29" s="7" t="s">
        <v>63</v>
      </c>
      <c r="I29" s="8">
        <v>24</v>
      </c>
      <c r="J29" s="7">
        <f t="shared" si="0"/>
        <v>45855</v>
      </c>
      <c r="K29" s="9">
        <f t="shared" si="2"/>
        <v>45826</v>
      </c>
      <c r="L29" s="15" t="str">
        <f ca="1">IF(TODAY()&gt;Tabela2241011121314151617181920101314[[#This Row],[VENCIMENTO]],"Vencido‼","Válido✔")</f>
        <v>Válido✔</v>
      </c>
    </row>
    <row r="30" spans="1:12" x14ac:dyDescent="0.25">
      <c r="A30" s="11" t="str">
        <f>Tabela224[[#This Row],[NOME]]</f>
        <v>JONATHAS KELLYSON MARTINS DE OLIVEIRA</v>
      </c>
      <c r="B30" s="11" t="str">
        <f>Tabela224[[#This Row],[CATEGORIA]]</f>
        <v>INTERMITENTE</v>
      </c>
      <c r="C30" s="15" t="str">
        <f>Tabela224[[#This Row],[SITUAÇÃO ]]</f>
        <v>INATIVO</v>
      </c>
      <c r="D30" s="15" t="s">
        <v>80</v>
      </c>
      <c r="E30" s="7" t="s">
        <v>143</v>
      </c>
      <c r="F30" s="10">
        <v>8.3333333333333329E-2</v>
      </c>
      <c r="G30" s="7" t="s">
        <v>22</v>
      </c>
      <c r="H30" s="7" t="s">
        <v>63</v>
      </c>
      <c r="I30" s="8">
        <v>24</v>
      </c>
      <c r="J30" s="7" t="e">
        <f t="shared" si="0"/>
        <v>#VALUE!</v>
      </c>
      <c r="K30" s="9" t="e">
        <f t="shared" si="2"/>
        <v>#VALUE!</v>
      </c>
      <c r="L30" s="15" t="e">
        <f ca="1">IF(TODAY()&gt;Tabela2241011121314151617181920101314[[#This Row],[VENCIMENTO]],"Vencido‼","Válido✔")</f>
        <v>#VALUE!</v>
      </c>
    </row>
    <row r="31" spans="1:12" x14ac:dyDescent="0.25">
      <c r="A31" s="11" t="str">
        <f>Tabela224[[#This Row],[NOME]]</f>
        <v>JOSÉ ANTÔNIO DIAS</v>
      </c>
      <c r="B31" s="11" t="str">
        <f>Tabela224[[#This Row],[CATEGORIA]]</f>
        <v xml:space="preserve">EMPREGADO </v>
      </c>
      <c r="C31" s="15" t="str">
        <f>Tabela224[[#This Row],[SITUAÇÃO ]]</f>
        <v>ATIVO</v>
      </c>
      <c r="D31" s="15" t="s">
        <v>80</v>
      </c>
      <c r="E31" s="7">
        <v>45124</v>
      </c>
      <c r="F31" s="10">
        <v>8.3333333333333329E-2</v>
      </c>
      <c r="G31" s="7" t="s">
        <v>22</v>
      </c>
      <c r="H31" s="7" t="s">
        <v>63</v>
      </c>
      <c r="I31" s="8">
        <v>24</v>
      </c>
      <c r="J31" s="7">
        <f t="shared" si="0"/>
        <v>45855</v>
      </c>
      <c r="K31" s="9">
        <f t="shared" si="2"/>
        <v>45826</v>
      </c>
      <c r="L31" s="15" t="str">
        <f ca="1">IF(TODAY()&gt;Tabela2241011121314151617181920101314[[#This Row],[VENCIMENTO]],"Vencido‼","Válido✔")</f>
        <v>Válido✔</v>
      </c>
    </row>
    <row r="32" spans="1:12" x14ac:dyDescent="0.25">
      <c r="A32" s="11" t="str">
        <f>Tabela224[[#This Row],[NOME]]</f>
        <v>KENNEDY ALMEIDA MOTA</v>
      </c>
      <c r="B32" s="11" t="str">
        <f>Tabela224[[#This Row],[CATEGORIA]]</f>
        <v>EMPREGADO</v>
      </c>
      <c r="C32" s="15" t="str">
        <f>Tabela224[[#This Row],[SITUAÇÃO ]]</f>
        <v>ATIVO</v>
      </c>
      <c r="D32" s="15" t="s">
        <v>80</v>
      </c>
      <c r="E32" s="7">
        <v>45124</v>
      </c>
      <c r="F32" s="10">
        <v>8.3333333333333329E-2</v>
      </c>
      <c r="G32" s="7" t="s">
        <v>22</v>
      </c>
      <c r="H32" s="7" t="s">
        <v>63</v>
      </c>
      <c r="I32" s="8">
        <v>24</v>
      </c>
      <c r="J32" s="7">
        <f t="shared" si="0"/>
        <v>45855</v>
      </c>
      <c r="K32" s="9">
        <f t="shared" si="2"/>
        <v>45826</v>
      </c>
      <c r="L32" s="15" t="str">
        <f ca="1">IF(TODAY()&gt;Tabela2241011121314151617181920101314[[#This Row],[VENCIMENTO]],"Vencido‼","Válido✔")</f>
        <v>Válido✔</v>
      </c>
    </row>
    <row r="33" spans="1:12" x14ac:dyDescent="0.25">
      <c r="A33" s="11" t="str">
        <f>Tabela224[[#This Row],[NOME]]</f>
        <v>KEVIN AQUINO ARNEZ</v>
      </c>
      <c r="B33" s="11" t="str">
        <f>Tabela224[[#This Row],[CATEGORIA]]</f>
        <v>EMPREGADO</v>
      </c>
      <c r="C33" s="15" t="str">
        <f>Tabela224[[#This Row],[SITUAÇÃO ]]</f>
        <v>ATIVO</v>
      </c>
      <c r="D33" s="15" t="s">
        <v>80</v>
      </c>
      <c r="E33" s="7">
        <v>45124</v>
      </c>
      <c r="F33" s="10">
        <v>8.3333333333333329E-2</v>
      </c>
      <c r="G33" s="7" t="s">
        <v>22</v>
      </c>
      <c r="H33" s="7" t="s">
        <v>63</v>
      </c>
      <c r="I33" s="8">
        <v>24</v>
      </c>
      <c r="J33" s="7">
        <f t="shared" si="0"/>
        <v>45855</v>
      </c>
      <c r="K33" s="9">
        <f t="shared" si="2"/>
        <v>45826</v>
      </c>
      <c r="L33" s="15" t="str">
        <f ca="1">IF(TODAY()&gt;Tabela2241011121314151617181920101314[[#This Row],[VENCIMENTO]],"Vencido‼","Válido✔")</f>
        <v>Válido✔</v>
      </c>
    </row>
    <row r="34" spans="1:12" x14ac:dyDescent="0.25">
      <c r="A34" s="11" t="str">
        <f>Tabela224[[#This Row],[NOME]]</f>
        <v>LEANDRO ARCANJO DOS SANTOS</v>
      </c>
      <c r="B34" s="11" t="str">
        <f>Tabela224[[#This Row],[CATEGORIA]]</f>
        <v>EMPREGADO</v>
      </c>
      <c r="C34" s="15" t="str">
        <f>Tabela224[[#This Row],[SITUAÇÃO ]]</f>
        <v>ATIVO</v>
      </c>
      <c r="D34" s="15" t="s">
        <v>80</v>
      </c>
      <c r="E34" s="7">
        <v>45124</v>
      </c>
      <c r="F34" s="10">
        <v>8.3333333333333329E-2</v>
      </c>
      <c r="G34" s="7" t="s">
        <v>22</v>
      </c>
      <c r="H34" s="7" t="s">
        <v>63</v>
      </c>
      <c r="I34" s="8">
        <v>24</v>
      </c>
      <c r="J34" s="7">
        <f t="shared" si="0"/>
        <v>45855</v>
      </c>
      <c r="K34" s="9">
        <f t="shared" si="2"/>
        <v>45826</v>
      </c>
      <c r="L34" s="15" t="str">
        <f ca="1">IF(TODAY()&gt;Tabela2241011121314151617181920101314[[#This Row],[VENCIMENTO]],"Vencido‼","Válido✔")</f>
        <v>Válido✔</v>
      </c>
    </row>
    <row r="35" spans="1:12" x14ac:dyDescent="0.25">
      <c r="A35" s="11" t="str">
        <f>Tabela224[[#This Row],[NOME]]</f>
        <v>LUCIANO ALVES DE PAIVA</v>
      </c>
      <c r="B35" s="11" t="str">
        <f>Tabela224[[#This Row],[CATEGORIA]]</f>
        <v>EMPREGADO</v>
      </c>
      <c r="C35" s="15" t="str">
        <f>Tabela224[[#This Row],[SITUAÇÃO ]]</f>
        <v>INATIVO</v>
      </c>
      <c r="D35" s="15" t="s">
        <v>80</v>
      </c>
      <c r="E35" s="7">
        <v>45124</v>
      </c>
      <c r="F35" s="10">
        <v>8.3333333333333329E-2</v>
      </c>
      <c r="G35" s="7" t="s">
        <v>22</v>
      </c>
      <c r="H35" s="7" t="s">
        <v>63</v>
      </c>
      <c r="I35" s="8">
        <v>24</v>
      </c>
      <c r="J35" s="7">
        <f t="shared" si="0"/>
        <v>45855</v>
      </c>
      <c r="K35" s="9">
        <f t="shared" si="2"/>
        <v>45826</v>
      </c>
      <c r="L35" s="15" t="str">
        <f ca="1">IF(TODAY()&gt;Tabela2241011121314151617181920101314[[#This Row],[VENCIMENTO]],"Vencido‼","Válido✔")</f>
        <v>Válido✔</v>
      </c>
    </row>
    <row r="36" spans="1:12" x14ac:dyDescent="0.25">
      <c r="A36" s="11" t="str">
        <f>Tabela224[[#This Row],[NOME]]</f>
        <v>LUIZ CARLOS CORRÊA</v>
      </c>
      <c r="B36" s="11" t="str">
        <f>Tabela224[[#This Row],[CATEGORIA]]</f>
        <v>EMPREGADO</v>
      </c>
      <c r="C36" s="15" t="str">
        <f>Tabela224[[#This Row],[SITUAÇÃO ]]</f>
        <v>ATIVO</v>
      </c>
      <c r="D36" s="15" t="s">
        <v>80</v>
      </c>
      <c r="E36" s="7">
        <v>45124</v>
      </c>
      <c r="F36" s="10">
        <v>8.3333333333333329E-2</v>
      </c>
      <c r="G36" s="7" t="s">
        <v>22</v>
      </c>
      <c r="H36" s="7" t="s">
        <v>63</v>
      </c>
      <c r="I36" s="8">
        <v>24</v>
      </c>
      <c r="J36" s="7">
        <f t="shared" si="0"/>
        <v>45855</v>
      </c>
      <c r="K36" s="9">
        <f t="shared" si="2"/>
        <v>45826</v>
      </c>
      <c r="L36" s="15" t="str">
        <f ca="1">IF(TODAY()&gt;Tabela2241011121314151617181920101314[[#This Row],[VENCIMENTO]],"Vencido‼","Válido✔")</f>
        <v>Válido✔</v>
      </c>
    </row>
    <row r="37" spans="1:12" x14ac:dyDescent="0.25">
      <c r="A37" s="11" t="str">
        <f>Tabela224[[#This Row],[NOME]]</f>
        <v>MÁRCIO PEREIRA DO NASCIMENTO</v>
      </c>
      <c r="B37" s="11" t="str">
        <f>Tabela224[[#This Row],[CATEGORIA]]</f>
        <v>EMPREGADO</v>
      </c>
      <c r="C37" s="15" t="str">
        <f>Tabela224[[#This Row],[SITUAÇÃO ]]</f>
        <v>ATIVO</v>
      </c>
      <c r="D37" s="15" t="s">
        <v>80</v>
      </c>
      <c r="E37" s="7">
        <v>45124</v>
      </c>
      <c r="F37" s="10">
        <v>8.3333333333333329E-2</v>
      </c>
      <c r="G37" s="7" t="s">
        <v>22</v>
      </c>
      <c r="H37" s="7" t="s">
        <v>63</v>
      </c>
      <c r="I37" s="8">
        <v>24</v>
      </c>
      <c r="J37" s="7">
        <f t="shared" si="0"/>
        <v>45855</v>
      </c>
      <c r="K37" s="9">
        <f t="shared" si="2"/>
        <v>45826</v>
      </c>
      <c r="L37" s="15" t="str">
        <f ca="1">IF(TODAY()&gt;Tabela2241011121314151617181920101314[[#This Row],[VENCIMENTO]],"Vencido‼","Válido✔")</f>
        <v>Válido✔</v>
      </c>
    </row>
    <row r="38" spans="1:12" x14ac:dyDescent="0.25">
      <c r="A38" s="11" t="str">
        <f>Tabela224[[#This Row],[NOME]]</f>
        <v>MATEUS DOS SANTOS DE BRITO</v>
      </c>
      <c r="B38" s="11" t="str">
        <f>Tabela224[[#This Row],[CATEGORIA]]</f>
        <v>INTERMITENTE (ELISVÂNIO)</v>
      </c>
      <c r="C38" s="15" t="str">
        <f>Tabela224[[#This Row],[SITUAÇÃO ]]</f>
        <v>ATIVO</v>
      </c>
      <c r="D38" s="15" t="s">
        <v>80</v>
      </c>
      <c r="E38" s="7" t="s">
        <v>143</v>
      </c>
      <c r="F38" s="10">
        <v>8.3333333333333329E-2</v>
      </c>
      <c r="G38" s="7" t="s">
        <v>22</v>
      </c>
      <c r="H38" s="7" t="s">
        <v>63</v>
      </c>
      <c r="I38" s="8">
        <v>24</v>
      </c>
      <c r="J38" s="7" t="e">
        <f t="shared" si="0"/>
        <v>#VALUE!</v>
      </c>
      <c r="K38" s="9" t="e">
        <f t="shared" si="2"/>
        <v>#VALUE!</v>
      </c>
      <c r="L38" s="15" t="e">
        <f ca="1">IF(TODAY()&gt;Tabela2241011121314151617181920101314[[#This Row],[VENCIMENTO]],"Vencido‼","Válido✔")</f>
        <v>#VALUE!</v>
      </c>
    </row>
    <row r="39" spans="1:12" x14ac:dyDescent="0.25">
      <c r="A39" s="11" t="str">
        <f>Tabela224[[#This Row],[NOME]]</f>
        <v>MOACIR ROMÁRIO SIQUEIRA DOS REIS</v>
      </c>
      <c r="B39" s="11" t="str">
        <f>Tabela224[[#This Row],[CATEGORIA]]</f>
        <v>EMPREGADO</v>
      </c>
      <c r="C39" s="15" t="str">
        <f>Tabela224[[#This Row],[SITUAÇÃO ]]</f>
        <v>ATIVO</v>
      </c>
      <c r="D39" s="15" t="s">
        <v>80</v>
      </c>
      <c r="E39" s="7">
        <v>45124</v>
      </c>
      <c r="F39" s="10">
        <v>8.3333333333333329E-2</v>
      </c>
      <c r="G39" s="7" t="s">
        <v>22</v>
      </c>
      <c r="H39" s="7" t="s">
        <v>63</v>
      </c>
      <c r="I39" s="8">
        <v>24</v>
      </c>
      <c r="J39" s="7">
        <f t="shared" si="0"/>
        <v>45855</v>
      </c>
      <c r="K39" s="9">
        <f t="shared" si="2"/>
        <v>45826</v>
      </c>
      <c r="L39" s="15" t="str">
        <f ca="1">IF(TODAY()&gt;Tabela2241011121314151617181920101314[[#This Row],[VENCIMENTO]],"Vencido‼","Válido✔")</f>
        <v>Válido✔</v>
      </c>
    </row>
    <row r="40" spans="1:12" x14ac:dyDescent="0.25">
      <c r="A40" s="11" t="str">
        <f>Tabela224[[#This Row],[NOME]]</f>
        <v>NATHÁLIA ROSY SOUZA OLIVEIRA</v>
      </c>
      <c r="B40" s="11" t="str">
        <f>Tabela224[[#This Row],[CATEGORIA]]</f>
        <v>EMPREGADO</v>
      </c>
      <c r="C40" s="15" t="str">
        <f>Tabela224[[#This Row],[SITUAÇÃO ]]</f>
        <v>ATIVO</v>
      </c>
      <c r="D40" s="15" t="s">
        <v>80</v>
      </c>
      <c r="E40" s="7">
        <v>45107</v>
      </c>
      <c r="F40" s="10">
        <v>8.3333333333333329E-2</v>
      </c>
      <c r="G40" s="7" t="s">
        <v>22</v>
      </c>
      <c r="H40" s="7" t="s">
        <v>63</v>
      </c>
      <c r="I40" s="8">
        <v>24</v>
      </c>
      <c r="J40" s="7">
        <f t="shared" si="0"/>
        <v>45838</v>
      </c>
      <c r="K40" s="9">
        <f t="shared" si="2"/>
        <v>45809</v>
      </c>
      <c r="L40" s="15" t="str">
        <f ca="1">IF(TODAY()&gt;Tabela2241011121314151617181920101314[[#This Row],[VENCIMENTO]],"Vencido‼","Válido✔")</f>
        <v>Válido✔</v>
      </c>
    </row>
    <row r="41" spans="1:12" x14ac:dyDescent="0.25">
      <c r="A41" s="11" t="str">
        <f>Tabela224[[#This Row],[NOME]]</f>
        <v>NAYARA THAÍS LOURENÇO OLIVEIRA</v>
      </c>
      <c r="B41" s="11" t="str">
        <f>Tabela224[[#This Row],[CATEGORIA]]</f>
        <v>EMPREGADO</v>
      </c>
      <c r="C41" s="15" t="str">
        <f>Tabela224[[#This Row],[SITUAÇÃO ]]</f>
        <v>ATIVO</v>
      </c>
      <c r="D41" s="15" t="s">
        <v>80</v>
      </c>
      <c r="E41" s="7">
        <v>45124</v>
      </c>
      <c r="F41" s="10">
        <v>8.3333333333333329E-2</v>
      </c>
      <c r="G41" s="7" t="s">
        <v>22</v>
      </c>
      <c r="H41" s="7" t="s">
        <v>63</v>
      </c>
      <c r="I41" s="8">
        <v>24</v>
      </c>
      <c r="J41" s="7">
        <f t="shared" si="0"/>
        <v>45855</v>
      </c>
      <c r="K41" s="9">
        <f t="shared" si="2"/>
        <v>45826</v>
      </c>
      <c r="L41" s="15" t="str">
        <f ca="1">IF(TODAY()&gt;Tabela2241011121314151617181920101314[[#This Row],[VENCIMENTO]],"Vencido‼","Válido✔")</f>
        <v>Válido✔</v>
      </c>
    </row>
    <row r="42" spans="1:12" x14ac:dyDescent="0.25">
      <c r="A42" s="11" t="str">
        <f>Tabela224[[#This Row],[NOME]]</f>
        <v>NIELTON OLIVEIRA DAMASCENO</v>
      </c>
      <c r="B42" s="11" t="str">
        <f>Tabela224[[#This Row],[CATEGORIA]]</f>
        <v>EMPREGADO</v>
      </c>
      <c r="C42" s="15" t="str">
        <f>Tabela224[[#This Row],[SITUAÇÃO ]]</f>
        <v>ATIVO</v>
      </c>
      <c r="D42" s="15" t="s">
        <v>80</v>
      </c>
      <c r="E42" s="7">
        <v>45124</v>
      </c>
      <c r="F42" s="10">
        <v>8.3333333333333329E-2</v>
      </c>
      <c r="G42" s="7" t="s">
        <v>22</v>
      </c>
      <c r="H42" s="7" t="s">
        <v>63</v>
      </c>
      <c r="I42" s="8">
        <v>24</v>
      </c>
      <c r="J42" s="7">
        <f t="shared" si="0"/>
        <v>45855</v>
      </c>
      <c r="K42" s="9">
        <f t="shared" si="2"/>
        <v>45826</v>
      </c>
      <c r="L42" s="15" t="str">
        <f ca="1">IF(TODAY()&gt;Tabela2241011121314151617181920101314[[#This Row],[VENCIMENTO]],"Vencido‼","Válido✔")</f>
        <v>Válido✔</v>
      </c>
    </row>
    <row r="43" spans="1:12" x14ac:dyDescent="0.25">
      <c r="A43" s="11" t="str">
        <f>Tabela224[[#This Row],[NOME]]</f>
        <v>PAULO CÉLIO DA SILVA</v>
      </c>
      <c r="B43" s="11" t="str">
        <f>Tabela224[[#This Row],[CATEGORIA]]</f>
        <v>EMPREGADO</v>
      </c>
      <c r="C43" s="15" t="str">
        <f>Tabela224[[#This Row],[SITUAÇÃO ]]</f>
        <v>ATIVO</v>
      </c>
      <c r="D43" s="15" t="s">
        <v>80</v>
      </c>
      <c r="E43" s="7">
        <v>45124</v>
      </c>
      <c r="F43" s="10">
        <v>8.3333333333333329E-2</v>
      </c>
      <c r="G43" s="7" t="s">
        <v>22</v>
      </c>
      <c r="H43" s="7" t="s">
        <v>63</v>
      </c>
      <c r="I43" s="8">
        <v>24</v>
      </c>
      <c r="J43" s="7">
        <f t="shared" si="0"/>
        <v>45855</v>
      </c>
      <c r="K43" s="9">
        <f t="shared" si="2"/>
        <v>45826</v>
      </c>
      <c r="L43" s="15" t="str">
        <f ca="1">IF(TODAY()&gt;Tabela2241011121314151617181920101314[[#This Row],[VENCIMENTO]],"Vencido‼","Válido✔")</f>
        <v>Válido✔</v>
      </c>
    </row>
    <row r="44" spans="1:12" x14ac:dyDescent="0.25">
      <c r="A44" s="11" t="str">
        <f>Tabela224[[#This Row],[NOME]]</f>
        <v>RAFAEL FAUSTINO MAPA COELHO</v>
      </c>
      <c r="B44" s="11" t="str">
        <f>Tabela224[[#This Row],[CATEGORIA]]</f>
        <v>EMPREGADO</v>
      </c>
      <c r="C44" s="15" t="str">
        <f>Tabela224[[#This Row],[SITUAÇÃO ]]</f>
        <v>INATIVO</v>
      </c>
      <c r="D44" s="15" t="s">
        <v>80</v>
      </c>
      <c r="E44" s="7">
        <v>45124</v>
      </c>
      <c r="F44" s="10">
        <v>8.3333333333333329E-2</v>
      </c>
      <c r="G44" s="7" t="s">
        <v>22</v>
      </c>
      <c r="H44" s="7" t="s">
        <v>63</v>
      </c>
      <c r="I44" s="8">
        <v>24</v>
      </c>
      <c r="J44" s="7">
        <f t="shared" si="0"/>
        <v>45855</v>
      </c>
      <c r="K44" s="9">
        <f t="shared" si="2"/>
        <v>45826</v>
      </c>
      <c r="L44" s="15" t="str">
        <f ca="1">IF(TODAY()&gt;Tabela2241011121314151617181920101314[[#This Row],[VENCIMENTO]],"Vencido‼","Válido✔")</f>
        <v>Válido✔</v>
      </c>
    </row>
    <row r="45" spans="1:12" x14ac:dyDescent="0.25">
      <c r="A45" s="11" t="str">
        <f>Tabela224[[#This Row],[NOME]]</f>
        <v>RAFAEL ROBERTO CAMPIDELLI</v>
      </c>
      <c r="B45" s="11" t="str">
        <f>Tabela224[[#This Row],[CATEGORIA]]</f>
        <v>EMPREGADO</v>
      </c>
      <c r="C45" s="15" t="s">
        <v>120</v>
      </c>
      <c r="D45" s="15" t="s">
        <v>80</v>
      </c>
      <c r="E45" s="7">
        <v>45124</v>
      </c>
      <c r="F45" s="10">
        <v>8.3333333333333329E-2</v>
      </c>
      <c r="G45" s="7" t="s">
        <v>22</v>
      </c>
      <c r="H45" s="7" t="s">
        <v>63</v>
      </c>
      <c r="I45" s="8">
        <v>24</v>
      </c>
      <c r="J45" s="7">
        <f>EDATE(E45,I45)</f>
        <v>45855</v>
      </c>
      <c r="K45" s="9">
        <f>J45-29</f>
        <v>45826</v>
      </c>
      <c r="L45" s="15" t="str">
        <f ca="1">IF(TODAY()&gt;Tabela2241011121314151617181920101314[[#This Row],[VENCIMENTO]],"Vencido‼","Válido✔")</f>
        <v>Válido✔</v>
      </c>
    </row>
    <row r="46" spans="1:12" x14ac:dyDescent="0.25">
      <c r="A46" s="11" t="str">
        <f>Tabela224[[#This Row],[NOME]]</f>
        <v>ROBERT AUGUSTO SANTOS SILVA</v>
      </c>
      <c r="B46" s="11" t="str">
        <f>Tabela224[[#This Row],[CATEGORIA]]</f>
        <v>EMPREGADO</v>
      </c>
      <c r="C46" s="15" t="str">
        <f>Tabela224[[#This Row],[SITUAÇÃO ]]</f>
        <v>ATIVO</v>
      </c>
      <c r="D46" s="15" t="s">
        <v>80</v>
      </c>
      <c r="E46" s="7">
        <v>45124</v>
      </c>
      <c r="F46" s="10">
        <v>8.3333333333333329E-2</v>
      </c>
      <c r="G46" s="7" t="s">
        <v>22</v>
      </c>
      <c r="H46" s="7" t="s">
        <v>63</v>
      </c>
      <c r="I46" s="8">
        <v>24</v>
      </c>
      <c r="J46" s="7">
        <f t="shared" si="0"/>
        <v>45855</v>
      </c>
      <c r="K46" s="9">
        <f t="shared" si="2"/>
        <v>45826</v>
      </c>
      <c r="L46" s="15" t="str">
        <f ca="1">IF(TODAY()&gt;Tabela2241011121314151617181920101314[[#This Row],[VENCIMENTO]],"Vencido‼","Válido✔")</f>
        <v>Válido✔</v>
      </c>
    </row>
    <row r="47" spans="1:12" x14ac:dyDescent="0.25">
      <c r="A47" s="11" t="str">
        <f>Tabela224[[#This Row],[NOME]]</f>
        <v>TALISON TIAGO DIAS OLIVEIRA</v>
      </c>
      <c r="B47" s="11" t="str">
        <f>Tabela224[[#This Row],[CATEGORIA]]</f>
        <v>EMPREGADO</v>
      </c>
      <c r="C47" s="15" t="str">
        <f>Tabela224[[#This Row],[SITUAÇÃO ]]</f>
        <v>ATIVO</v>
      </c>
      <c r="D47" s="15" t="s">
        <v>80</v>
      </c>
      <c r="E47" s="7">
        <v>45124</v>
      </c>
      <c r="F47" s="10">
        <v>8.3333333333333329E-2</v>
      </c>
      <c r="G47" s="7" t="s">
        <v>22</v>
      </c>
      <c r="H47" s="7" t="s">
        <v>63</v>
      </c>
      <c r="I47" s="8">
        <v>24</v>
      </c>
      <c r="J47" s="7">
        <f t="shared" si="0"/>
        <v>45855</v>
      </c>
      <c r="K47" s="9">
        <f t="shared" si="2"/>
        <v>45826</v>
      </c>
      <c r="L47" s="15" t="str">
        <f ca="1">IF(TODAY()&gt;Tabela2241011121314151617181920101314[[#This Row],[VENCIMENTO]],"Vencido‼","Válido✔")</f>
        <v>Válido✔</v>
      </c>
    </row>
    <row r="48" spans="1:12" x14ac:dyDescent="0.25">
      <c r="A48" s="11" t="str">
        <f>Tabela224[[#This Row],[NOME]]</f>
        <v>THAÍS LORRAINE DA SILVA SANTOS</v>
      </c>
      <c r="B48" s="11" t="str">
        <f>Tabela224[[#This Row],[CATEGORIA]]</f>
        <v>EMPREGADO</v>
      </c>
      <c r="C48" s="15" t="str">
        <f>Tabela224[[#This Row],[SITUAÇÃO ]]</f>
        <v>ATIVO</v>
      </c>
      <c r="D48" s="15" t="s">
        <v>80</v>
      </c>
      <c r="E48" s="7" t="s">
        <v>143</v>
      </c>
      <c r="F48" s="10">
        <v>8.3333333333333329E-2</v>
      </c>
      <c r="G48" s="7" t="s">
        <v>22</v>
      </c>
      <c r="H48" s="7" t="s">
        <v>63</v>
      </c>
      <c r="I48" s="8">
        <v>24</v>
      </c>
      <c r="J48" s="7" t="e">
        <f t="shared" si="0"/>
        <v>#VALUE!</v>
      </c>
      <c r="K48" s="9" t="e">
        <f t="shared" si="2"/>
        <v>#VALUE!</v>
      </c>
      <c r="L48" s="15" t="e">
        <f ca="1">IF(TODAY()&gt;Tabela2241011121314151617181920101314[[#This Row],[VENCIMENTO]],"Vencido‼","Válido✔")</f>
        <v>#VALUE!</v>
      </c>
    </row>
    <row r="49" spans="1:12" x14ac:dyDescent="0.25">
      <c r="A49" s="11" t="str">
        <f>Tabela224[[#This Row],[NOME]]</f>
        <v>WAGNER APARECIDO DE SOUSA JÚNIOR</v>
      </c>
      <c r="B49" s="11" t="str">
        <f>Tabela224[[#This Row],[CATEGORIA]]</f>
        <v>EMPREGADO</v>
      </c>
      <c r="C49" s="15" t="str">
        <f>Tabela224[[#This Row],[SITUAÇÃO ]]</f>
        <v>INATIVO</v>
      </c>
      <c r="D49" s="15" t="s">
        <v>80</v>
      </c>
      <c r="E49" s="7">
        <v>45170</v>
      </c>
      <c r="F49" s="10">
        <v>8.3333333333333329E-2</v>
      </c>
      <c r="G49" s="7" t="s">
        <v>22</v>
      </c>
      <c r="H49" s="7" t="s">
        <v>63</v>
      </c>
      <c r="I49" s="8">
        <v>24</v>
      </c>
      <c r="J49" s="7">
        <f t="shared" si="0"/>
        <v>45901</v>
      </c>
      <c r="K49" s="9">
        <f t="shared" si="2"/>
        <v>45872</v>
      </c>
      <c r="L49" s="15" t="str">
        <f ca="1">IF(TODAY()&gt;Tabela2241011121314151617181920101314[[#This Row],[VENCIMENTO]],"Vencido‼","Válido✔")</f>
        <v>Válido✔</v>
      </c>
    </row>
    <row r="50" spans="1:12" x14ac:dyDescent="0.25">
      <c r="A50" s="11" t="str">
        <f>Tabela224[[#This Row],[NOME]]</f>
        <v>WESLEY DE ALMEIDA E SOUZA</v>
      </c>
      <c r="B50" s="11" t="str">
        <f>Tabela224[[#This Row],[CATEGORIA]]</f>
        <v>EMPREGADO</v>
      </c>
      <c r="C50" s="15" t="str">
        <f>Tabela224[[#This Row],[SITUAÇÃO ]]</f>
        <v>ATIVO</v>
      </c>
      <c r="D50" s="15" t="s">
        <v>80</v>
      </c>
      <c r="E50" s="7">
        <v>45124</v>
      </c>
      <c r="F50" s="10">
        <v>8.3333333333333329E-2</v>
      </c>
      <c r="G50" s="7" t="s">
        <v>22</v>
      </c>
      <c r="H50" s="7" t="s">
        <v>63</v>
      </c>
      <c r="I50" s="8">
        <v>24</v>
      </c>
      <c r="J50" s="19">
        <f t="shared" si="0"/>
        <v>45855</v>
      </c>
      <c r="K50" s="20">
        <f t="shared" si="2"/>
        <v>45826</v>
      </c>
      <c r="L50" s="15" t="str">
        <f ca="1">IF(TODAY()&gt;Tabela2241011121314151617181920101314[[#This Row],[VENCIMENTO]],"Vencido‼","Válido✔")</f>
        <v>Válido✔</v>
      </c>
    </row>
    <row r="51" spans="1:12" x14ac:dyDescent="0.25">
      <c r="A51" s="11" t="str">
        <f>Tabela224[[#This Row],[NOME]]</f>
        <v>MARCELO CHRISTIAN LELIS DE OLIVEIRA</v>
      </c>
      <c r="B51" s="11" t="str">
        <f>Tabela224[[#This Row],[CATEGORIA]]</f>
        <v>EMPREGADO</v>
      </c>
      <c r="C51" s="15" t="str">
        <f>Tabela224[[#This Row],[SITUAÇÃO ]]</f>
        <v>ATIVO</v>
      </c>
      <c r="D51" s="15" t="s">
        <v>80</v>
      </c>
      <c r="E51" s="7">
        <v>45257</v>
      </c>
      <c r="F51" s="10">
        <v>8.3333333333333329E-2</v>
      </c>
      <c r="G51" s="7" t="s">
        <v>22</v>
      </c>
      <c r="H51" s="7" t="s">
        <v>63</v>
      </c>
      <c r="I51" s="8">
        <v>24</v>
      </c>
      <c r="J51" s="7">
        <f t="shared" si="0"/>
        <v>45988</v>
      </c>
      <c r="K51" s="9">
        <f t="shared" si="2"/>
        <v>45959</v>
      </c>
      <c r="L51" s="27" t="str">
        <f ca="1">IF(TODAY()&gt;Tabela2241011121314151617181920101314[[#This Row],[VENCIMENTO]],"Vencido‼","Válido✔")</f>
        <v>Válido✔</v>
      </c>
    </row>
    <row r="52" spans="1:12" x14ac:dyDescent="0.25">
      <c r="A52" s="11" t="str">
        <f>Tabela224[[#This Row],[NOME]]</f>
        <v>PABLO VINICIUS SEVERINO FERNANDES</v>
      </c>
      <c r="B52" s="11" t="str">
        <f>Tabela224[[#This Row],[CATEGORIA]]</f>
        <v xml:space="preserve">EMPREGADO </v>
      </c>
      <c r="C52" s="15" t="str">
        <f>Tabela224[[#This Row],[SITUAÇÃO ]]</f>
        <v>ATIVO</v>
      </c>
      <c r="D52" s="15" t="s">
        <v>80</v>
      </c>
      <c r="E52" s="7">
        <v>45257</v>
      </c>
      <c r="F52" s="10">
        <v>8.3333333333333329E-2</v>
      </c>
      <c r="G52" s="7" t="s">
        <v>22</v>
      </c>
      <c r="H52" s="7" t="s">
        <v>63</v>
      </c>
      <c r="I52" s="8">
        <v>24</v>
      </c>
      <c r="J52" s="7">
        <f t="shared" si="0"/>
        <v>45988</v>
      </c>
      <c r="K52" s="9">
        <f t="shared" si="2"/>
        <v>45959</v>
      </c>
      <c r="L52" s="27" t="str">
        <f ca="1">IF(TODAY()&gt;Tabela2241011121314151617181920101314[[#This Row],[VENCIMENTO]],"Vencido‼","Válido✔")</f>
        <v>Válido✔</v>
      </c>
    </row>
    <row r="53" spans="1:12" x14ac:dyDescent="0.25">
      <c r="A53" s="11" t="str">
        <f>Tabela224[[#This Row],[NOME]]</f>
        <v>FRANCISCO PEDRO DE SOUZA SANTOS</v>
      </c>
      <c r="B53" s="11" t="str">
        <f>Tabela224[[#This Row],[CATEGORIA]]</f>
        <v>EMPREGADO</v>
      </c>
      <c r="C53" s="15" t="s">
        <v>120</v>
      </c>
      <c r="D53" s="15" t="s">
        <v>80</v>
      </c>
      <c r="E53" s="7">
        <v>45300</v>
      </c>
      <c r="F53" s="10">
        <v>8.3333333333333329E-2</v>
      </c>
      <c r="G53" s="7" t="s">
        <v>22</v>
      </c>
      <c r="H53" s="7" t="s">
        <v>63</v>
      </c>
      <c r="I53" s="8">
        <v>24</v>
      </c>
      <c r="J53" s="7">
        <f t="shared" si="0"/>
        <v>46031</v>
      </c>
      <c r="K53" s="9">
        <f t="shared" si="2"/>
        <v>46002</v>
      </c>
      <c r="L53" s="27" t="str">
        <f ca="1">IF(TODAY()&gt;Tabela2241011121314151617181920101314[[#This Row],[VENCIMENTO]],"Vencido‼","Válido✔")</f>
        <v>Válido✔</v>
      </c>
    </row>
    <row r="54" spans="1:12" x14ac:dyDescent="0.25">
      <c r="A54" s="11" t="str">
        <f>Tabela224[[#This Row],[NOME]]</f>
        <v>ÍTALO GABRIEL DA SILVA RODRIGUES SANTOS</v>
      </c>
      <c r="B54" s="11" t="str">
        <f>Tabela224[[#This Row],[CATEGORIA]]</f>
        <v>EMPREGADO</v>
      </c>
      <c r="C54" s="15" t="str">
        <f>Tabela224[[#This Row],[SITUAÇÃO ]]</f>
        <v>ATIVO</v>
      </c>
      <c r="D54" s="15" t="s">
        <v>80</v>
      </c>
      <c r="E54" s="7">
        <v>45327</v>
      </c>
      <c r="F54" s="10">
        <v>8.3333333333333329E-2</v>
      </c>
      <c r="G54" s="7" t="s">
        <v>22</v>
      </c>
      <c r="H54" s="7" t="s">
        <v>63</v>
      </c>
      <c r="I54" s="8">
        <v>24</v>
      </c>
      <c r="J54" s="7">
        <f t="shared" si="0"/>
        <v>46058</v>
      </c>
      <c r="K54" s="9">
        <f t="shared" si="2"/>
        <v>46029</v>
      </c>
      <c r="L54" s="27" t="str">
        <f ca="1">IF(TODAY()&gt;Tabela2241011121314151617181920101314[[#This Row],[VENCIMENTO]],"Vencido‼","Válido✔")</f>
        <v>Válido✔</v>
      </c>
    </row>
    <row r="55" spans="1:12" x14ac:dyDescent="0.25">
      <c r="A55" s="11" t="str">
        <f>Tabela224[[#This Row],[NOME]]</f>
        <v>IVANILDO AMARAL SANTOS</v>
      </c>
      <c r="B55" s="11" t="str">
        <f>Tabela224[[#This Row],[CATEGORIA]]</f>
        <v>EMPREGADO</v>
      </c>
      <c r="C55" s="15" t="str">
        <f>Tabela224[[#This Row],[SITUAÇÃO ]]</f>
        <v>ATIVO</v>
      </c>
      <c r="D55" s="15" t="s">
        <v>80</v>
      </c>
      <c r="E55" s="7">
        <v>45327</v>
      </c>
      <c r="F55" s="10">
        <v>8.3333333333333329E-2</v>
      </c>
      <c r="G55" s="7" t="s">
        <v>22</v>
      </c>
      <c r="H55" s="7" t="s">
        <v>63</v>
      </c>
      <c r="I55" s="8">
        <v>24</v>
      </c>
      <c r="J55" s="7">
        <f t="shared" si="0"/>
        <v>46058</v>
      </c>
      <c r="K55" s="9">
        <f t="shared" si="2"/>
        <v>46029</v>
      </c>
      <c r="L55" s="27" t="str">
        <f ca="1">IF(TODAY()&gt;Tabela2241011121314151617181920101314[[#This Row],[VENCIMENTO]],"Vencido‼","Válido✔")</f>
        <v>Válido✔</v>
      </c>
    </row>
    <row r="56" spans="1:12" x14ac:dyDescent="0.25">
      <c r="A56" s="11" t="str">
        <f>Tabela224[[#This Row],[NOME]]</f>
        <v>JONATHAN FERNANDES PEREIRA</v>
      </c>
      <c r="B56" s="11" t="str">
        <f>Tabela224[[#This Row],[CATEGORIA]]</f>
        <v>EMPREGADO</v>
      </c>
      <c r="C56" s="15" t="str">
        <f>Tabela224[[#This Row],[SITUAÇÃO ]]</f>
        <v>ATIVO</v>
      </c>
      <c r="D56" s="15" t="s">
        <v>80</v>
      </c>
      <c r="E56" s="7">
        <v>45327</v>
      </c>
      <c r="F56" s="10">
        <v>8.3333333333333329E-2</v>
      </c>
      <c r="G56" s="7" t="s">
        <v>22</v>
      </c>
      <c r="H56" s="7" t="s">
        <v>63</v>
      </c>
      <c r="I56" s="8">
        <v>24</v>
      </c>
      <c r="J56" s="7">
        <f t="shared" si="0"/>
        <v>46058</v>
      </c>
      <c r="K56" s="9">
        <f t="shared" si="2"/>
        <v>46029</v>
      </c>
      <c r="L56" s="27" t="str">
        <f ca="1">IF(TODAY()&gt;Tabela2241011121314151617181920101314[[#This Row],[VENCIMENTO]],"Vencido‼","Válido✔")</f>
        <v>Válido✔</v>
      </c>
    </row>
    <row r="57" spans="1:12" x14ac:dyDescent="0.25">
      <c r="A57" s="11" t="str">
        <f>Tabela224[[#This Row],[NOME]]</f>
        <v>FERNANDO AQUINO FERNANDES</v>
      </c>
      <c r="B57" s="11" t="str">
        <f>Tabela224[[#This Row],[CATEGORIA]]</f>
        <v>INTERMITENTE (FERNANDO)</v>
      </c>
      <c r="C57" s="15" t="str">
        <f>Tabela224[[#This Row],[SITUAÇÃO ]]</f>
        <v>ATIVO</v>
      </c>
      <c r="D57" s="15" t="s">
        <v>80</v>
      </c>
      <c r="E57" s="7"/>
      <c r="F57" s="10">
        <v>8.3333333333333329E-2</v>
      </c>
      <c r="G57" s="7" t="s">
        <v>22</v>
      </c>
      <c r="H57" s="7" t="s">
        <v>63</v>
      </c>
      <c r="I57" s="8">
        <v>24</v>
      </c>
      <c r="J57" s="7">
        <f t="shared" si="0"/>
        <v>731</v>
      </c>
      <c r="K57" s="9">
        <f t="shared" si="2"/>
        <v>702</v>
      </c>
      <c r="L57" s="27" t="str">
        <f ca="1">IF(TODAY()&gt;Tabela2241011121314151617181920101314[[#This Row],[VENCIMENTO]],"Vencido‼","Válido✔")</f>
        <v>Vencido‼</v>
      </c>
    </row>
    <row r="58" spans="1:12" x14ac:dyDescent="0.25">
      <c r="A58" s="11" t="str">
        <f>Tabela224[[#This Row],[NOME]]</f>
        <v>WANDESON COSTA LIMA</v>
      </c>
      <c r="B58" s="11" t="str">
        <f>Tabela224[[#This Row],[CATEGORIA]]</f>
        <v>INTERMITENTE (FERNANDO)</v>
      </c>
      <c r="C58" s="15" t="str">
        <f>Tabela224[[#This Row],[SITUAÇÃO ]]</f>
        <v>ATIVO</v>
      </c>
      <c r="D58" s="15" t="s">
        <v>80</v>
      </c>
      <c r="E58" s="7"/>
      <c r="F58" s="10">
        <v>8.3333333333333329E-2</v>
      </c>
      <c r="G58" s="7" t="s">
        <v>22</v>
      </c>
      <c r="H58" s="7" t="s">
        <v>63</v>
      </c>
      <c r="I58" s="8">
        <v>24</v>
      </c>
      <c r="J58" s="7">
        <f t="shared" si="0"/>
        <v>731</v>
      </c>
      <c r="K58" s="9">
        <f t="shared" si="2"/>
        <v>702</v>
      </c>
      <c r="L58" s="27" t="str">
        <f ca="1">IF(TODAY()&gt;Tabela2241011121314151617181920101314[[#This Row],[VENCIMENTO]],"Vencido‼","Válido✔")</f>
        <v>Vencido‼</v>
      </c>
    </row>
    <row r="59" spans="1:12" x14ac:dyDescent="0.25">
      <c r="A59" s="11" t="str">
        <f>Tabela224[[#This Row],[NOME]]</f>
        <v>WILLIAN JORGE CAETANO PINTO</v>
      </c>
      <c r="B59" s="11" t="str">
        <f>Tabela224[[#This Row],[CATEGORIA]]</f>
        <v>INTERMITENTE (FERNANDO)</v>
      </c>
      <c r="C59" s="15" t="str">
        <f>Tabela224[[#This Row],[SITUAÇÃO ]]</f>
        <v>ATIVO</v>
      </c>
      <c r="D59" s="15" t="s">
        <v>80</v>
      </c>
      <c r="E59" s="7"/>
      <c r="F59" s="10">
        <v>8.3333333333333329E-2</v>
      </c>
      <c r="G59" s="7" t="s">
        <v>22</v>
      </c>
      <c r="H59" s="7" t="s">
        <v>63</v>
      </c>
      <c r="I59" s="8">
        <v>24</v>
      </c>
      <c r="J59" s="7">
        <f t="shared" si="0"/>
        <v>731</v>
      </c>
      <c r="K59" s="9">
        <f t="shared" si="2"/>
        <v>702</v>
      </c>
      <c r="L59" s="27" t="str">
        <f ca="1">IF(TODAY()&gt;Tabela2241011121314151617181920101314[[#This Row],[VENCIMENTO]],"Vencido‼","Válido✔")</f>
        <v>Vencido‼</v>
      </c>
    </row>
    <row r="60" spans="1:12" x14ac:dyDescent="0.25">
      <c r="A60" s="11" t="str">
        <f>Tabela224[[#This Row],[NOME]]</f>
        <v>GRASIANE DA COSTA SOBRINHO</v>
      </c>
      <c r="B60" s="11" t="str">
        <f>Tabela224[[#This Row],[CATEGORIA]]</f>
        <v>EMPREGADO</v>
      </c>
      <c r="C60" s="15" t="str">
        <f>Tabela224[[#This Row],[SITUAÇÃO ]]</f>
        <v>ATIVO</v>
      </c>
      <c r="D60" s="15" t="s">
        <v>80</v>
      </c>
      <c r="E60" s="7">
        <v>45344</v>
      </c>
      <c r="F60" s="10">
        <v>8.3333333333333329E-2</v>
      </c>
      <c r="G60" s="7" t="s">
        <v>22</v>
      </c>
      <c r="H60" s="7" t="s">
        <v>63</v>
      </c>
      <c r="I60" s="8">
        <v>24</v>
      </c>
      <c r="J60" s="7">
        <f t="shared" si="0"/>
        <v>46075</v>
      </c>
      <c r="K60" s="9">
        <f t="shared" si="2"/>
        <v>46046</v>
      </c>
      <c r="L60" s="27" t="str">
        <f ca="1">IF(TODAY()&gt;Tabela2241011121314151617181920101314[[#This Row],[VENCIMENTO]],"Vencido‼","Válido✔")</f>
        <v>Válido✔</v>
      </c>
    </row>
    <row r="61" spans="1:12" x14ac:dyDescent="0.25">
      <c r="A61" s="11" t="str">
        <f>Tabela224[[#This Row],[NOME]]</f>
        <v>BRUNO GUIMARÃES MARTINS</v>
      </c>
      <c r="B61" s="11" t="str">
        <f>Tabela224[[#This Row],[CATEGORIA]]</f>
        <v>EMPREGADO</v>
      </c>
      <c r="C61" s="15" t="str">
        <f>Tabela224[[#This Row],[SITUAÇÃO ]]</f>
        <v>ATIVO</v>
      </c>
      <c r="D61" s="15" t="s">
        <v>80</v>
      </c>
      <c r="E61" s="7" t="s">
        <v>143</v>
      </c>
      <c r="F61" s="10">
        <v>8.3333333333333329E-2</v>
      </c>
      <c r="G61" s="7" t="s">
        <v>22</v>
      </c>
      <c r="H61" s="7" t="s">
        <v>63</v>
      </c>
      <c r="I61" s="8">
        <v>24</v>
      </c>
      <c r="J61" s="7" t="e">
        <f t="shared" si="0"/>
        <v>#VALUE!</v>
      </c>
      <c r="K61" s="9" t="e">
        <f t="shared" si="2"/>
        <v>#VALUE!</v>
      </c>
      <c r="L61" s="27" t="e">
        <f ca="1">IF(TODAY()&gt;Tabela2241011121314151617181920101314[[#This Row],[VENCIMENTO]],"Vencido‼","Válido✔")</f>
        <v>#VALUE!</v>
      </c>
    </row>
    <row r="62" spans="1:12" x14ac:dyDescent="0.25">
      <c r="A62" s="11" t="str">
        <f>Tabela224[[#This Row],[NOME]]</f>
        <v>LEANDRO GUIMARÃES MARTINS</v>
      </c>
      <c r="B62" s="11" t="str">
        <f>Tabela224[[#This Row],[CATEGORIA]]</f>
        <v>EMPREGADO</v>
      </c>
      <c r="C62" s="15" t="str">
        <f>Tabela224[[#This Row],[SITUAÇÃO ]]</f>
        <v>ATIVO</v>
      </c>
      <c r="D62" s="15" t="s">
        <v>80</v>
      </c>
      <c r="E62" s="7" t="s">
        <v>143</v>
      </c>
      <c r="F62" s="10">
        <v>8.3333333333333329E-2</v>
      </c>
      <c r="G62" s="7" t="s">
        <v>22</v>
      </c>
      <c r="H62" s="7" t="s">
        <v>63</v>
      </c>
      <c r="I62" s="8">
        <v>24</v>
      </c>
      <c r="J62" s="7" t="e">
        <f t="shared" si="0"/>
        <v>#VALUE!</v>
      </c>
      <c r="K62" s="9" t="e">
        <f t="shared" si="2"/>
        <v>#VALUE!</v>
      </c>
      <c r="L62" s="27" t="e">
        <f ca="1">IF(TODAY()&gt;Tabela2241011121314151617181920101314[[#This Row],[VENCIMENTO]],"Vencido‼","Válido✔")</f>
        <v>#VALUE!</v>
      </c>
    </row>
    <row r="63" spans="1:12" x14ac:dyDescent="0.25">
      <c r="A63" s="11" t="str">
        <f>Tabela224[[#This Row],[NOME]]</f>
        <v>ALESSANDRO IORANY DOS SANTOS</v>
      </c>
      <c r="B63" s="11" t="str">
        <f>Tabela224[[#This Row],[CATEGORIA]]</f>
        <v>EMPREGADO</v>
      </c>
      <c r="C63" s="15" t="str">
        <f>Tabela224[[#This Row],[SITUAÇÃO ]]</f>
        <v>INATIVO</v>
      </c>
      <c r="D63" s="15" t="s">
        <v>80</v>
      </c>
      <c r="E63" s="7">
        <v>45379</v>
      </c>
      <c r="F63" s="10">
        <v>8.3333333333333329E-2</v>
      </c>
      <c r="G63" s="7" t="s">
        <v>22</v>
      </c>
      <c r="H63" s="7" t="s">
        <v>63</v>
      </c>
      <c r="I63" s="8">
        <v>24</v>
      </c>
      <c r="J63" s="7">
        <f t="shared" si="0"/>
        <v>46109</v>
      </c>
      <c r="K63" s="9">
        <f t="shared" si="2"/>
        <v>46080</v>
      </c>
      <c r="L63" s="27" t="str">
        <f ca="1">IF(TODAY()&gt;Tabela2241011121314151617181920101314[[#This Row],[VENCIMENTO]],"Vencido‼","Válido✔")</f>
        <v>Válido✔</v>
      </c>
    </row>
    <row r="64" spans="1:12" x14ac:dyDescent="0.25">
      <c r="A64" s="11" t="str">
        <f>Tabela224[[#This Row],[NOME]]</f>
        <v>MATHEUS BINI SEVERINO FERNANDES</v>
      </c>
      <c r="B64" s="11" t="str">
        <f>Tabela224[[#This Row],[CATEGORIA]]</f>
        <v>EMPREGADO</v>
      </c>
      <c r="C64" s="15" t="str">
        <f>Tabela224[[#This Row],[SITUAÇÃO ]]</f>
        <v>ATIVO</v>
      </c>
      <c r="D64" s="15" t="s">
        <v>80</v>
      </c>
      <c r="E64" s="7">
        <v>45379</v>
      </c>
      <c r="F64" s="10">
        <v>8.3333333333333329E-2</v>
      </c>
      <c r="G64" s="7" t="s">
        <v>22</v>
      </c>
      <c r="H64" s="7" t="s">
        <v>63</v>
      </c>
      <c r="I64" s="8">
        <v>24</v>
      </c>
      <c r="J64" s="7">
        <f t="shared" si="0"/>
        <v>46109</v>
      </c>
      <c r="K64" s="9">
        <f t="shared" si="2"/>
        <v>46080</v>
      </c>
      <c r="L64" s="27" t="str">
        <f ca="1">IF(TODAY()&gt;Tabela2241011121314151617181920101314[[#This Row],[VENCIMENTO]],"Vencido‼","Válido✔")</f>
        <v>Válido✔</v>
      </c>
    </row>
    <row r="65" spans="1:12" x14ac:dyDescent="0.25">
      <c r="A65" s="11" t="str">
        <f>Tabela224[[#This Row],[NOME]]</f>
        <v>NILTON ALVES DA CUNHA FILHO</v>
      </c>
      <c r="B65" s="11" t="str">
        <f>Tabela224[[#This Row],[CATEGORIA]]</f>
        <v>EMPREGADO</v>
      </c>
      <c r="C65" s="15" t="str">
        <f>Tabela224[[#This Row],[SITUAÇÃO ]]</f>
        <v>ATIVO</v>
      </c>
      <c r="D65" s="15" t="s">
        <v>80</v>
      </c>
      <c r="E65" s="7">
        <v>45379</v>
      </c>
      <c r="F65" s="10">
        <v>8.3333333333333329E-2</v>
      </c>
      <c r="G65" s="7" t="s">
        <v>22</v>
      </c>
      <c r="H65" s="7" t="s">
        <v>63</v>
      </c>
      <c r="I65" s="8">
        <v>24</v>
      </c>
      <c r="J65" s="7">
        <f t="shared" si="0"/>
        <v>46109</v>
      </c>
      <c r="K65" s="9">
        <f t="shared" si="2"/>
        <v>46080</v>
      </c>
      <c r="L65" s="27" t="str">
        <f ca="1">IF(TODAY()&gt;Tabela2241011121314151617181920101314[[#This Row],[VENCIMENTO]],"Vencido‼","Válido✔")</f>
        <v>Válido✔</v>
      </c>
    </row>
    <row r="66" spans="1:12" x14ac:dyDescent="0.25">
      <c r="A66" s="11" t="str">
        <f>Tabela224[[#This Row],[NOME]]</f>
        <v>FRANCISCO PEDRO DE SOUZA SANTOS</v>
      </c>
      <c r="B66" s="11" t="str">
        <f>Tabela224[[#This Row],[CATEGORIA]]</f>
        <v>EMPREGADO</v>
      </c>
      <c r="C66" s="15" t="str">
        <f>Tabela224[[#This Row],[SITUAÇÃO ]]</f>
        <v>ATIVO</v>
      </c>
      <c r="D66" s="8"/>
      <c r="E66" s="7"/>
      <c r="F66" s="7"/>
      <c r="G66" s="7"/>
      <c r="H66" s="7"/>
      <c r="I66" s="8"/>
      <c r="J66" s="7">
        <f t="shared" si="0"/>
        <v>0</v>
      </c>
      <c r="K66" s="9">
        <f t="shared" si="2"/>
        <v>-29</v>
      </c>
      <c r="L66" s="27" t="str">
        <f ca="1">IF(TODAY()&gt;Tabela2241011121314151617181920101314[[#This Row],[VENCIMENTO]],"Vencido‼","Válido✔")</f>
        <v>Vencido‼</v>
      </c>
    </row>
    <row r="67" spans="1:12" x14ac:dyDescent="0.25">
      <c r="A67" s="11" t="str">
        <f>Tabela224[[#This Row],[NOME]]</f>
        <v>CARLOS EDUARDO ALVES JULIÃO</v>
      </c>
      <c r="B67" s="11" t="str">
        <f>Tabela224[[#This Row],[CATEGORIA]]</f>
        <v>EMPREGADO</v>
      </c>
      <c r="C67" s="15" t="str">
        <f>Tabela224[[#This Row],[SITUAÇÃO ]]</f>
        <v>ATIVO</v>
      </c>
      <c r="D67" s="8"/>
      <c r="E67" s="7"/>
      <c r="F67" s="7"/>
      <c r="G67" s="7"/>
      <c r="H67" s="7"/>
      <c r="I67" s="8"/>
      <c r="J67" s="7">
        <f t="shared" si="0"/>
        <v>0</v>
      </c>
      <c r="K67" s="9">
        <f t="shared" si="2"/>
        <v>-29</v>
      </c>
      <c r="L67" s="27" t="str">
        <f ca="1">IF(TODAY()&gt;Tabela2241011121314151617181920101314[[#This Row],[VENCIMENTO]],"Vencido‼","Válido✔")</f>
        <v>Vencido‼</v>
      </c>
    </row>
    <row r="68" spans="1:12" x14ac:dyDescent="0.25">
      <c r="A68" s="11" t="str">
        <f>Tabela224[[#This Row],[NOME]]</f>
        <v>JHONATAS ALVES COSTA</v>
      </c>
      <c r="B68" s="11" t="str">
        <f>Tabela224[[#This Row],[CATEGORIA]]</f>
        <v>EMPREGADO</v>
      </c>
      <c r="C68" s="15" t="str">
        <f>Tabela224[[#This Row],[SITUAÇÃO ]]</f>
        <v>ATIVO</v>
      </c>
      <c r="D68" s="8"/>
      <c r="E68" s="7"/>
      <c r="F68" s="7"/>
      <c r="G68" s="7"/>
      <c r="H68" s="7"/>
      <c r="I68" s="8"/>
      <c r="J68" s="7">
        <f t="shared" si="0"/>
        <v>0</v>
      </c>
      <c r="K68" s="9">
        <f t="shared" si="2"/>
        <v>-29</v>
      </c>
      <c r="L68" s="27" t="str">
        <f ca="1">IF(TODAY()&gt;Tabela2241011121314151617181920101314[[#This Row],[VENCIMENTO]],"Vencido‼","Válido✔")</f>
        <v>Vencido‼</v>
      </c>
    </row>
    <row r="69" spans="1:12" x14ac:dyDescent="0.25">
      <c r="A69" s="11" t="str">
        <f>Tabela224[[#This Row],[NOME]]</f>
        <v>KELLEN CARLA PEREIRA SILVA</v>
      </c>
      <c r="B69" s="11" t="str">
        <f>Tabela224[[#This Row],[CATEGORIA]]</f>
        <v>EMPREGADO</v>
      </c>
      <c r="C69" s="15" t="str">
        <f>Tabela224[[#This Row],[SITUAÇÃO ]]</f>
        <v>ATIVO</v>
      </c>
      <c r="D69" s="8"/>
      <c r="E69" s="7"/>
      <c r="F69" s="7"/>
      <c r="G69" s="7"/>
      <c r="H69" s="7"/>
      <c r="I69" s="8"/>
      <c r="J69" s="7">
        <f t="shared" ref="J69:J100" si="3">EDATE(E69,I69)</f>
        <v>0</v>
      </c>
      <c r="K69" s="9">
        <f t="shared" si="2"/>
        <v>-29</v>
      </c>
      <c r="L69" s="27" t="str">
        <f ca="1">IF(TODAY()&gt;Tabela2241011121314151617181920101314[[#This Row],[VENCIMENTO]],"Vencido‼","Válido✔")</f>
        <v>Vencido‼</v>
      </c>
    </row>
    <row r="70" spans="1:12" x14ac:dyDescent="0.25">
      <c r="A70" s="11" t="str">
        <f>Tabela224[[#This Row],[NOME]]</f>
        <v>LEONARDO JOSÉ DA SILVA</v>
      </c>
      <c r="B70" s="11" t="str">
        <f>Tabela224[[#This Row],[CATEGORIA]]</f>
        <v>EMPREGADO</v>
      </c>
      <c r="C70" s="15" t="str">
        <f>Tabela224[[#This Row],[SITUAÇÃO ]]</f>
        <v>ATIVO</v>
      </c>
      <c r="D70" s="8"/>
      <c r="E70" s="7"/>
      <c r="F70" s="7"/>
      <c r="G70" s="7"/>
      <c r="H70" s="7"/>
      <c r="I70" s="8"/>
      <c r="J70" s="7">
        <f t="shared" si="3"/>
        <v>0</v>
      </c>
      <c r="K70" s="9">
        <f t="shared" si="2"/>
        <v>-29</v>
      </c>
      <c r="L70" s="27" t="str">
        <f ca="1">IF(TODAY()&gt;Tabela2241011121314151617181920101314[[#This Row],[VENCIMENTO]],"Vencido‼","Válido✔")</f>
        <v>Vencido‼</v>
      </c>
    </row>
    <row r="71" spans="1:12" x14ac:dyDescent="0.25">
      <c r="A71" s="11" t="str">
        <f>Tabela224[[#This Row],[NOME]]</f>
        <v>LUSIMAR DE SOUZA SANTOS</v>
      </c>
      <c r="B71" s="11" t="str">
        <f>Tabela224[[#This Row],[CATEGORIA]]</f>
        <v>EMPREGADO</v>
      </c>
      <c r="C71" s="15" t="str">
        <f>Tabela224[[#This Row],[SITUAÇÃO ]]</f>
        <v>ATIVO</v>
      </c>
      <c r="D71" s="8"/>
      <c r="E71" s="7"/>
      <c r="F71" s="7"/>
      <c r="G71" s="7"/>
      <c r="H71" s="7"/>
      <c r="I71" s="8"/>
      <c r="J71" s="7">
        <f t="shared" si="3"/>
        <v>0</v>
      </c>
      <c r="K71" s="9">
        <f t="shared" si="2"/>
        <v>-29</v>
      </c>
      <c r="L71" s="27" t="str">
        <f ca="1">IF(TODAY()&gt;Tabela2241011121314151617181920101314[[#This Row],[VENCIMENTO]],"Vencido‼","Válido✔")</f>
        <v>Vencido‼</v>
      </c>
    </row>
    <row r="72" spans="1:12" x14ac:dyDescent="0.25">
      <c r="A72" s="11" t="str">
        <f>Tabela224[[#This Row],[NOME]]</f>
        <v>SANDY CRISTINA VENCESLAU FERREIRA</v>
      </c>
      <c r="B72" s="11" t="str">
        <f>Tabela224[[#This Row],[CATEGORIA]]</f>
        <v>EMPREGADO</v>
      </c>
      <c r="C72" s="15" t="str">
        <f>Tabela224[[#This Row],[SITUAÇÃO ]]</f>
        <v>ATIVO</v>
      </c>
      <c r="D72" s="8"/>
      <c r="E72" s="7"/>
      <c r="F72" s="7"/>
      <c r="G72" s="7"/>
      <c r="H72" s="7"/>
      <c r="I72" s="8"/>
      <c r="J72" s="7">
        <f t="shared" si="3"/>
        <v>0</v>
      </c>
      <c r="K72" s="9">
        <f t="shared" si="2"/>
        <v>-29</v>
      </c>
      <c r="L72" s="27" t="str">
        <f ca="1">IF(TODAY()&gt;Tabela2241011121314151617181920101314[[#This Row],[VENCIMENTO]],"Vencido‼","Válido✔")</f>
        <v>Vencido‼</v>
      </c>
    </row>
    <row r="73" spans="1:12" x14ac:dyDescent="0.25">
      <c r="A73" s="11" t="e">
        <f>Tabela224[[#This Row],[NOME]]</f>
        <v>#VALUE!</v>
      </c>
      <c r="B73" s="11" t="e">
        <f>Tabela224[[#This Row],[CATEGORIA]]</f>
        <v>#VALUE!</v>
      </c>
      <c r="C73" s="15" t="e">
        <f>Tabela224[[#This Row],[SITUAÇÃO ]]</f>
        <v>#VALUE!</v>
      </c>
      <c r="D73" s="8"/>
      <c r="E73" s="7"/>
      <c r="F73" s="7"/>
      <c r="G73" s="7"/>
      <c r="H73" s="7"/>
      <c r="I73" s="8"/>
      <c r="J73" s="7">
        <f t="shared" si="3"/>
        <v>0</v>
      </c>
      <c r="K73" s="9">
        <f t="shared" si="2"/>
        <v>-29</v>
      </c>
      <c r="L73" s="27" t="str">
        <f ca="1">IF(TODAY()&gt;Tabela2241011121314151617181920101314[[#This Row],[VENCIMENTO]],"Vencido‼","Válido✔")</f>
        <v>Vencido‼</v>
      </c>
    </row>
    <row r="74" spans="1:12" x14ac:dyDescent="0.25">
      <c r="A74" s="11" t="e">
        <f>Tabela224[[#This Row],[NOME]]</f>
        <v>#VALUE!</v>
      </c>
      <c r="B74" s="11" t="e">
        <f>Tabela224[[#This Row],[CATEGORIA]]</f>
        <v>#VALUE!</v>
      </c>
      <c r="C74" s="15" t="e">
        <f>Tabela224[[#This Row],[SITUAÇÃO ]]</f>
        <v>#VALUE!</v>
      </c>
      <c r="D74" s="8"/>
      <c r="E74" s="7"/>
      <c r="F74" s="7"/>
      <c r="G74" s="7"/>
      <c r="H74" s="7"/>
      <c r="I74" s="8"/>
      <c r="J74" s="7">
        <f t="shared" si="3"/>
        <v>0</v>
      </c>
      <c r="K74" s="9">
        <f t="shared" si="2"/>
        <v>-29</v>
      </c>
      <c r="L74" s="27" t="str">
        <f ca="1">IF(TODAY()&gt;Tabela2241011121314151617181920101314[[#This Row],[VENCIMENTO]],"Vencido‼","Válido✔")</f>
        <v>Vencido‼</v>
      </c>
    </row>
    <row r="75" spans="1:12" x14ac:dyDescent="0.25">
      <c r="A75" s="11" t="e">
        <f>Tabela224[[#This Row],[NOME]]</f>
        <v>#VALUE!</v>
      </c>
      <c r="B75" s="11" t="e">
        <f>Tabela224[[#This Row],[CATEGORIA]]</f>
        <v>#VALUE!</v>
      </c>
      <c r="C75" s="15" t="e">
        <f>Tabela224[[#This Row],[SITUAÇÃO ]]</f>
        <v>#VALUE!</v>
      </c>
      <c r="D75" s="8"/>
      <c r="E75" s="7"/>
      <c r="F75" s="7"/>
      <c r="G75" s="7"/>
      <c r="H75" s="7"/>
      <c r="I75" s="8"/>
      <c r="J75" s="7">
        <f t="shared" si="3"/>
        <v>0</v>
      </c>
      <c r="K75" s="9">
        <f t="shared" si="2"/>
        <v>-29</v>
      </c>
      <c r="L75" s="27" t="str">
        <f ca="1">IF(TODAY()&gt;Tabela2241011121314151617181920101314[[#This Row],[VENCIMENTO]],"Vencido‼","Válido✔")</f>
        <v>Vencido‼</v>
      </c>
    </row>
    <row r="76" spans="1:12" x14ac:dyDescent="0.25">
      <c r="A76" s="11" t="e">
        <f>Tabela224[[#This Row],[NOME]]</f>
        <v>#VALUE!</v>
      </c>
      <c r="B76" s="11" t="e">
        <f>Tabela224[[#This Row],[CATEGORIA]]</f>
        <v>#VALUE!</v>
      </c>
      <c r="C76" s="15" t="e">
        <f>Tabela224[[#This Row],[SITUAÇÃO ]]</f>
        <v>#VALUE!</v>
      </c>
      <c r="D76" s="8"/>
      <c r="E76" s="7"/>
      <c r="F76" s="7"/>
      <c r="G76" s="7"/>
      <c r="H76" s="7"/>
      <c r="I76" s="8"/>
      <c r="J76" s="7">
        <f t="shared" si="3"/>
        <v>0</v>
      </c>
      <c r="K76" s="9">
        <f t="shared" si="2"/>
        <v>-29</v>
      </c>
      <c r="L76" s="27" t="str">
        <f ca="1">IF(TODAY()&gt;Tabela2241011121314151617181920101314[[#This Row],[VENCIMENTO]],"Vencido‼","Válido✔")</f>
        <v>Vencido‼</v>
      </c>
    </row>
    <row r="77" spans="1:12" x14ac:dyDescent="0.25">
      <c r="A77" s="11" t="e">
        <f>Tabela224[[#This Row],[NOME]]</f>
        <v>#VALUE!</v>
      </c>
      <c r="B77" s="11" t="e">
        <f>Tabela224[[#This Row],[CATEGORIA]]</f>
        <v>#VALUE!</v>
      </c>
      <c r="C77" s="15" t="e">
        <f>Tabela224[[#This Row],[SITUAÇÃO ]]</f>
        <v>#VALUE!</v>
      </c>
      <c r="D77" s="8"/>
      <c r="E77" s="7"/>
      <c r="F77" s="7"/>
      <c r="G77" s="7"/>
      <c r="H77" s="7"/>
      <c r="I77" s="8"/>
      <c r="J77" s="7">
        <f t="shared" si="3"/>
        <v>0</v>
      </c>
      <c r="K77" s="9">
        <f t="shared" si="2"/>
        <v>-29</v>
      </c>
      <c r="L77" s="27" t="str">
        <f ca="1">IF(TODAY()&gt;Tabela2241011121314151617181920101314[[#This Row],[VENCIMENTO]],"Vencido‼","Válido✔")</f>
        <v>Vencido‼</v>
      </c>
    </row>
    <row r="78" spans="1:12" x14ac:dyDescent="0.25">
      <c r="A78" s="11" t="e">
        <f>Tabela224[[#This Row],[NOME]]</f>
        <v>#VALUE!</v>
      </c>
      <c r="B78" s="11" t="e">
        <f>Tabela224[[#This Row],[CATEGORIA]]</f>
        <v>#VALUE!</v>
      </c>
      <c r="C78" s="15" t="e">
        <f>Tabela224[[#This Row],[SITUAÇÃO ]]</f>
        <v>#VALUE!</v>
      </c>
      <c r="D78" s="8"/>
      <c r="E78" s="7"/>
      <c r="F78" s="7"/>
      <c r="G78" s="7"/>
      <c r="H78" s="7"/>
      <c r="I78" s="8"/>
      <c r="J78" s="7">
        <f t="shared" si="3"/>
        <v>0</v>
      </c>
      <c r="K78" s="9">
        <f t="shared" si="2"/>
        <v>-29</v>
      </c>
      <c r="L78" s="27" t="str">
        <f ca="1">IF(TODAY()&gt;Tabela2241011121314151617181920101314[[#This Row],[VENCIMENTO]],"Vencido‼","Válido✔")</f>
        <v>Vencido‼</v>
      </c>
    </row>
    <row r="79" spans="1:12" x14ac:dyDescent="0.25">
      <c r="A79" s="11" t="e">
        <f>Tabela224[[#This Row],[NOME]]</f>
        <v>#VALUE!</v>
      </c>
      <c r="B79" s="11" t="e">
        <f>Tabela224[[#This Row],[CATEGORIA]]</f>
        <v>#VALUE!</v>
      </c>
      <c r="C79" s="15" t="e">
        <f>Tabela224[[#This Row],[SITUAÇÃO ]]</f>
        <v>#VALUE!</v>
      </c>
      <c r="D79" s="8"/>
      <c r="E79" s="7"/>
      <c r="F79" s="7"/>
      <c r="G79" s="7"/>
      <c r="H79" s="7"/>
      <c r="I79" s="8"/>
      <c r="J79" s="7">
        <f t="shared" si="3"/>
        <v>0</v>
      </c>
      <c r="K79" s="9">
        <f t="shared" ref="K79:K100" si="4">J79-29</f>
        <v>-29</v>
      </c>
      <c r="L79" s="27" t="str">
        <f ca="1">IF(TODAY()&gt;Tabela2241011121314151617181920101314[[#This Row],[VENCIMENTO]],"Vencido‼","Válido✔")</f>
        <v>Vencido‼</v>
      </c>
    </row>
    <row r="80" spans="1:12" x14ac:dyDescent="0.25">
      <c r="A80" s="11" t="e">
        <f>Tabela224[[#This Row],[NOME]]</f>
        <v>#VALUE!</v>
      </c>
      <c r="B80" s="11" t="e">
        <f>Tabela224[[#This Row],[CATEGORIA]]</f>
        <v>#VALUE!</v>
      </c>
      <c r="C80" s="15" t="e">
        <f>Tabela224[[#This Row],[SITUAÇÃO ]]</f>
        <v>#VALUE!</v>
      </c>
      <c r="D80" s="8"/>
      <c r="E80" s="7"/>
      <c r="F80" s="7"/>
      <c r="G80" s="7"/>
      <c r="H80" s="7"/>
      <c r="I80" s="8"/>
      <c r="J80" s="7">
        <f t="shared" si="3"/>
        <v>0</v>
      </c>
      <c r="K80" s="9">
        <f t="shared" si="4"/>
        <v>-29</v>
      </c>
      <c r="L80" s="27" t="str">
        <f ca="1">IF(TODAY()&gt;Tabela2241011121314151617181920101314[[#This Row],[VENCIMENTO]],"Vencido‼","Válido✔")</f>
        <v>Vencido‼</v>
      </c>
    </row>
    <row r="81" spans="1:12" x14ac:dyDescent="0.25">
      <c r="A81" s="11" t="e">
        <f>Tabela224[[#This Row],[NOME]]</f>
        <v>#VALUE!</v>
      </c>
      <c r="B81" s="11" t="e">
        <f>Tabela224[[#This Row],[CATEGORIA]]</f>
        <v>#VALUE!</v>
      </c>
      <c r="C81" s="15"/>
      <c r="D81" s="8"/>
      <c r="E81" s="7"/>
      <c r="F81" s="7"/>
      <c r="G81" s="7"/>
      <c r="H81" s="7"/>
      <c r="I81" s="8"/>
      <c r="J81" s="7">
        <f t="shared" si="3"/>
        <v>0</v>
      </c>
      <c r="K81" s="9">
        <f t="shared" si="4"/>
        <v>-29</v>
      </c>
      <c r="L81" s="27" t="str">
        <f ca="1">IF(TODAY()&gt;Tabela2241011121314151617181920101314[[#This Row],[VENCIMENTO]],"Vencido‼","Válido✔")</f>
        <v>Vencido‼</v>
      </c>
    </row>
    <row r="82" spans="1:12" x14ac:dyDescent="0.25">
      <c r="A82" s="11" t="e">
        <f>Tabela224[[#This Row],[NOME]]</f>
        <v>#VALUE!</v>
      </c>
      <c r="B82" s="11" t="e">
        <f>Tabela224[[#This Row],[CATEGORIA]]</f>
        <v>#VALUE!</v>
      </c>
      <c r="C82" s="15"/>
      <c r="D82" s="8"/>
      <c r="E82" s="7"/>
      <c r="F82" s="7"/>
      <c r="G82" s="7"/>
      <c r="H82" s="7"/>
      <c r="I82" s="8"/>
      <c r="J82" s="7">
        <f t="shared" si="3"/>
        <v>0</v>
      </c>
      <c r="K82" s="9">
        <f t="shared" si="4"/>
        <v>-29</v>
      </c>
      <c r="L82" s="27" t="str">
        <f ca="1">IF(TODAY()&gt;Tabela2241011121314151617181920101314[[#This Row],[VENCIMENTO]],"Vencido‼","Válido✔")</f>
        <v>Vencido‼</v>
      </c>
    </row>
    <row r="83" spans="1:12" x14ac:dyDescent="0.25">
      <c r="A83" s="11" t="e">
        <f>Tabela224[[#This Row],[NOME]]</f>
        <v>#VALUE!</v>
      </c>
      <c r="B83" s="11" t="e">
        <f>Tabela224[[#This Row],[CATEGORIA]]</f>
        <v>#VALUE!</v>
      </c>
      <c r="C83" s="15"/>
      <c r="D83" s="8"/>
      <c r="E83" s="7"/>
      <c r="F83" s="7"/>
      <c r="G83" s="7"/>
      <c r="H83" s="7"/>
      <c r="I83" s="8"/>
      <c r="J83" s="7">
        <f t="shared" si="3"/>
        <v>0</v>
      </c>
      <c r="K83" s="9">
        <f t="shared" si="4"/>
        <v>-29</v>
      </c>
      <c r="L83" s="27" t="str">
        <f ca="1">IF(TODAY()&gt;Tabela2241011121314151617181920101314[[#This Row],[VENCIMENTO]],"Vencido‼","Válido✔")</f>
        <v>Vencido‼</v>
      </c>
    </row>
    <row r="84" spans="1:12" x14ac:dyDescent="0.25">
      <c r="A84" s="11" t="e">
        <f>Tabela224[[#This Row],[NOME]]</f>
        <v>#VALUE!</v>
      </c>
      <c r="B84" s="11" t="e">
        <f>Tabela224[[#This Row],[CATEGORIA]]</f>
        <v>#VALUE!</v>
      </c>
      <c r="C84" s="15"/>
      <c r="D84" s="8"/>
      <c r="E84" s="7"/>
      <c r="F84" s="7"/>
      <c r="G84" s="7"/>
      <c r="H84" s="7"/>
      <c r="I84" s="8"/>
      <c r="J84" s="7">
        <f t="shared" si="3"/>
        <v>0</v>
      </c>
      <c r="K84" s="9">
        <f t="shared" si="4"/>
        <v>-29</v>
      </c>
      <c r="L84" s="27" t="str">
        <f ca="1">IF(TODAY()&gt;Tabela2241011121314151617181920101314[[#This Row],[VENCIMENTO]],"Vencido‼","Válido✔")</f>
        <v>Vencido‼</v>
      </c>
    </row>
    <row r="85" spans="1:12" x14ac:dyDescent="0.25">
      <c r="A85" s="11" t="e">
        <f>Tabela224[[#This Row],[NOME]]</f>
        <v>#VALUE!</v>
      </c>
      <c r="B85" s="11" t="e">
        <f>Tabela224[[#This Row],[CATEGORIA]]</f>
        <v>#VALUE!</v>
      </c>
      <c r="C85" s="15"/>
      <c r="D85" s="8"/>
      <c r="E85" s="7"/>
      <c r="F85" s="7"/>
      <c r="G85" s="7"/>
      <c r="H85" s="7"/>
      <c r="I85" s="8"/>
      <c r="J85" s="7">
        <f t="shared" si="3"/>
        <v>0</v>
      </c>
      <c r="K85" s="9">
        <f t="shared" si="4"/>
        <v>-29</v>
      </c>
      <c r="L85" s="27" t="str">
        <f ca="1">IF(TODAY()&gt;Tabela2241011121314151617181920101314[[#This Row],[VENCIMENTO]],"Vencido‼","Válido✔")</f>
        <v>Vencido‼</v>
      </c>
    </row>
    <row r="86" spans="1:12" x14ac:dyDescent="0.25">
      <c r="A86" s="11" t="e">
        <f>Tabela224[[#This Row],[NOME]]</f>
        <v>#VALUE!</v>
      </c>
      <c r="B86" s="11" t="e">
        <f>Tabela224[[#This Row],[CATEGORIA]]</f>
        <v>#VALUE!</v>
      </c>
      <c r="C86" s="15"/>
      <c r="D86" s="8"/>
      <c r="E86" s="7"/>
      <c r="F86" s="7"/>
      <c r="G86" s="7"/>
      <c r="H86" s="7"/>
      <c r="I86" s="8"/>
      <c r="J86" s="7">
        <f t="shared" si="3"/>
        <v>0</v>
      </c>
      <c r="K86" s="9">
        <f t="shared" si="4"/>
        <v>-29</v>
      </c>
      <c r="L86" s="27" t="str">
        <f ca="1">IF(TODAY()&gt;Tabela2241011121314151617181920101314[[#This Row],[VENCIMENTO]],"Vencido‼","Válido✔")</f>
        <v>Vencido‼</v>
      </c>
    </row>
    <row r="87" spans="1:12" x14ac:dyDescent="0.25">
      <c r="A87" s="11" t="e">
        <f>Tabela224[[#This Row],[NOME]]</f>
        <v>#VALUE!</v>
      </c>
      <c r="B87" s="11" t="e">
        <f>Tabela224[[#This Row],[CATEGORIA]]</f>
        <v>#VALUE!</v>
      </c>
      <c r="C87" s="15"/>
      <c r="D87" s="8"/>
      <c r="E87" s="7"/>
      <c r="F87" s="7"/>
      <c r="G87" s="7"/>
      <c r="H87" s="7"/>
      <c r="I87" s="8"/>
      <c r="J87" s="7">
        <f t="shared" si="3"/>
        <v>0</v>
      </c>
      <c r="K87" s="9">
        <f t="shared" si="4"/>
        <v>-29</v>
      </c>
      <c r="L87" s="27" t="str">
        <f ca="1">IF(TODAY()&gt;Tabela2241011121314151617181920101314[[#This Row],[VENCIMENTO]],"Vencido‼","Válido✔")</f>
        <v>Vencido‼</v>
      </c>
    </row>
    <row r="88" spans="1:12" x14ac:dyDescent="0.25">
      <c r="A88" s="11" t="e">
        <f>Tabela224[[#This Row],[NOME]]</f>
        <v>#VALUE!</v>
      </c>
      <c r="B88" s="11" t="e">
        <f>Tabela224[[#This Row],[CATEGORIA]]</f>
        <v>#VALUE!</v>
      </c>
      <c r="C88" s="15"/>
      <c r="D88" s="8"/>
      <c r="E88" s="7"/>
      <c r="F88" s="7"/>
      <c r="G88" s="7"/>
      <c r="H88" s="7"/>
      <c r="I88" s="8"/>
      <c r="J88" s="7">
        <f t="shared" si="3"/>
        <v>0</v>
      </c>
      <c r="K88" s="9">
        <f t="shared" si="4"/>
        <v>-29</v>
      </c>
      <c r="L88" s="27" t="str">
        <f ca="1">IF(TODAY()&gt;Tabela2241011121314151617181920101314[[#This Row],[VENCIMENTO]],"Vencido‼","Válido✔")</f>
        <v>Vencido‼</v>
      </c>
    </row>
    <row r="89" spans="1:12" x14ac:dyDescent="0.25">
      <c r="A89" s="11" t="e">
        <f>Tabela224[[#This Row],[NOME]]</f>
        <v>#VALUE!</v>
      </c>
      <c r="B89" s="11" t="e">
        <f>Tabela224[[#This Row],[CATEGORIA]]</f>
        <v>#VALUE!</v>
      </c>
      <c r="C89" s="15"/>
      <c r="D89" s="8"/>
      <c r="E89" s="7"/>
      <c r="F89" s="7"/>
      <c r="G89" s="7"/>
      <c r="H89" s="7"/>
      <c r="I89" s="8"/>
      <c r="J89" s="7">
        <f t="shared" si="3"/>
        <v>0</v>
      </c>
      <c r="K89" s="9">
        <f t="shared" si="4"/>
        <v>-29</v>
      </c>
      <c r="L89" s="27" t="str">
        <f ca="1">IF(TODAY()&gt;Tabela2241011121314151617181920101314[[#This Row],[VENCIMENTO]],"Vencido‼","Válido✔")</f>
        <v>Vencido‼</v>
      </c>
    </row>
    <row r="90" spans="1:12" x14ac:dyDescent="0.25">
      <c r="A90" s="11" t="e">
        <f>Tabela224[[#This Row],[NOME]]</f>
        <v>#VALUE!</v>
      </c>
      <c r="B90" s="11" t="e">
        <f>Tabela224[[#This Row],[CATEGORIA]]</f>
        <v>#VALUE!</v>
      </c>
      <c r="C90" s="15"/>
      <c r="D90" s="8"/>
      <c r="E90" s="7"/>
      <c r="F90" s="7"/>
      <c r="G90" s="7"/>
      <c r="H90" s="7"/>
      <c r="I90" s="8"/>
      <c r="J90" s="7">
        <f t="shared" si="3"/>
        <v>0</v>
      </c>
      <c r="K90" s="9">
        <f t="shared" si="4"/>
        <v>-29</v>
      </c>
      <c r="L90" s="27" t="str">
        <f ca="1">IF(TODAY()&gt;Tabela2241011121314151617181920101314[[#This Row],[VENCIMENTO]],"Vencido‼","Válido✔")</f>
        <v>Vencido‼</v>
      </c>
    </row>
    <row r="91" spans="1:12" x14ac:dyDescent="0.25">
      <c r="A91" s="11" t="e">
        <f>Tabela224[[#This Row],[NOME]]</f>
        <v>#VALUE!</v>
      </c>
      <c r="B91" s="11" t="e">
        <f>Tabela224[[#This Row],[CATEGORIA]]</f>
        <v>#VALUE!</v>
      </c>
      <c r="C91" s="15"/>
      <c r="D91" s="8"/>
      <c r="E91" s="7"/>
      <c r="F91" s="7"/>
      <c r="G91" s="7"/>
      <c r="H91" s="7"/>
      <c r="I91" s="8"/>
      <c r="J91" s="7">
        <f t="shared" si="3"/>
        <v>0</v>
      </c>
      <c r="K91" s="9">
        <f t="shared" si="4"/>
        <v>-29</v>
      </c>
      <c r="L91" s="27" t="str">
        <f ca="1">IF(TODAY()&gt;Tabela2241011121314151617181920101314[[#This Row],[VENCIMENTO]],"Vencido‼","Válido✔")</f>
        <v>Vencido‼</v>
      </c>
    </row>
    <row r="92" spans="1:12" x14ac:dyDescent="0.25">
      <c r="A92" s="11" t="e">
        <f>Tabela224[[#This Row],[NOME]]</f>
        <v>#VALUE!</v>
      </c>
      <c r="B92" s="11" t="e">
        <f>Tabela224[[#This Row],[CATEGORIA]]</f>
        <v>#VALUE!</v>
      </c>
      <c r="C92" s="15"/>
      <c r="D92" s="8"/>
      <c r="E92" s="7"/>
      <c r="F92" s="7"/>
      <c r="G92" s="7"/>
      <c r="H92" s="7"/>
      <c r="I92" s="8"/>
      <c r="J92" s="7">
        <f t="shared" si="3"/>
        <v>0</v>
      </c>
      <c r="K92" s="9">
        <f t="shared" si="4"/>
        <v>-29</v>
      </c>
      <c r="L92" s="27" t="str">
        <f ca="1">IF(TODAY()&gt;Tabela2241011121314151617181920101314[[#This Row],[VENCIMENTO]],"Vencido‼","Válido✔")</f>
        <v>Vencido‼</v>
      </c>
    </row>
    <row r="93" spans="1:12" x14ac:dyDescent="0.25">
      <c r="A93" s="11" t="e">
        <f>Tabela224[[#This Row],[NOME]]</f>
        <v>#VALUE!</v>
      </c>
      <c r="B93" s="11" t="e">
        <f>Tabela224[[#This Row],[CATEGORIA]]</f>
        <v>#VALUE!</v>
      </c>
      <c r="C93" s="15"/>
      <c r="D93" s="8"/>
      <c r="E93" s="7"/>
      <c r="F93" s="7"/>
      <c r="G93" s="7"/>
      <c r="H93" s="7"/>
      <c r="I93" s="8"/>
      <c r="J93" s="7">
        <f t="shared" si="3"/>
        <v>0</v>
      </c>
      <c r="K93" s="9">
        <f t="shared" si="4"/>
        <v>-29</v>
      </c>
      <c r="L93" s="27" t="str">
        <f ca="1">IF(TODAY()&gt;Tabela2241011121314151617181920101314[[#This Row],[VENCIMENTO]],"Vencido‼","Válido✔")</f>
        <v>Vencido‼</v>
      </c>
    </row>
    <row r="94" spans="1:12" x14ac:dyDescent="0.25">
      <c r="A94" s="11" t="e">
        <f>Tabela224[[#This Row],[NOME]]</f>
        <v>#VALUE!</v>
      </c>
      <c r="B94" s="11" t="e">
        <f>Tabela224[[#This Row],[CATEGORIA]]</f>
        <v>#VALUE!</v>
      </c>
      <c r="C94" s="15"/>
      <c r="D94" s="8"/>
      <c r="E94" s="7"/>
      <c r="F94" s="7"/>
      <c r="G94" s="7"/>
      <c r="H94" s="7"/>
      <c r="I94" s="8"/>
      <c r="J94" s="7">
        <f t="shared" si="3"/>
        <v>0</v>
      </c>
      <c r="K94" s="9">
        <f t="shared" si="4"/>
        <v>-29</v>
      </c>
      <c r="L94" s="27" t="str">
        <f ca="1">IF(TODAY()&gt;Tabela2241011121314151617181920101314[[#This Row],[VENCIMENTO]],"Vencido‼","Válido✔")</f>
        <v>Vencido‼</v>
      </c>
    </row>
    <row r="95" spans="1:12" x14ac:dyDescent="0.25">
      <c r="A95" s="11" t="e">
        <f>Tabela224[[#This Row],[NOME]]</f>
        <v>#VALUE!</v>
      </c>
      <c r="B95" s="11" t="e">
        <f>Tabela224[[#This Row],[CATEGORIA]]</f>
        <v>#VALUE!</v>
      </c>
      <c r="C95" s="15"/>
      <c r="D95" s="8"/>
      <c r="E95" s="7"/>
      <c r="F95" s="7"/>
      <c r="G95" s="7"/>
      <c r="H95" s="7"/>
      <c r="I95" s="8"/>
      <c r="J95" s="7">
        <f t="shared" si="3"/>
        <v>0</v>
      </c>
      <c r="K95" s="9">
        <f t="shared" si="4"/>
        <v>-29</v>
      </c>
      <c r="L95" s="27" t="str">
        <f ca="1">IF(TODAY()&gt;Tabela2241011121314151617181920101314[[#This Row],[VENCIMENTO]],"Vencido‼","Válido✔")</f>
        <v>Vencido‼</v>
      </c>
    </row>
    <row r="96" spans="1:12" x14ac:dyDescent="0.25">
      <c r="A96" s="11" t="e">
        <f>Tabela224[[#This Row],[NOME]]</f>
        <v>#VALUE!</v>
      </c>
      <c r="B96" s="11" t="e">
        <f>Tabela224[[#This Row],[CATEGORIA]]</f>
        <v>#VALUE!</v>
      </c>
      <c r="C96" s="15"/>
      <c r="D96" s="8"/>
      <c r="E96" s="7"/>
      <c r="F96" s="7"/>
      <c r="G96" s="7"/>
      <c r="H96" s="7"/>
      <c r="I96" s="8"/>
      <c r="J96" s="7">
        <f t="shared" si="3"/>
        <v>0</v>
      </c>
      <c r="K96" s="9">
        <f t="shared" si="4"/>
        <v>-29</v>
      </c>
      <c r="L96" s="27" t="str">
        <f ca="1">IF(TODAY()&gt;Tabela2241011121314151617181920101314[[#This Row],[VENCIMENTO]],"Vencido‼","Válido✔")</f>
        <v>Vencido‼</v>
      </c>
    </row>
    <row r="97" spans="1:12" x14ac:dyDescent="0.25">
      <c r="A97" s="11" t="e">
        <f>Tabela224[[#This Row],[NOME]]</f>
        <v>#VALUE!</v>
      </c>
      <c r="B97" s="11" t="e">
        <f>Tabela224[[#This Row],[CATEGORIA]]</f>
        <v>#VALUE!</v>
      </c>
      <c r="C97" s="15"/>
      <c r="D97" s="8"/>
      <c r="E97" s="7"/>
      <c r="F97" s="7"/>
      <c r="G97" s="7"/>
      <c r="H97" s="7"/>
      <c r="I97" s="8"/>
      <c r="J97" s="7">
        <f t="shared" si="3"/>
        <v>0</v>
      </c>
      <c r="K97" s="9">
        <f t="shared" si="4"/>
        <v>-29</v>
      </c>
      <c r="L97" s="27" t="str">
        <f ca="1">IF(TODAY()&gt;Tabela2241011121314151617181920101314[[#This Row],[VENCIMENTO]],"Vencido‼","Válido✔")</f>
        <v>Vencido‼</v>
      </c>
    </row>
    <row r="98" spans="1:12" x14ac:dyDescent="0.25">
      <c r="A98" s="11" t="e">
        <f>Tabela224[[#This Row],[NOME]]</f>
        <v>#VALUE!</v>
      </c>
      <c r="B98" s="11" t="e">
        <f>Tabela224[[#This Row],[CATEGORIA]]</f>
        <v>#VALUE!</v>
      </c>
      <c r="C98" s="15"/>
      <c r="D98" s="8"/>
      <c r="E98" s="7"/>
      <c r="F98" s="7"/>
      <c r="G98" s="7"/>
      <c r="H98" s="7"/>
      <c r="I98" s="8"/>
      <c r="J98" s="7">
        <f t="shared" si="3"/>
        <v>0</v>
      </c>
      <c r="K98" s="9">
        <f t="shared" si="4"/>
        <v>-29</v>
      </c>
      <c r="L98" s="27" t="str">
        <f ca="1">IF(TODAY()&gt;Tabela2241011121314151617181920101314[[#This Row],[VENCIMENTO]],"Vencido‼","Válido✔")</f>
        <v>Vencido‼</v>
      </c>
    </row>
    <row r="99" spans="1:12" x14ac:dyDescent="0.25">
      <c r="A99" s="11" t="e">
        <f>Tabela224[[#This Row],[NOME]]</f>
        <v>#VALUE!</v>
      </c>
      <c r="B99" s="11" t="e">
        <f>Tabela224[[#This Row],[CATEGORIA]]</f>
        <v>#VALUE!</v>
      </c>
      <c r="C99" s="15"/>
      <c r="D99" s="8"/>
      <c r="E99" s="7"/>
      <c r="F99" s="7"/>
      <c r="G99" s="7"/>
      <c r="H99" s="7"/>
      <c r="I99" s="8"/>
      <c r="J99" s="7">
        <f t="shared" si="3"/>
        <v>0</v>
      </c>
      <c r="K99" s="9">
        <f t="shared" si="4"/>
        <v>-29</v>
      </c>
      <c r="L99" s="27" t="str">
        <f ca="1">IF(TODAY()&gt;Tabela2241011121314151617181920101314[[#This Row],[VENCIMENTO]],"Vencido‼","Válido✔")</f>
        <v>Vencido‼</v>
      </c>
    </row>
    <row r="100" spans="1:12" x14ac:dyDescent="0.25">
      <c r="A100" s="11" t="e">
        <f>Tabela224[[#This Row],[NOME]]</f>
        <v>#VALUE!</v>
      </c>
      <c r="B100" s="11" t="e">
        <f>Tabela224[[#This Row],[CATEGORIA]]</f>
        <v>#VALUE!</v>
      </c>
      <c r="C100" s="15"/>
      <c r="D100" s="8"/>
      <c r="E100" s="7"/>
      <c r="F100" s="7"/>
      <c r="G100" s="7"/>
      <c r="H100" s="7"/>
      <c r="I100" s="8"/>
      <c r="J100" s="7">
        <f t="shared" si="3"/>
        <v>0</v>
      </c>
      <c r="K100" s="9">
        <f t="shared" si="4"/>
        <v>-29</v>
      </c>
      <c r="L100" s="27" t="str">
        <f ca="1">IF(TODAY()&gt;Tabela2241011121314151617181920101314[[#This Row],[VENCIMENTO]],"Vencido‼","Válido✔")</f>
        <v>Vencido‼</v>
      </c>
    </row>
  </sheetData>
  <mergeCells count="2">
    <mergeCell ref="A2:L2"/>
    <mergeCell ref="A3:J3"/>
  </mergeCells>
  <conditionalFormatting sqref="J1">
    <cfRule type="containsText" dxfId="201" priority="2" operator="containsText" text="VENCIMENTO PRÓXIMO">
      <formula>NOT(ISERROR(SEARCH("VENCIMENTO PRÓXIMO",J1)))</formula>
    </cfRule>
  </conditionalFormatting>
  <conditionalFormatting sqref="J4">
    <cfRule type="timePeriod" dxfId="200" priority="7" timePeriod="nextMonth">
      <formula>AND(MONTH(J4)=MONTH(EDATE(TODAY(),0+1)),YEAR(J4)=YEAR(EDATE(TODAY(),0+1)))</formula>
    </cfRule>
  </conditionalFormatting>
  <conditionalFormatting sqref="J5:J100">
    <cfRule type="cellIs" dxfId="199" priority="13" operator="equal">
      <formula>44848</formula>
    </cfRule>
    <cfRule type="cellIs" dxfId="198" priority="14" operator="lessThan">
      <formula>44848</formula>
    </cfRule>
  </conditionalFormatting>
  <conditionalFormatting sqref="J5:K1048576">
    <cfRule type="timePeriod" dxfId="197" priority="10" timePeriod="nextMonth">
      <formula>AND(MONTH(J5)=MONTH(EDATE(TODAY(),0+1)),YEAR(J5)=YEAR(EDATE(TODAY(),0+1)))</formula>
    </cfRule>
  </conditionalFormatting>
  <conditionalFormatting sqref="K1">
    <cfRule type="containsText" dxfId="196" priority="1" operator="containsText" text="VENCIMENTO PRÓXIMO">
      <formula>NOT(ISERROR(SEARCH("VENCIMENTO PRÓXIMO",K1)))</formula>
    </cfRule>
    <cfRule type="containsText" dxfId="195" priority="3" operator="containsText" text="PROGRAMAR RENOVAÇÃO">
      <formula>NOT(ISERROR(SEARCH("PROGRAMAR RENOVAÇÃO",K1)))</formula>
    </cfRule>
  </conditionalFormatting>
  <conditionalFormatting sqref="K3 K5:K1048576">
    <cfRule type="timePeriod" dxfId="194" priority="9" timePeriod="thisMonth">
      <formula>AND(MONTH(K3)=MONTH(TODAY()),YEAR(K3)=YEAR(TODAY()))</formula>
    </cfRule>
  </conditionalFormatting>
  <conditionalFormatting sqref="K3">
    <cfRule type="timePeriod" dxfId="193" priority="11" timePeriod="nextMonth">
      <formula>AND(MONTH(K3)=MONTH(EDATE(TODAY(),0+1)),YEAR(K3)=YEAR(EDATE(TODAY(),0+1)))</formula>
    </cfRule>
  </conditionalFormatting>
  <conditionalFormatting sqref="K4">
    <cfRule type="timePeriod" dxfId="192" priority="6" timePeriod="thisMonth">
      <formula>AND(MONTH(K4)=MONTH(TODAY()),YEAR(K4)=YEAR(TODAY()))</formula>
    </cfRule>
    <cfRule type="timePeriod" dxfId="191" priority="8" timePeriod="nextMonth">
      <formula>AND(MONTH(K4)=MONTH(EDATE(TODAY(),0+1)),YEAR(K4)=YEAR(EDATE(TODAY(),0+1)))</formula>
    </cfRule>
  </conditionalFormatting>
  <conditionalFormatting sqref="K5:K100">
    <cfRule type="cellIs" dxfId="190" priority="12" operator="equal">
      <formula>44809</formula>
    </cfRule>
  </conditionalFormatting>
  <conditionalFormatting sqref="L5:L44 L46:L100">
    <cfRule type="containsText" dxfId="189" priority="4" operator="containsText" text="Válido">
      <formula>NOT(ISERROR(SEARCH("Válido",L5)))</formula>
    </cfRule>
    <cfRule type="containsText" dxfId="188" priority="5" operator="containsText" text="Vencido">
      <formula>NOT(ISERROR(SEARCH("Vencido",L5)))</formula>
    </cfRule>
  </conditionalFormatting>
  <hyperlinks>
    <hyperlink ref="L3" r:id="rId1" xr:uid="{D16C0CBE-108A-4DA4-8E87-ED8F593DDAA2}"/>
  </hyperlinks>
  <pageMargins left="0.511811024" right="0.511811024" top="0.78740157499999996" bottom="0.78740157499999996" header="0.31496062000000002" footer="0.31496062000000002"/>
  <pageSetup paperSize="9" scale="48" orientation="landscape" r:id="rId2"/>
  <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E2ADB1A-021D-482B-9E69-7DB601C25224}">
          <x14:formula1>
            <xm:f>Planilha2!$A$18:$A$19</xm:f>
          </x14:formula1>
          <xm:sqref>C5:C100</xm:sqref>
        </x14:dataValidation>
        <x14:dataValidation type="list" allowBlank="1" showInputMessage="1" showErrorMessage="1" xr:uid="{498F4494-469E-4585-BD15-DBAB65076041}">
          <x14:formula1>
            <xm:f>Planilha2!$A$4:$A$13</xm:f>
          </x14:formula1>
          <xm:sqref>D5:D100</xm:sqref>
        </x14:dataValidation>
        <x14:dataValidation type="list" allowBlank="1" showInputMessage="1" showErrorMessage="1" xr:uid="{1F069467-0A17-4F4C-80CB-C9CBA0C8A37D}">
          <x14:formula1>
            <xm:f>Planilha2!$A$1:$A$2</xm:f>
          </x14:formula1>
          <xm:sqref>H5:H100</xm:sqref>
        </x14:dataValidation>
        <x14:dataValidation type="list" allowBlank="1" showInputMessage="1" showErrorMessage="1" xr:uid="{6E72D2E7-44C1-4341-A3F8-513E54DF61B0}">
          <x14:formula1>
            <xm:f>Planilha2!$A$15:$A$16</xm:f>
          </x14:formula1>
          <xm:sqref>G5:G100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3628E-8592-4E93-B40C-3A0DC6553063}">
  <sheetPr>
    <pageSetUpPr fitToPage="1"/>
  </sheetPr>
  <dimension ref="A1:L100"/>
  <sheetViews>
    <sheetView zoomScale="90" zoomScaleNormal="90" zoomScaleSheetLayoutView="100" workbookViewId="0">
      <pane xSplit="1" topLeftCell="B1" activePane="topRight" state="frozen"/>
      <selection activeCell="C12" sqref="C12"/>
      <selection pane="topRight" activeCell="E13" sqref="E13"/>
    </sheetView>
  </sheetViews>
  <sheetFormatPr defaultRowHeight="15" x14ac:dyDescent="0.25"/>
  <cols>
    <col min="1" max="1" width="43.140625" bestFit="1" customWidth="1"/>
    <col min="2" max="2" width="26.140625" style="17" bestFit="1" customWidth="1"/>
    <col min="3" max="3" width="16.140625" style="12" customWidth="1"/>
    <col min="4" max="4" width="41.5703125" style="12" bestFit="1" customWidth="1"/>
    <col min="5" max="5" width="20.7109375" bestFit="1" customWidth="1"/>
    <col min="6" max="7" width="20.7109375" customWidth="1"/>
    <col min="8" max="8" width="24.140625" bestFit="1" customWidth="1"/>
    <col min="9" max="9" width="16.140625" customWidth="1"/>
    <col min="10" max="10" width="18.140625" customWidth="1"/>
    <col min="11" max="11" width="17.28515625" bestFit="1" customWidth="1"/>
    <col min="12" max="12" width="13" bestFit="1" customWidth="1"/>
  </cols>
  <sheetData>
    <row r="1" spans="1:12" ht="77.25" customHeight="1" x14ac:dyDescent="0.25">
      <c r="I1" s="22" t="s">
        <v>85</v>
      </c>
      <c r="J1" s="23" t="s">
        <v>86</v>
      </c>
      <c r="K1" s="24" t="s">
        <v>87</v>
      </c>
    </row>
    <row r="2" spans="1:12" ht="47.1" customHeight="1" x14ac:dyDescent="0.4">
      <c r="A2" s="51" t="s">
        <v>161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3"/>
    </row>
    <row r="3" spans="1:12" ht="45" customHeight="1" x14ac:dyDescent="0.25">
      <c r="A3" s="54"/>
      <c r="B3" s="55"/>
      <c r="C3" s="55"/>
      <c r="D3" s="55"/>
      <c r="E3" s="55"/>
      <c r="F3" s="55"/>
      <c r="G3" s="55"/>
      <c r="H3" s="55"/>
      <c r="I3" s="55"/>
      <c r="J3" s="55"/>
      <c r="K3" s="13" t="s">
        <v>0</v>
      </c>
      <c r="L3" s="14" t="s">
        <v>127</v>
      </c>
    </row>
    <row r="4" spans="1:12" ht="24" x14ac:dyDescent="0.25">
      <c r="A4" s="3" t="s">
        <v>1</v>
      </c>
      <c r="B4" s="16" t="s">
        <v>67</v>
      </c>
      <c r="C4" s="3" t="s">
        <v>77</v>
      </c>
      <c r="D4" s="3" t="s">
        <v>2</v>
      </c>
      <c r="E4" s="4" t="s">
        <v>3</v>
      </c>
      <c r="F4" s="4" t="s">
        <v>8</v>
      </c>
      <c r="G4" s="4" t="s">
        <v>7</v>
      </c>
      <c r="H4" s="5" t="s">
        <v>4</v>
      </c>
      <c r="I4" s="21" t="s">
        <v>83</v>
      </c>
      <c r="J4" s="6" t="s">
        <v>5</v>
      </c>
      <c r="K4" s="6" t="s">
        <v>6</v>
      </c>
      <c r="L4" s="6" t="s">
        <v>78</v>
      </c>
    </row>
    <row r="5" spans="1:12" hidden="1" x14ac:dyDescent="0.25">
      <c r="A5" s="11" t="str">
        <f>Tabela224[[#This Row],[NOME]]</f>
        <v>ADENILSON ÂNGELO MACIEIRA</v>
      </c>
      <c r="B5" s="11" t="str">
        <f>Tabela224[[#This Row],[CATEGORIA]]</f>
        <v>EMPREGADO</v>
      </c>
      <c r="C5" s="15" t="str">
        <f>Tabela224[[#This Row],[SITUAÇÃO ]]</f>
        <v>ATIVO</v>
      </c>
      <c r="D5" s="15" t="s">
        <v>80</v>
      </c>
      <c r="E5" s="7">
        <v>45124</v>
      </c>
      <c r="F5" s="10">
        <v>8.3333333333333329E-2</v>
      </c>
      <c r="G5" s="7" t="s">
        <v>25</v>
      </c>
      <c r="H5" s="7" t="s">
        <v>63</v>
      </c>
      <c r="I5" s="8">
        <v>24</v>
      </c>
      <c r="J5" s="7">
        <f t="shared" ref="J5:J68" si="0">EDATE(E5,I5)</f>
        <v>45855</v>
      </c>
      <c r="K5" s="9">
        <f t="shared" ref="K5:K13" si="1">J5-29</f>
        <v>45826</v>
      </c>
      <c r="L5" s="15" t="str">
        <f ca="1">IF(TODAY()&gt;Tabela224101112131415161718192010131415[[#This Row],[VENCIMENTO]],"Vencido‼","Válido✔")</f>
        <v>Válido✔</v>
      </c>
    </row>
    <row r="6" spans="1:12" hidden="1" x14ac:dyDescent="0.25">
      <c r="A6" s="11" t="str">
        <f>Tabela224[[#This Row],[NOME]]</f>
        <v>ADENILSON PEREIRA SOARES</v>
      </c>
      <c r="B6" s="11" t="str">
        <f>Tabela224[[#This Row],[CATEGORIA]]</f>
        <v>EMPREGADO</v>
      </c>
      <c r="C6" s="15" t="str">
        <f>Tabela224[[#This Row],[SITUAÇÃO ]]</f>
        <v>ATIVO</v>
      </c>
      <c r="D6" s="15" t="s">
        <v>80</v>
      </c>
      <c r="E6" s="7">
        <v>45170</v>
      </c>
      <c r="F6" s="10">
        <v>8.3333333333333329E-2</v>
      </c>
      <c r="G6" s="7" t="s">
        <v>25</v>
      </c>
      <c r="H6" s="7" t="s">
        <v>63</v>
      </c>
      <c r="I6" s="8">
        <v>24</v>
      </c>
      <c r="J6" s="7">
        <f t="shared" si="0"/>
        <v>45901</v>
      </c>
      <c r="K6" s="9">
        <f t="shared" si="1"/>
        <v>45872</v>
      </c>
      <c r="L6" s="15" t="str">
        <f ca="1">IF(TODAY()&gt;Tabela224101112131415161718192010131415[[#This Row],[VENCIMENTO]],"Vencido‼","Válido✔")</f>
        <v>Válido✔</v>
      </c>
    </row>
    <row r="7" spans="1:12" x14ac:dyDescent="0.25">
      <c r="A7" s="11" t="str">
        <f>Tabela224[[#This Row],[NOME]]</f>
        <v>AMANDA APARECIDA DOS SANTOS</v>
      </c>
      <c r="B7" s="11" t="str">
        <f>Tabela224[[#This Row],[CATEGORIA]]</f>
        <v>EMPREGADO</v>
      </c>
      <c r="C7" s="15" t="str">
        <f>Tabela224[[#This Row],[SITUAÇÃO ]]</f>
        <v>ATIVO</v>
      </c>
      <c r="D7" s="15" t="s">
        <v>80</v>
      </c>
      <c r="E7" s="7" t="s">
        <v>143</v>
      </c>
      <c r="F7" s="10">
        <v>8.3333333333333329E-2</v>
      </c>
      <c r="G7" s="7" t="s">
        <v>25</v>
      </c>
      <c r="H7" s="7" t="s">
        <v>63</v>
      </c>
      <c r="I7" s="8">
        <v>24</v>
      </c>
      <c r="J7" s="7" t="e">
        <f t="shared" si="0"/>
        <v>#VALUE!</v>
      </c>
      <c r="K7" s="9" t="e">
        <f t="shared" si="1"/>
        <v>#VALUE!</v>
      </c>
      <c r="L7" s="15" t="e">
        <f ca="1">IF(TODAY()&gt;Tabela224101112131415161718192010131415[[#This Row],[VENCIMENTO]],"Vencido‼","Válido✔")</f>
        <v>#VALUE!</v>
      </c>
    </row>
    <row r="8" spans="1:12" hidden="1" x14ac:dyDescent="0.25">
      <c r="A8" s="11" t="str">
        <f>Tabela224[[#This Row],[NOME]]</f>
        <v>ANDERSON JOSÉ NUNES REIS</v>
      </c>
      <c r="B8" s="11" t="str">
        <f>Tabela224[[#This Row],[CATEGORIA]]</f>
        <v>EMPREGADO</v>
      </c>
      <c r="C8" s="15" t="str">
        <f>Tabela224[[#This Row],[SITUAÇÃO ]]</f>
        <v>INATIVO</v>
      </c>
      <c r="D8" s="15" t="s">
        <v>80</v>
      </c>
      <c r="E8" s="7">
        <v>45124</v>
      </c>
      <c r="F8" s="10">
        <v>8.3333333333333329E-2</v>
      </c>
      <c r="G8" s="7" t="s">
        <v>25</v>
      </c>
      <c r="H8" s="7" t="s">
        <v>63</v>
      </c>
      <c r="I8" s="8">
        <v>24</v>
      </c>
      <c r="J8" s="7">
        <f t="shared" si="0"/>
        <v>45855</v>
      </c>
      <c r="K8" s="9">
        <f t="shared" si="1"/>
        <v>45826</v>
      </c>
      <c r="L8" s="15" t="str">
        <f ca="1">IF(TODAY()&gt;Tabela224101112131415161718192010131415[[#This Row],[VENCIMENTO]],"Vencido‼","Válido✔")</f>
        <v>Válido✔</v>
      </c>
    </row>
    <row r="9" spans="1:12" hidden="1" x14ac:dyDescent="0.25">
      <c r="A9" s="11" t="str">
        <f>Tabela224[[#This Row],[NOME]]</f>
        <v>ARNALDO RAIMUNDO FERREIRA</v>
      </c>
      <c r="B9" s="11" t="str">
        <f>Tabela224[[#This Row],[CATEGORIA]]</f>
        <v>EMPREGADO</v>
      </c>
      <c r="C9" s="15" t="str">
        <f>Tabela224[[#This Row],[SITUAÇÃO ]]</f>
        <v>ATIVO</v>
      </c>
      <c r="D9" s="15" t="s">
        <v>80</v>
      </c>
      <c r="E9" s="7">
        <v>45124</v>
      </c>
      <c r="F9" s="10">
        <v>8.3333333333333329E-2</v>
      </c>
      <c r="G9" s="7" t="s">
        <v>25</v>
      </c>
      <c r="H9" s="7" t="s">
        <v>63</v>
      </c>
      <c r="I9" s="8">
        <v>24</v>
      </c>
      <c r="J9" s="7">
        <f t="shared" si="0"/>
        <v>45855</v>
      </c>
      <c r="K9" s="9">
        <f t="shared" si="1"/>
        <v>45826</v>
      </c>
      <c r="L9" s="15" t="str">
        <f ca="1">IF(TODAY()&gt;Tabela224101112131415161718192010131415[[#This Row],[VENCIMENTO]],"Vencido‼","Válido✔")</f>
        <v>Válido✔</v>
      </c>
    </row>
    <row r="10" spans="1:12" hidden="1" x14ac:dyDescent="0.25">
      <c r="A10" s="11" t="str">
        <f>Tabela224[[#This Row],[NOME]]</f>
        <v>BRUNO DE SOUSA MARTINS</v>
      </c>
      <c r="B10" s="11" t="str">
        <f>Tabela224[[#This Row],[CATEGORIA]]</f>
        <v xml:space="preserve">EMPREGADO </v>
      </c>
      <c r="C10" s="15" t="str">
        <f>Tabela224[[#This Row],[SITUAÇÃO ]]</f>
        <v>INATIVO</v>
      </c>
      <c r="D10" s="15" t="s">
        <v>80</v>
      </c>
      <c r="E10" s="7">
        <v>45124</v>
      </c>
      <c r="F10" s="10">
        <v>8.3333333333333329E-2</v>
      </c>
      <c r="G10" s="7" t="s">
        <v>25</v>
      </c>
      <c r="H10" s="7" t="s">
        <v>63</v>
      </c>
      <c r="I10" s="8">
        <v>24</v>
      </c>
      <c r="J10" s="7">
        <f t="shared" si="0"/>
        <v>45855</v>
      </c>
      <c r="K10" s="9">
        <f t="shared" si="1"/>
        <v>45826</v>
      </c>
      <c r="L10" s="15" t="str">
        <f ca="1">IF(TODAY()&gt;Tabela224101112131415161718192010131415[[#This Row],[VENCIMENTO]],"Vencido‼","Válido✔")</f>
        <v>Válido✔</v>
      </c>
    </row>
    <row r="11" spans="1:12" x14ac:dyDescent="0.25">
      <c r="A11" s="11" t="str">
        <f>Tabela224[[#This Row],[NOME]]</f>
        <v>CARLOS ANANIAS SOARES DOS ANJOS</v>
      </c>
      <c r="B11" s="11" t="str">
        <f>Tabela224[[#This Row],[CATEGORIA]]</f>
        <v>EMPREGADO</v>
      </c>
      <c r="C11" s="15" t="str">
        <f>Tabela224[[#This Row],[SITUAÇÃO ]]</f>
        <v>ATIVO</v>
      </c>
      <c r="D11" s="15" t="s">
        <v>80</v>
      </c>
      <c r="E11" s="7" t="s">
        <v>143</v>
      </c>
      <c r="F11" s="10">
        <v>8.3333333333333329E-2</v>
      </c>
      <c r="G11" s="7" t="s">
        <v>25</v>
      </c>
      <c r="H11" s="7" t="s">
        <v>63</v>
      </c>
      <c r="I11" s="8">
        <v>24</v>
      </c>
      <c r="J11" s="7" t="e">
        <f t="shared" si="0"/>
        <v>#VALUE!</v>
      </c>
      <c r="K11" s="9" t="e">
        <f t="shared" si="1"/>
        <v>#VALUE!</v>
      </c>
      <c r="L11" s="15" t="e">
        <f ca="1">IF(TODAY()&gt;Tabela224101112131415161718192010131415[[#This Row],[VENCIMENTO]],"Vencido‼","Válido✔")</f>
        <v>#VALUE!</v>
      </c>
    </row>
    <row r="12" spans="1:12" x14ac:dyDescent="0.25">
      <c r="A12" s="11" t="str">
        <f>Tabela224[[#This Row],[NOME]]</f>
        <v>CARLOS ANTÔNIO DE LISBOA</v>
      </c>
      <c r="B12" s="11" t="str">
        <f>Tabela224[[#This Row],[CATEGORIA]]</f>
        <v>EMPREGADO</v>
      </c>
      <c r="C12" s="15" t="str">
        <f>Tabela224[[#This Row],[SITUAÇÃO ]]</f>
        <v>INATIVO</v>
      </c>
      <c r="D12" s="15" t="s">
        <v>80</v>
      </c>
      <c r="E12" s="7" t="s">
        <v>143</v>
      </c>
      <c r="F12" s="10">
        <v>8.3333333333333329E-2</v>
      </c>
      <c r="G12" s="7" t="s">
        <v>25</v>
      </c>
      <c r="H12" s="7" t="s">
        <v>63</v>
      </c>
      <c r="I12" s="8">
        <v>24</v>
      </c>
      <c r="J12" s="7" t="e">
        <f t="shared" si="0"/>
        <v>#VALUE!</v>
      </c>
      <c r="K12" s="9" t="e">
        <f t="shared" si="1"/>
        <v>#VALUE!</v>
      </c>
      <c r="L12" s="15" t="e">
        <f ca="1">IF(TODAY()&gt;Tabela224101112131415161718192010131415[[#This Row],[VENCIMENTO]],"Vencido‼","Válido✔")</f>
        <v>#VALUE!</v>
      </c>
    </row>
    <row r="13" spans="1:12" x14ac:dyDescent="0.25">
      <c r="A13" s="11" t="str">
        <f>Tabela224[[#This Row],[NOME]]</f>
        <v>CLESIANO ANTÔNIO DIAS PINHEIRO</v>
      </c>
      <c r="B13" s="11" t="str">
        <f>Tabela224[[#This Row],[CATEGORIA]]</f>
        <v xml:space="preserve">EMPREGADO </v>
      </c>
      <c r="C13" s="15" t="str">
        <f>Tabela224[[#This Row],[SITUAÇÃO ]]</f>
        <v>ATIVO</v>
      </c>
      <c r="D13" s="15" t="s">
        <v>80</v>
      </c>
      <c r="E13" s="7" t="s">
        <v>143</v>
      </c>
      <c r="F13" s="10">
        <v>8.3333333333333329E-2</v>
      </c>
      <c r="G13" s="7" t="s">
        <v>25</v>
      </c>
      <c r="H13" s="7" t="s">
        <v>63</v>
      </c>
      <c r="I13" s="8">
        <v>24</v>
      </c>
      <c r="J13" s="7" t="e">
        <f t="shared" si="0"/>
        <v>#VALUE!</v>
      </c>
      <c r="K13" s="9" t="e">
        <f t="shared" si="1"/>
        <v>#VALUE!</v>
      </c>
      <c r="L13" s="15" t="e">
        <f ca="1">IF(TODAY()&gt;Tabela224101112131415161718192010131415[[#This Row],[VENCIMENTO]],"Vencido‼","Válido✔")</f>
        <v>#VALUE!</v>
      </c>
    </row>
    <row r="14" spans="1:12" x14ac:dyDescent="0.25">
      <c r="A14" s="11" t="str">
        <f>Tabela224[[#This Row],[NOME]]</f>
        <v>DAMIÃO VICENTE SARAIVA</v>
      </c>
      <c r="B14" s="11" t="str">
        <f>Tabela224[[#This Row],[CATEGORIA]]</f>
        <v>EMPREGADO</v>
      </c>
      <c r="C14" s="15" t="str">
        <f>Tabela224[[#This Row],[SITUAÇÃO ]]</f>
        <v>ATIVO</v>
      </c>
      <c r="D14" s="15" t="s">
        <v>80</v>
      </c>
      <c r="E14" s="7" t="s">
        <v>143</v>
      </c>
      <c r="F14" s="10">
        <v>8.3333333333333329E-2</v>
      </c>
      <c r="G14" s="7" t="s">
        <v>25</v>
      </c>
      <c r="H14" s="7" t="s">
        <v>63</v>
      </c>
      <c r="I14" s="8">
        <v>24</v>
      </c>
      <c r="J14" s="7" t="e">
        <f t="shared" si="0"/>
        <v>#VALUE!</v>
      </c>
      <c r="K14" s="9" t="e">
        <f>J14-29</f>
        <v>#VALUE!</v>
      </c>
      <c r="L14" s="15" t="e">
        <f ca="1">IF(TODAY()&gt;Tabela224101112131415161718192010131415[[#This Row],[VENCIMENTO]],"Vencido‼","Válido✔")</f>
        <v>#VALUE!</v>
      </c>
    </row>
    <row r="15" spans="1:12" hidden="1" x14ac:dyDescent="0.25">
      <c r="A15" s="11" t="str">
        <f>Tabela224[[#This Row],[NOME]]</f>
        <v>DANIEL ALVES DA CUNHA</v>
      </c>
      <c r="B15" s="11" t="str">
        <f>Tabela224[[#This Row],[CATEGORIA]]</f>
        <v>EMPREGADO</v>
      </c>
      <c r="C15" s="15" t="str">
        <f>Tabela224[[#This Row],[SITUAÇÃO ]]</f>
        <v>ATIVO</v>
      </c>
      <c r="D15" s="15" t="s">
        <v>80</v>
      </c>
      <c r="E15" s="7">
        <v>45124</v>
      </c>
      <c r="F15" s="10">
        <v>8.3333333333333329E-2</v>
      </c>
      <c r="G15" s="7" t="s">
        <v>25</v>
      </c>
      <c r="H15" s="7" t="s">
        <v>63</v>
      </c>
      <c r="I15" s="8">
        <v>24</v>
      </c>
      <c r="J15" s="7">
        <f t="shared" si="0"/>
        <v>45855</v>
      </c>
      <c r="K15" s="9">
        <f t="shared" ref="K15:K78" si="2">J15-29</f>
        <v>45826</v>
      </c>
      <c r="L15" s="15" t="str">
        <f ca="1">IF(TODAY()&gt;Tabela224101112131415161718192010131415[[#This Row],[VENCIMENTO]],"Vencido‼","Válido✔")</f>
        <v>Válido✔</v>
      </c>
    </row>
    <row r="16" spans="1:12" x14ac:dyDescent="0.25">
      <c r="A16" s="11" t="str">
        <f>Tabela224[[#This Row],[NOME]]</f>
        <v>DIEGO GALDINO REZENDE</v>
      </c>
      <c r="B16" s="11" t="str">
        <f>Tabela224[[#This Row],[CATEGORIA]]</f>
        <v>INTERMITENTE (GEOSCAN)</v>
      </c>
      <c r="C16" s="15" t="str">
        <f>Tabela224[[#This Row],[SITUAÇÃO ]]</f>
        <v>ATIVO</v>
      </c>
      <c r="D16" s="15" t="s">
        <v>80</v>
      </c>
      <c r="E16" s="7" t="s">
        <v>143</v>
      </c>
      <c r="F16" s="10">
        <v>8.3333333333333329E-2</v>
      </c>
      <c r="G16" s="7" t="s">
        <v>25</v>
      </c>
      <c r="H16" s="7" t="s">
        <v>63</v>
      </c>
      <c r="I16" s="8">
        <v>24</v>
      </c>
      <c r="J16" s="7" t="e">
        <f t="shared" si="0"/>
        <v>#VALUE!</v>
      </c>
      <c r="K16" s="9" t="e">
        <f t="shared" si="2"/>
        <v>#VALUE!</v>
      </c>
      <c r="L16" s="15" t="e">
        <f ca="1">IF(TODAY()&gt;Tabela224101112131415161718192010131415[[#This Row],[VENCIMENTO]],"Vencido‼","Válido✔")</f>
        <v>#VALUE!</v>
      </c>
    </row>
    <row r="17" spans="1:12" x14ac:dyDescent="0.25">
      <c r="A17" s="11" t="str">
        <f>Tabela224[[#This Row],[NOME]]</f>
        <v>DOGIVAL GONÇALVES DOS SANTOS</v>
      </c>
      <c r="B17" s="11" t="str">
        <f>Tabela224[[#This Row],[CATEGORIA]]</f>
        <v>INTERMITENTE (ELISVÂNIO)</v>
      </c>
      <c r="C17" s="15" t="str">
        <f>Tabela224[[#This Row],[SITUAÇÃO ]]</f>
        <v>ATIVO</v>
      </c>
      <c r="D17" s="15" t="s">
        <v>80</v>
      </c>
      <c r="E17" s="7" t="s">
        <v>143</v>
      </c>
      <c r="F17" s="10">
        <v>8.3333333333333329E-2</v>
      </c>
      <c r="G17" s="7" t="s">
        <v>25</v>
      </c>
      <c r="H17" s="7" t="s">
        <v>63</v>
      </c>
      <c r="I17" s="8">
        <v>24</v>
      </c>
      <c r="J17" s="7" t="e">
        <f t="shared" si="0"/>
        <v>#VALUE!</v>
      </c>
      <c r="K17" s="9" t="e">
        <f t="shared" si="2"/>
        <v>#VALUE!</v>
      </c>
      <c r="L17" s="15" t="e">
        <f ca="1">IF(TODAY()&gt;Tabela224101112131415161718192010131415[[#This Row],[VENCIMENTO]],"Vencido‼","Válido✔")</f>
        <v>#VALUE!</v>
      </c>
    </row>
    <row r="18" spans="1:12" x14ac:dyDescent="0.25">
      <c r="A18" s="11" t="str">
        <f>Tabela224[[#This Row],[NOME]]</f>
        <v>ELISVÂNIO DE SOUZA OLIVEIRA</v>
      </c>
      <c r="B18" s="11" t="str">
        <f>Tabela224[[#This Row],[CATEGORIA]]</f>
        <v>INTERMITENTE (ELISVÂNIO)</v>
      </c>
      <c r="C18" s="15" t="str">
        <f>Tabela224[[#This Row],[SITUAÇÃO ]]</f>
        <v>ATIVO</v>
      </c>
      <c r="D18" s="15" t="s">
        <v>80</v>
      </c>
      <c r="E18" s="7" t="s">
        <v>143</v>
      </c>
      <c r="F18" s="10">
        <v>8.3333333333333329E-2</v>
      </c>
      <c r="G18" s="7" t="s">
        <v>25</v>
      </c>
      <c r="H18" s="7" t="s">
        <v>63</v>
      </c>
      <c r="I18" s="8">
        <v>24</v>
      </c>
      <c r="J18" s="7" t="e">
        <f t="shared" si="0"/>
        <v>#VALUE!</v>
      </c>
      <c r="K18" s="9" t="e">
        <f t="shared" si="2"/>
        <v>#VALUE!</v>
      </c>
      <c r="L18" s="15" t="e">
        <f ca="1">IF(TODAY()&gt;Tabela224101112131415161718192010131415[[#This Row],[VENCIMENTO]],"Vencido‼","Válido✔")</f>
        <v>#VALUE!</v>
      </c>
    </row>
    <row r="19" spans="1:12" hidden="1" x14ac:dyDescent="0.25">
      <c r="A19" s="11" t="str">
        <f>Tabela224[[#This Row],[NOME]]</f>
        <v>EVARISTO CHAVES DA SILVA</v>
      </c>
      <c r="B19" s="11" t="str">
        <f>Tabela224[[#This Row],[CATEGORIA]]</f>
        <v>EMPREGADO</v>
      </c>
      <c r="C19" s="15" t="str">
        <f>Tabela224[[#This Row],[SITUAÇÃO ]]</f>
        <v>ATIVO</v>
      </c>
      <c r="D19" s="15" t="s">
        <v>80</v>
      </c>
      <c r="E19" s="7">
        <v>45173</v>
      </c>
      <c r="F19" s="10">
        <v>8.3333333333333329E-2</v>
      </c>
      <c r="G19" s="7" t="s">
        <v>25</v>
      </c>
      <c r="H19" s="7" t="s">
        <v>63</v>
      </c>
      <c r="I19" s="8">
        <v>24</v>
      </c>
      <c r="J19" s="7">
        <f t="shared" si="0"/>
        <v>45904</v>
      </c>
      <c r="K19" s="9">
        <f t="shared" si="2"/>
        <v>45875</v>
      </c>
      <c r="L19" s="15" t="str">
        <f ca="1">IF(TODAY()&gt;Tabela224101112131415161718192010131415[[#This Row],[VENCIMENTO]],"Vencido‼","Válido✔")</f>
        <v>Válido✔</v>
      </c>
    </row>
    <row r="20" spans="1:12" hidden="1" x14ac:dyDescent="0.25">
      <c r="A20" s="11" t="str">
        <f>Tabela224[[#This Row],[NOME]]</f>
        <v>FELIPE OLIVEIRA BARBOSA</v>
      </c>
      <c r="B20" s="11" t="str">
        <f>Tabela224[[#This Row],[CATEGORIA]]</f>
        <v>EMPREGADO</v>
      </c>
      <c r="C20" s="15" t="str">
        <f>Tabela224[[#This Row],[SITUAÇÃO ]]</f>
        <v>ATIVO</v>
      </c>
      <c r="D20" s="15" t="s">
        <v>80</v>
      </c>
      <c r="E20" s="7">
        <v>45124</v>
      </c>
      <c r="F20" s="10">
        <v>8.3333333333333329E-2</v>
      </c>
      <c r="G20" s="7" t="s">
        <v>25</v>
      </c>
      <c r="H20" s="7" t="s">
        <v>63</v>
      </c>
      <c r="I20" s="8">
        <v>24</v>
      </c>
      <c r="J20" s="7">
        <f t="shared" si="0"/>
        <v>45855</v>
      </c>
      <c r="K20" s="9">
        <f t="shared" si="2"/>
        <v>45826</v>
      </c>
      <c r="L20" s="15" t="str">
        <f ca="1">IF(TODAY()&gt;Tabela224101112131415161718192010131415[[#This Row],[VENCIMENTO]],"Vencido‼","Válido✔")</f>
        <v>Válido✔</v>
      </c>
    </row>
    <row r="21" spans="1:12" hidden="1" x14ac:dyDescent="0.25">
      <c r="A21" s="11" t="str">
        <f>Tabela224[[#This Row],[NOME]]</f>
        <v>FERNANDO OLIVEIRA DOS SANTOS</v>
      </c>
      <c r="B21" s="11" t="str">
        <f>Tabela224[[#This Row],[CATEGORIA]]</f>
        <v>EMPREGADO</v>
      </c>
      <c r="C21" s="15" t="str">
        <f>Tabela224[[#This Row],[SITUAÇÃO ]]</f>
        <v>ATIVO</v>
      </c>
      <c r="D21" s="15" t="s">
        <v>80</v>
      </c>
      <c r="E21" s="7">
        <v>45124</v>
      </c>
      <c r="F21" s="10">
        <v>8.3333333333333329E-2</v>
      </c>
      <c r="G21" s="7" t="s">
        <v>25</v>
      </c>
      <c r="H21" s="7" t="s">
        <v>63</v>
      </c>
      <c r="I21" s="8">
        <v>24</v>
      </c>
      <c r="J21" s="7">
        <f t="shared" si="0"/>
        <v>45855</v>
      </c>
      <c r="K21" s="9">
        <f t="shared" si="2"/>
        <v>45826</v>
      </c>
      <c r="L21" s="15" t="str">
        <f ca="1">IF(TODAY()&gt;Tabela224101112131415161718192010131415[[#This Row],[VENCIMENTO]],"Vencido‼","Válido✔")</f>
        <v>Válido✔</v>
      </c>
    </row>
    <row r="22" spans="1:12" x14ac:dyDescent="0.25">
      <c r="A22" s="11" t="str">
        <f>Tabela224[[#This Row],[NOME]]</f>
        <v>FILIPI GODINHO VEIGA</v>
      </c>
      <c r="B22" s="11" t="str">
        <f>Tabela224[[#This Row],[CATEGORIA]]</f>
        <v>INTERMITENTE (GEOSCAN)</v>
      </c>
      <c r="C22" s="15" t="str">
        <f>Tabela224[[#This Row],[SITUAÇÃO ]]</f>
        <v>ATIVO</v>
      </c>
      <c r="D22" s="15" t="s">
        <v>80</v>
      </c>
      <c r="E22" s="7" t="s">
        <v>143</v>
      </c>
      <c r="F22" s="10">
        <v>8.3333333333333329E-2</v>
      </c>
      <c r="G22" s="7" t="s">
        <v>25</v>
      </c>
      <c r="H22" s="7" t="s">
        <v>63</v>
      </c>
      <c r="I22" s="8">
        <v>24</v>
      </c>
      <c r="J22" s="7" t="e">
        <f t="shared" si="0"/>
        <v>#VALUE!</v>
      </c>
      <c r="K22" s="9" t="e">
        <f t="shared" si="2"/>
        <v>#VALUE!</v>
      </c>
      <c r="L22" s="15" t="e">
        <f ca="1">IF(TODAY()&gt;Tabela224101112131415161718192010131415[[#This Row],[VENCIMENTO]],"Vencido‼","Válido✔")</f>
        <v>#VALUE!</v>
      </c>
    </row>
    <row r="23" spans="1:12" hidden="1" x14ac:dyDescent="0.25">
      <c r="A23" s="11" t="str">
        <f>Tabela224[[#This Row],[NOME]]</f>
        <v>GERSON DAMIÃO DA SILVA PRADO</v>
      </c>
      <c r="B23" s="11" t="str">
        <f>Tabela224[[#This Row],[CATEGORIA]]</f>
        <v>EMPREGADO</v>
      </c>
      <c r="C23" s="15" t="str">
        <f>Tabela224[[#This Row],[SITUAÇÃO ]]</f>
        <v>ATIVO</v>
      </c>
      <c r="D23" s="15" t="s">
        <v>80</v>
      </c>
      <c r="E23" s="7">
        <v>45124</v>
      </c>
      <c r="F23" s="10">
        <v>8.3333333333333329E-2</v>
      </c>
      <c r="G23" s="7" t="s">
        <v>25</v>
      </c>
      <c r="H23" s="7" t="s">
        <v>63</v>
      </c>
      <c r="I23" s="8">
        <v>24</v>
      </c>
      <c r="J23" s="7">
        <f t="shared" si="0"/>
        <v>45855</v>
      </c>
      <c r="K23" s="9">
        <f t="shared" si="2"/>
        <v>45826</v>
      </c>
      <c r="L23" s="15" t="str">
        <f ca="1">IF(TODAY()&gt;Tabela224101112131415161718192010131415[[#This Row],[VENCIMENTO]],"Vencido‼","Válido✔")</f>
        <v>Válido✔</v>
      </c>
    </row>
    <row r="24" spans="1:12" x14ac:dyDescent="0.25">
      <c r="A24" s="11" t="str">
        <f>Tabela224[[#This Row],[NOME]]</f>
        <v>GIVALDO JOSE DOS SANTOS</v>
      </c>
      <c r="B24" s="11" t="str">
        <f>Tabela224[[#This Row],[CATEGORIA]]</f>
        <v>INTERMITENTE (ELISVÂNIO)</v>
      </c>
      <c r="C24" s="15" t="str">
        <f>Tabela224[[#This Row],[SITUAÇÃO ]]</f>
        <v>ATIVO</v>
      </c>
      <c r="D24" s="15" t="s">
        <v>80</v>
      </c>
      <c r="E24" s="7" t="s">
        <v>143</v>
      </c>
      <c r="F24" s="10">
        <v>8.3333333333333329E-2</v>
      </c>
      <c r="G24" s="7" t="s">
        <v>25</v>
      </c>
      <c r="H24" s="7" t="s">
        <v>63</v>
      </c>
      <c r="I24" s="8">
        <v>24</v>
      </c>
      <c r="J24" s="7" t="e">
        <f t="shared" si="0"/>
        <v>#VALUE!</v>
      </c>
      <c r="K24" s="9" t="e">
        <f t="shared" si="2"/>
        <v>#VALUE!</v>
      </c>
      <c r="L24" s="15" t="e">
        <f ca="1">IF(TODAY()&gt;Tabela224101112131415161718192010131415[[#This Row],[VENCIMENTO]],"Vencido‼","Válido✔")</f>
        <v>#VALUE!</v>
      </c>
    </row>
    <row r="25" spans="1:12" hidden="1" x14ac:dyDescent="0.25">
      <c r="A25" s="11" t="str">
        <f>Tabela224[[#This Row],[NOME]]</f>
        <v>GUSTAVO HENRIQUE ABREU ROCHA</v>
      </c>
      <c r="B25" s="11" t="str">
        <f>Tabela224[[#This Row],[CATEGORIA]]</f>
        <v>EMPREGADO</v>
      </c>
      <c r="C25" s="15" t="str">
        <f>Tabela224[[#This Row],[SITUAÇÃO ]]</f>
        <v>ATIVO</v>
      </c>
      <c r="D25" s="15" t="s">
        <v>80</v>
      </c>
      <c r="E25" s="7">
        <v>45124</v>
      </c>
      <c r="F25" s="10">
        <v>8.3333333333333329E-2</v>
      </c>
      <c r="G25" s="7" t="s">
        <v>25</v>
      </c>
      <c r="H25" s="7" t="s">
        <v>63</v>
      </c>
      <c r="I25" s="8">
        <v>24</v>
      </c>
      <c r="J25" s="7">
        <f t="shared" si="0"/>
        <v>45855</v>
      </c>
      <c r="K25" s="9">
        <f t="shared" si="2"/>
        <v>45826</v>
      </c>
      <c r="L25" s="15" t="str">
        <f ca="1">IF(TODAY()&gt;Tabela224101112131415161718192010131415[[#This Row],[VENCIMENTO]],"Vencido‼","Válido✔")</f>
        <v>Válido✔</v>
      </c>
    </row>
    <row r="26" spans="1:12" hidden="1" x14ac:dyDescent="0.25">
      <c r="A26" s="11" t="str">
        <f>Tabela224[[#This Row],[NOME]]</f>
        <v>HIGOR PAULO DIAS OLIVEIRA</v>
      </c>
      <c r="B26" s="11" t="str">
        <f>Tabela224[[#This Row],[CATEGORIA]]</f>
        <v>EMPREGADO</v>
      </c>
      <c r="C26" s="15" t="str">
        <f>Tabela224[[#This Row],[SITUAÇÃO ]]</f>
        <v>ATIVO</v>
      </c>
      <c r="D26" s="15" t="s">
        <v>80</v>
      </c>
      <c r="E26" s="7">
        <v>45124</v>
      </c>
      <c r="F26" s="10">
        <v>8.3333333333333329E-2</v>
      </c>
      <c r="G26" s="7" t="s">
        <v>25</v>
      </c>
      <c r="H26" s="7" t="s">
        <v>63</v>
      </c>
      <c r="I26" s="8">
        <v>24</v>
      </c>
      <c r="J26" s="7">
        <f t="shared" si="0"/>
        <v>45855</v>
      </c>
      <c r="K26" s="9">
        <f t="shared" si="2"/>
        <v>45826</v>
      </c>
      <c r="L26" s="15" t="str">
        <f ca="1">IF(TODAY()&gt;Tabela224101112131415161718192010131415[[#This Row],[VENCIMENTO]],"Vencido‼","Válido✔")</f>
        <v>Válido✔</v>
      </c>
    </row>
    <row r="27" spans="1:12" x14ac:dyDescent="0.25">
      <c r="A27" s="11" t="str">
        <f>Tabela224[[#This Row],[NOME]]</f>
        <v>JANDILSON VIRGENS COSTA</v>
      </c>
      <c r="B27" s="11" t="str">
        <f>Tabela224[[#This Row],[CATEGORIA]]</f>
        <v>INTERMITENTE (ELISVÂNIO)</v>
      </c>
      <c r="C27" s="15" t="str">
        <f>Tabela224[[#This Row],[SITUAÇÃO ]]</f>
        <v>ATIVO</v>
      </c>
      <c r="D27" s="15" t="s">
        <v>80</v>
      </c>
      <c r="E27" s="7" t="s">
        <v>143</v>
      </c>
      <c r="F27" s="10">
        <v>8.3333333333333329E-2</v>
      </c>
      <c r="G27" s="7" t="s">
        <v>25</v>
      </c>
      <c r="H27" s="7" t="s">
        <v>63</v>
      </c>
      <c r="I27" s="8">
        <v>24</v>
      </c>
      <c r="J27" s="7" t="e">
        <f t="shared" si="0"/>
        <v>#VALUE!</v>
      </c>
      <c r="K27" s="9" t="e">
        <f t="shared" si="2"/>
        <v>#VALUE!</v>
      </c>
      <c r="L27" s="15" t="e">
        <f ca="1">IF(TODAY()&gt;Tabela224101112131415161718192010131415[[#This Row],[VENCIMENTO]],"Vencido‼","Válido✔")</f>
        <v>#VALUE!</v>
      </c>
    </row>
    <row r="28" spans="1:12" x14ac:dyDescent="0.25">
      <c r="A28" s="11" t="str">
        <f>Tabela224[[#This Row],[NOME]]</f>
        <v>JHONATA HENRIQUE AMORIM ALVES</v>
      </c>
      <c r="B28" s="11" t="str">
        <f>Tabela224[[#This Row],[CATEGORIA]]</f>
        <v>EMPREGADO</v>
      </c>
      <c r="C28" s="15" t="str">
        <f>Tabela224[[#This Row],[SITUAÇÃO ]]</f>
        <v>ATIVO</v>
      </c>
      <c r="D28" s="15" t="s">
        <v>80</v>
      </c>
      <c r="E28" s="7" t="s">
        <v>143</v>
      </c>
      <c r="F28" s="10">
        <v>8.3333333333333329E-2</v>
      </c>
      <c r="G28" s="7" t="s">
        <v>25</v>
      </c>
      <c r="H28" s="7" t="s">
        <v>63</v>
      </c>
      <c r="I28" s="8">
        <v>24</v>
      </c>
      <c r="J28" s="7" t="e">
        <f t="shared" si="0"/>
        <v>#VALUE!</v>
      </c>
      <c r="K28" s="9" t="e">
        <f t="shared" si="2"/>
        <v>#VALUE!</v>
      </c>
      <c r="L28" s="15" t="e">
        <f ca="1">IF(TODAY()&gt;Tabela224101112131415161718192010131415[[#This Row],[VENCIMENTO]],"Vencido‼","Válido✔")</f>
        <v>#VALUE!</v>
      </c>
    </row>
    <row r="29" spans="1:12" x14ac:dyDescent="0.25">
      <c r="A29" s="11" t="str">
        <f>Tabela224[[#This Row],[NOME]]</f>
        <v>JOÃO PAULO GUIMARÃES</v>
      </c>
      <c r="B29" s="11" t="str">
        <f>Tabela224[[#This Row],[CATEGORIA]]</f>
        <v>EMPREGADO</v>
      </c>
      <c r="C29" s="15" t="str">
        <f>Tabela224[[#This Row],[SITUAÇÃO ]]</f>
        <v>INATIVO</v>
      </c>
      <c r="D29" s="15" t="s">
        <v>80</v>
      </c>
      <c r="E29" s="7" t="s">
        <v>143</v>
      </c>
      <c r="F29" s="10">
        <v>8.3333333333333329E-2</v>
      </c>
      <c r="G29" s="7" t="s">
        <v>25</v>
      </c>
      <c r="H29" s="7" t="s">
        <v>63</v>
      </c>
      <c r="I29" s="8">
        <v>24</v>
      </c>
      <c r="J29" s="7" t="e">
        <f t="shared" si="0"/>
        <v>#VALUE!</v>
      </c>
      <c r="K29" s="9" t="e">
        <f t="shared" si="2"/>
        <v>#VALUE!</v>
      </c>
      <c r="L29" s="15" t="e">
        <f ca="1">IF(TODAY()&gt;Tabela224101112131415161718192010131415[[#This Row],[VENCIMENTO]],"Vencido‼","Válido✔")</f>
        <v>#VALUE!</v>
      </c>
    </row>
    <row r="30" spans="1:12" x14ac:dyDescent="0.25">
      <c r="A30" s="11" t="str">
        <f>Tabela224[[#This Row],[NOME]]</f>
        <v>JONATHAS KELLYSON MARTINS DE OLIVEIRA</v>
      </c>
      <c r="B30" s="11" t="str">
        <f>Tabela224[[#This Row],[CATEGORIA]]</f>
        <v>INTERMITENTE</v>
      </c>
      <c r="C30" s="15" t="str">
        <f>Tabela224[[#This Row],[SITUAÇÃO ]]</f>
        <v>INATIVO</v>
      </c>
      <c r="D30" s="15" t="s">
        <v>80</v>
      </c>
      <c r="E30" s="7" t="s">
        <v>143</v>
      </c>
      <c r="F30" s="10">
        <v>8.3333333333333329E-2</v>
      </c>
      <c r="G30" s="7" t="s">
        <v>25</v>
      </c>
      <c r="H30" s="7" t="s">
        <v>63</v>
      </c>
      <c r="I30" s="8">
        <v>24</v>
      </c>
      <c r="J30" s="7" t="e">
        <f t="shared" si="0"/>
        <v>#VALUE!</v>
      </c>
      <c r="K30" s="9" t="e">
        <f t="shared" si="2"/>
        <v>#VALUE!</v>
      </c>
      <c r="L30" s="15" t="e">
        <f ca="1">IF(TODAY()&gt;Tabela224101112131415161718192010131415[[#This Row],[VENCIMENTO]],"Vencido‼","Válido✔")</f>
        <v>#VALUE!</v>
      </c>
    </row>
    <row r="31" spans="1:12" hidden="1" x14ac:dyDescent="0.25">
      <c r="A31" s="11" t="str">
        <f>Tabela224[[#This Row],[NOME]]</f>
        <v>JOSÉ ANTÔNIO DIAS</v>
      </c>
      <c r="B31" s="11" t="str">
        <f>Tabela224[[#This Row],[CATEGORIA]]</f>
        <v xml:space="preserve">EMPREGADO </v>
      </c>
      <c r="C31" s="15" t="str">
        <f>Tabela224[[#This Row],[SITUAÇÃO ]]</f>
        <v>ATIVO</v>
      </c>
      <c r="D31" s="15" t="s">
        <v>80</v>
      </c>
      <c r="E31" s="7">
        <v>45124</v>
      </c>
      <c r="F31" s="10">
        <v>8.3333333333333329E-2</v>
      </c>
      <c r="G31" s="7" t="s">
        <v>25</v>
      </c>
      <c r="H31" s="7" t="s">
        <v>63</v>
      </c>
      <c r="I31" s="8">
        <v>24</v>
      </c>
      <c r="J31" s="7">
        <f t="shared" si="0"/>
        <v>45855</v>
      </c>
      <c r="K31" s="9">
        <f t="shared" si="2"/>
        <v>45826</v>
      </c>
      <c r="L31" s="15" t="str">
        <f ca="1">IF(TODAY()&gt;Tabela224101112131415161718192010131415[[#This Row],[VENCIMENTO]],"Vencido‼","Válido✔")</f>
        <v>Válido✔</v>
      </c>
    </row>
    <row r="32" spans="1:12" hidden="1" x14ac:dyDescent="0.25">
      <c r="A32" s="11" t="str">
        <f>Tabela224[[#This Row],[NOME]]</f>
        <v>KENNEDY ALMEIDA MOTA</v>
      </c>
      <c r="B32" s="11" t="str">
        <f>Tabela224[[#This Row],[CATEGORIA]]</f>
        <v>EMPREGADO</v>
      </c>
      <c r="C32" s="15" t="str">
        <f>Tabela224[[#This Row],[SITUAÇÃO ]]</f>
        <v>ATIVO</v>
      </c>
      <c r="D32" s="15" t="s">
        <v>80</v>
      </c>
      <c r="E32" s="7">
        <v>45124</v>
      </c>
      <c r="F32" s="10">
        <v>8.3333333333333329E-2</v>
      </c>
      <c r="G32" s="7" t="s">
        <v>25</v>
      </c>
      <c r="H32" s="7" t="s">
        <v>63</v>
      </c>
      <c r="I32" s="8">
        <v>24</v>
      </c>
      <c r="J32" s="7">
        <f t="shared" si="0"/>
        <v>45855</v>
      </c>
      <c r="K32" s="9">
        <f t="shared" si="2"/>
        <v>45826</v>
      </c>
      <c r="L32" s="15" t="str">
        <f ca="1">IF(TODAY()&gt;Tabela224101112131415161718192010131415[[#This Row],[VENCIMENTO]],"Vencido‼","Válido✔")</f>
        <v>Válido✔</v>
      </c>
    </row>
    <row r="33" spans="1:12" hidden="1" x14ac:dyDescent="0.25">
      <c r="A33" s="11" t="str">
        <f>Tabela224[[#This Row],[NOME]]</f>
        <v>KEVIN AQUINO ARNEZ</v>
      </c>
      <c r="B33" s="11" t="str">
        <f>Tabela224[[#This Row],[CATEGORIA]]</f>
        <v>EMPREGADO</v>
      </c>
      <c r="C33" s="15" t="str">
        <f>Tabela224[[#This Row],[SITUAÇÃO ]]</f>
        <v>ATIVO</v>
      </c>
      <c r="D33" s="15" t="s">
        <v>80</v>
      </c>
      <c r="E33" s="7">
        <v>45124</v>
      </c>
      <c r="F33" s="10">
        <v>8.3333333333333329E-2</v>
      </c>
      <c r="G33" s="7" t="s">
        <v>25</v>
      </c>
      <c r="H33" s="7" t="s">
        <v>63</v>
      </c>
      <c r="I33" s="8">
        <v>24</v>
      </c>
      <c r="J33" s="7">
        <f t="shared" si="0"/>
        <v>45855</v>
      </c>
      <c r="K33" s="9">
        <f t="shared" si="2"/>
        <v>45826</v>
      </c>
      <c r="L33" s="15" t="str">
        <f ca="1">IF(TODAY()&gt;Tabela224101112131415161718192010131415[[#This Row],[VENCIMENTO]],"Vencido‼","Válido✔")</f>
        <v>Válido✔</v>
      </c>
    </row>
    <row r="34" spans="1:12" hidden="1" x14ac:dyDescent="0.25">
      <c r="A34" s="11" t="str">
        <f>Tabela224[[#This Row],[NOME]]</f>
        <v>LEANDRO ARCANJO DOS SANTOS</v>
      </c>
      <c r="B34" s="11" t="str">
        <f>Tabela224[[#This Row],[CATEGORIA]]</f>
        <v>EMPREGADO</v>
      </c>
      <c r="C34" s="15" t="str">
        <f>Tabela224[[#This Row],[SITUAÇÃO ]]</f>
        <v>ATIVO</v>
      </c>
      <c r="D34" s="15" t="s">
        <v>80</v>
      </c>
      <c r="E34" s="7">
        <v>45124</v>
      </c>
      <c r="F34" s="10">
        <v>8.3333333333333329E-2</v>
      </c>
      <c r="G34" s="7" t="s">
        <v>25</v>
      </c>
      <c r="H34" s="7" t="s">
        <v>63</v>
      </c>
      <c r="I34" s="8">
        <v>24</v>
      </c>
      <c r="J34" s="7">
        <f t="shared" si="0"/>
        <v>45855</v>
      </c>
      <c r="K34" s="9">
        <f t="shared" si="2"/>
        <v>45826</v>
      </c>
      <c r="L34" s="15" t="str">
        <f ca="1">IF(TODAY()&gt;Tabela224101112131415161718192010131415[[#This Row],[VENCIMENTO]],"Vencido‼","Válido✔")</f>
        <v>Válido✔</v>
      </c>
    </row>
    <row r="35" spans="1:12" hidden="1" x14ac:dyDescent="0.25">
      <c r="A35" s="11" t="str">
        <f>Tabela224[[#This Row],[NOME]]</f>
        <v>LUCIANO ALVES DE PAIVA</v>
      </c>
      <c r="B35" s="11" t="str">
        <f>Tabela224[[#This Row],[CATEGORIA]]</f>
        <v>EMPREGADO</v>
      </c>
      <c r="C35" s="15" t="str">
        <f>Tabela224[[#This Row],[SITUAÇÃO ]]</f>
        <v>INATIVO</v>
      </c>
      <c r="D35" s="15" t="s">
        <v>80</v>
      </c>
      <c r="E35" s="7">
        <v>45124</v>
      </c>
      <c r="F35" s="10">
        <v>8.3333333333333329E-2</v>
      </c>
      <c r="G35" s="7" t="s">
        <v>25</v>
      </c>
      <c r="H35" s="7" t="s">
        <v>63</v>
      </c>
      <c r="I35" s="8">
        <v>24</v>
      </c>
      <c r="J35" s="7">
        <f t="shared" si="0"/>
        <v>45855</v>
      </c>
      <c r="K35" s="9">
        <f t="shared" si="2"/>
        <v>45826</v>
      </c>
      <c r="L35" s="15" t="str">
        <f ca="1">IF(TODAY()&gt;Tabela224101112131415161718192010131415[[#This Row],[VENCIMENTO]],"Vencido‼","Válido✔")</f>
        <v>Válido✔</v>
      </c>
    </row>
    <row r="36" spans="1:12" hidden="1" x14ac:dyDescent="0.25">
      <c r="A36" s="11" t="str">
        <f>Tabela224[[#This Row],[NOME]]</f>
        <v>LUIZ CARLOS CORRÊA</v>
      </c>
      <c r="B36" s="11" t="str">
        <f>Tabela224[[#This Row],[CATEGORIA]]</f>
        <v>EMPREGADO</v>
      </c>
      <c r="C36" s="15" t="str">
        <f>Tabela224[[#This Row],[SITUAÇÃO ]]</f>
        <v>ATIVO</v>
      </c>
      <c r="D36" s="15" t="s">
        <v>80</v>
      </c>
      <c r="E36" s="7">
        <v>45124</v>
      </c>
      <c r="F36" s="10">
        <v>8.3333333333333329E-2</v>
      </c>
      <c r="G36" s="7" t="s">
        <v>25</v>
      </c>
      <c r="H36" s="7" t="s">
        <v>63</v>
      </c>
      <c r="I36" s="8">
        <v>24</v>
      </c>
      <c r="J36" s="7">
        <f t="shared" si="0"/>
        <v>45855</v>
      </c>
      <c r="K36" s="9">
        <f t="shared" si="2"/>
        <v>45826</v>
      </c>
      <c r="L36" s="15" t="str">
        <f ca="1">IF(TODAY()&gt;Tabela224101112131415161718192010131415[[#This Row],[VENCIMENTO]],"Vencido‼","Válido✔")</f>
        <v>Válido✔</v>
      </c>
    </row>
    <row r="37" spans="1:12" hidden="1" x14ac:dyDescent="0.25">
      <c r="A37" s="11" t="str">
        <f>Tabela224[[#This Row],[NOME]]</f>
        <v>MÁRCIO PEREIRA DO NASCIMENTO</v>
      </c>
      <c r="B37" s="11" t="str">
        <f>Tabela224[[#This Row],[CATEGORIA]]</f>
        <v>EMPREGADO</v>
      </c>
      <c r="C37" s="15" t="str">
        <f>Tabela224[[#This Row],[SITUAÇÃO ]]</f>
        <v>ATIVO</v>
      </c>
      <c r="D37" s="15" t="s">
        <v>80</v>
      </c>
      <c r="E37" s="7">
        <v>45124</v>
      </c>
      <c r="F37" s="10">
        <v>8.3333333333333329E-2</v>
      </c>
      <c r="G37" s="7" t="s">
        <v>25</v>
      </c>
      <c r="H37" s="7" t="s">
        <v>63</v>
      </c>
      <c r="I37" s="8">
        <v>24</v>
      </c>
      <c r="J37" s="7">
        <f t="shared" si="0"/>
        <v>45855</v>
      </c>
      <c r="K37" s="9">
        <f t="shared" si="2"/>
        <v>45826</v>
      </c>
      <c r="L37" s="15" t="str">
        <f ca="1">IF(TODAY()&gt;Tabela224101112131415161718192010131415[[#This Row],[VENCIMENTO]],"Vencido‼","Válido✔")</f>
        <v>Válido✔</v>
      </c>
    </row>
    <row r="38" spans="1:12" x14ac:dyDescent="0.25">
      <c r="A38" s="11" t="str">
        <f>Tabela224[[#This Row],[NOME]]</f>
        <v>MATEUS DOS SANTOS DE BRITO</v>
      </c>
      <c r="B38" s="11" t="str">
        <f>Tabela224[[#This Row],[CATEGORIA]]</f>
        <v>INTERMITENTE (ELISVÂNIO)</v>
      </c>
      <c r="C38" s="15" t="str">
        <f>Tabela224[[#This Row],[SITUAÇÃO ]]</f>
        <v>ATIVO</v>
      </c>
      <c r="D38" s="15" t="s">
        <v>80</v>
      </c>
      <c r="E38" s="7" t="s">
        <v>143</v>
      </c>
      <c r="F38" s="10">
        <v>8.3333333333333329E-2</v>
      </c>
      <c r="G38" s="7" t="s">
        <v>25</v>
      </c>
      <c r="H38" s="7" t="s">
        <v>63</v>
      </c>
      <c r="I38" s="8">
        <v>24</v>
      </c>
      <c r="J38" s="7" t="e">
        <f t="shared" si="0"/>
        <v>#VALUE!</v>
      </c>
      <c r="K38" s="9" t="e">
        <f t="shared" si="2"/>
        <v>#VALUE!</v>
      </c>
      <c r="L38" s="15" t="e">
        <f ca="1">IF(TODAY()&gt;Tabela224101112131415161718192010131415[[#This Row],[VENCIMENTO]],"Vencido‼","Válido✔")</f>
        <v>#VALUE!</v>
      </c>
    </row>
    <row r="39" spans="1:12" hidden="1" x14ac:dyDescent="0.25">
      <c r="A39" s="11" t="str">
        <f>Tabela224[[#This Row],[NOME]]</f>
        <v>MOACIR ROMÁRIO SIQUEIRA DOS REIS</v>
      </c>
      <c r="B39" s="11" t="str">
        <f>Tabela224[[#This Row],[CATEGORIA]]</f>
        <v>EMPREGADO</v>
      </c>
      <c r="C39" s="15" t="str">
        <f>Tabela224[[#This Row],[SITUAÇÃO ]]</f>
        <v>ATIVO</v>
      </c>
      <c r="D39" s="15" t="s">
        <v>80</v>
      </c>
      <c r="E39" s="7">
        <v>45124</v>
      </c>
      <c r="F39" s="10">
        <v>8.3333333333333329E-2</v>
      </c>
      <c r="G39" s="7" t="s">
        <v>25</v>
      </c>
      <c r="H39" s="7" t="s">
        <v>63</v>
      </c>
      <c r="I39" s="8">
        <v>24</v>
      </c>
      <c r="J39" s="7">
        <f t="shared" si="0"/>
        <v>45855</v>
      </c>
      <c r="K39" s="9">
        <f t="shared" si="2"/>
        <v>45826</v>
      </c>
      <c r="L39" s="15" t="str">
        <f ca="1">IF(TODAY()&gt;Tabela224101112131415161718192010131415[[#This Row],[VENCIMENTO]],"Vencido‼","Válido✔")</f>
        <v>Válido✔</v>
      </c>
    </row>
    <row r="40" spans="1:12" x14ac:dyDescent="0.25">
      <c r="A40" s="11" t="str">
        <f>Tabela224[[#This Row],[NOME]]</f>
        <v>NATHÁLIA ROSY SOUZA OLIVEIRA</v>
      </c>
      <c r="B40" s="11" t="str">
        <f>Tabela224[[#This Row],[CATEGORIA]]</f>
        <v>EMPREGADO</v>
      </c>
      <c r="C40" s="15" t="str">
        <f>Tabela224[[#This Row],[SITUAÇÃO ]]</f>
        <v>ATIVO</v>
      </c>
      <c r="D40" s="15" t="s">
        <v>80</v>
      </c>
      <c r="E40" s="7" t="s">
        <v>143</v>
      </c>
      <c r="F40" s="10">
        <v>8.3333333333333329E-2</v>
      </c>
      <c r="G40" s="7" t="s">
        <v>25</v>
      </c>
      <c r="H40" s="7" t="s">
        <v>63</v>
      </c>
      <c r="I40" s="8">
        <v>24</v>
      </c>
      <c r="J40" s="7" t="e">
        <f t="shared" si="0"/>
        <v>#VALUE!</v>
      </c>
      <c r="K40" s="9" t="e">
        <f t="shared" si="2"/>
        <v>#VALUE!</v>
      </c>
      <c r="L40" s="15" t="e">
        <f ca="1">IF(TODAY()&gt;Tabela224101112131415161718192010131415[[#This Row],[VENCIMENTO]],"Vencido‼","Válido✔")</f>
        <v>#VALUE!</v>
      </c>
    </row>
    <row r="41" spans="1:12" hidden="1" x14ac:dyDescent="0.25">
      <c r="A41" s="11" t="str">
        <f>Tabela224[[#This Row],[NOME]]</f>
        <v>NAYARA THAÍS LOURENÇO OLIVEIRA</v>
      </c>
      <c r="B41" s="11" t="str">
        <f>Tabela224[[#This Row],[CATEGORIA]]</f>
        <v>EMPREGADO</v>
      </c>
      <c r="C41" s="15" t="str">
        <f>Tabela224[[#This Row],[SITUAÇÃO ]]</f>
        <v>ATIVO</v>
      </c>
      <c r="D41" s="15" t="s">
        <v>80</v>
      </c>
      <c r="E41" s="7">
        <v>45124</v>
      </c>
      <c r="F41" s="10">
        <v>8.3333333333333329E-2</v>
      </c>
      <c r="G41" s="7" t="s">
        <v>25</v>
      </c>
      <c r="H41" s="7" t="s">
        <v>63</v>
      </c>
      <c r="I41" s="8">
        <v>24</v>
      </c>
      <c r="J41" s="7">
        <f t="shared" si="0"/>
        <v>45855</v>
      </c>
      <c r="K41" s="9">
        <f t="shared" si="2"/>
        <v>45826</v>
      </c>
      <c r="L41" s="15" t="str">
        <f ca="1">IF(TODAY()&gt;Tabela224101112131415161718192010131415[[#This Row],[VENCIMENTO]],"Vencido‼","Válido✔")</f>
        <v>Válido✔</v>
      </c>
    </row>
    <row r="42" spans="1:12" hidden="1" x14ac:dyDescent="0.25">
      <c r="A42" s="11" t="str">
        <f>Tabela224[[#This Row],[NOME]]</f>
        <v>NIELTON OLIVEIRA DAMASCENO</v>
      </c>
      <c r="B42" s="11" t="str">
        <f>Tabela224[[#This Row],[CATEGORIA]]</f>
        <v>EMPREGADO</v>
      </c>
      <c r="C42" s="15" t="str">
        <f>Tabela224[[#This Row],[SITUAÇÃO ]]</f>
        <v>ATIVO</v>
      </c>
      <c r="D42" s="15" t="s">
        <v>80</v>
      </c>
      <c r="E42" s="7">
        <v>45124</v>
      </c>
      <c r="F42" s="10">
        <v>8.3333333333333329E-2</v>
      </c>
      <c r="G42" s="7" t="s">
        <v>25</v>
      </c>
      <c r="H42" s="7" t="s">
        <v>63</v>
      </c>
      <c r="I42" s="8">
        <v>24</v>
      </c>
      <c r="J42" s="7">
        <f t="shared" si="0"/>
        <v>45855</v>
      </c>
      <c r="K42" s="9">
        <f t="shared" si="2"/>
        <v>45826</v>
      </c>
      <c r="L42" s="15" t="str">
        <f ca="1">IF(TODAY()&gt;Tabela224101112131415161718192010131415[[#This Row],[VENCIMENTO]],"Vencido‼","Válido✔")</f>
        <v>Válido✔</v>
      </c>
    </row>
    <row r="43" spans="1:12" hidden="1" x14ac:dyDescent="0.25">
      <c r="A43" s="11" t="str">
        <f>Tabela224[[#This Row],[NOME]]</f>
        <v>PAULO CÉLIO DA SILVA</v>
      </c>
      <c r="B43" s="11" t="str">
        <f>Tabela224[[#This Row],[CATEGORIA]]</f>
        <v>EMPREGADO</v>
      </c>
      <c r="C43" s="15" t="str">
        <f>Tabela224[[#This Row],[SITUAÇÃO ]]</f>
        <v>ATIVO</v>
      </c>
      <c r="D43" s="15" t="s">
        <v>80</v>
      </c>
      <c r="E43" s="7">
        <v>45124</v>
      </c>
      <c r="F43" s="10">
        <v>8.3333333333333329E-2</v>
      </c>
      <c r="G43" s="7" t="s">
        <v>25</v>
      </c>
      <c r="H43" s="7" t="s">
        <v>63</v>
      </c>
      <c r="I43" s="8">
        <v>24</v>
      </c>
      <c r="J43" s="7">
        <f t="shared" si="0"/>
        <v>45855</v>
      </c>
      <c r="K43" s="9">
        <f t="shared" si="2"/>
        <v>45826</v>
      </c>
      <c r="L43" s="15" t="str">
        <f ca="1">IF(TODAY()&gt;Tabela224101112131415161718192010131415[[#This Row],[VENCIMENTO]],"Vencido‼","Válido✔")</f>
        <v>Válido✔</v>
      </c>
    </row>
    <row r="44" spans="1:12" hidden="1" x14ac:dyDescent="0.25">
      <c r="A44" s="11" t="str">
        <f>Tabela224[[#This Row],[NOME]]</f>
        <v>RAFAEL FAUSTINO MAPA COELHO</v>
      </c>
      <c r="B44" s="11" t="str">
        <f>Tabela224[[#This Row],[CATEGORIA]]</f>
        <v>EMPREGADO</v>
      </c>
      <c r="C44" s="15" t="str">
        <f>Tabela224[[#This Row],[SITUAÇÃO ]]</f>
        <v>INATIVO</v>
      </c>
      <c r="D44" s="15" t="s">
        <v>80</v>
      </c>
      <c r="E44" s="7">
        <v>45124</v>
      </c>
      <c r="F44" s="10">
        <v>8.3333333333333329E-2</v>
      </c>
      <c r="G44" s="7" t="s">
        <v>25</v>
      </c>
      <c r="H44" s="7" t="s">
        <v>63</v>
      </c>
      <c r="I44" s="8">
        <v>24</v>
      </c>
      <c r="J44" s="7">
        <f t="shared" si="0"/>
        <v>45855</v>
      </c>
      <c r="K44" s="9">
        <f t="shared" si="2"/>
        <v>45826</v>
      </c>
      <c r="L44" s="15" t="str">
        <f ca="1">IF(TODAY()&gt;Tabela224101112131415161718192010131415[[#This Row],[VENCIMENTO]],"Vencido‼","Válido✔")</f>
        <v>Válido✔</v>
      </c>
    </row>
    <row r="45" spans="1:12" hidden="1" x14ac:dyDescent="0.25">
      <c r="A45" s="11" t="str">
        <f>Tabela224[[#This Row],[NOME]]</f>
        <v>RAFAEL ROBERTO CAMPIDELLI</v>
      </c>
      <c r="B45" s="11" t="str">
        <f>Tabela224[[#This Row],[CATEGORIA]]</f>
        <v>EMPREGADO</v>
      </c>
      <c r="C45" s="15" t="s">
        <v>120</v>
      </c>
      <c r="D45" s="15" t="s">
        <v>80</v>
      </c>
      <c r="E45" s="7">
        <v>45124</v>
      </c>
      <c r="F45" s="10">
        <v>8.3333333333333329E-2</v>
      </c>
      <c r="G45" s="7" t="s">
        <v>25</v>
      </c>
      <c r="H45" s="7" t="s">
        <v>63</v>
      </c>
      <c r="I45" s="8">
        <v>24</v>
      </c>
      <c r="J45" s="7">
        <f>EDATE(E45,I45)</f>
        <v>45855</v>
      </c>
      <c r="K45" s="9">
        <f>J45-29</f>
        <v>45826</v>
      </c>
      <c r="L45" s="15" t="str">
        <f ca="1">IF(TODAY()&gt;Tabela224101112131415161718192010131415[[#This Row],[VENCIMENTO]],"Vencido‼","Válido✔")</f>
        <v>Válido✔</v>
      </c>
    </row>
    <row r="46" spans="1:12" hidden="1" x14ac:dyDescent="0.25">
      <c r="A46" s="11" t="str">
        <f>Tabela224[[#This Row],[NOME]]</f>
        <v>ROBERT AUGUSTO SANTOS SILVA</v>
      </c>
      <c r="B46" s="11" t="str">
        <f>Tabela224[[#This Row],[CATEGORIA]]</f>
        <v>EMPREGADO</v>
      </c>
      <c r="C46" s="15" t="str">
        <f>Tabela224[[#This Row],[SITUAÇÃO ]]</f>
        <v>ATIVO</v>
      </c>
      <c r="D46" s="15" t="s">
        <v>80</v>
      </c>
      <c r="E46" s="7">
        <v>45124</v>
      </c>
      <c r="F46" s="10">
        <v>8.3333333333333329E-2</v>
      </c>
      <c r="G46" s="7" t="s">
        <v>25</v>
      </c>
      <c r="H46" s="7" t="s">
        <v>63</v>
      </c>
      <c r="I46" s="8">
        <v>24</v>
      </c>
      <c r="J46" s="7">
        <f t="shared" si="0"/>
        <v>45855</v>
      </c>
      <c r="K46" s="9">
        <f t="shared" si="2"/>
        <v>45826</v>
      </c>
      <c r="L46" s="15" t="str">
        <f ca="1">IF(TODAY()&gt;Tabela224101112131415161718192010131415[[#This Row],[VENCIMENTO]],"Vencido‼","Válido✔")</f>
        <v>Válido✔</v>
      </c>
    </row>
    <row r="47" spans="1:12" hidden="1" x14ac:dyDescent="0.25">
      <c r="A47" s="11" t="str">
        <f>Tabela224[[#This Row],[NOME]]</f>
        <v>TALISON TIAGO DIAS OLIVEIRA</v>
      </c>
      <c r="B47" s="11" t="str">
        <f>Tabela224[[#This Row],[CATEGORIA]]</f>
        <v>EMPREGADO</v>
      </c>
      <c r="C47" s="15" t="str">
        <f>Tabela224[[#This Row],[SITUAÇÃO ]]</f>
        <v>ATIVO</v>
      </c>
      <c r="D47" s="15" t="s">
        <v>80</v>
      </c>
      <c r="E47" s="7">
        <v>45124</v>
      </c>
      <c r="F47" s="10">
        <v>8.3333333333333329E-2</v>
      </c>
      <c r="G47" s="7" t="s">
        <v>25</v>
      </c>
      <c r="H47" s="7" t="s">
        <v>63</v>
      </c>
      <c r="I47" s="8">
        <v>24</v>
      </c>
      <c r="J47" s="7">
        <f t="shared" si="0"/>
        <v>45855</v>
      </c>
      <c r="K47" s="9">
        <f t="shared" si="2"/>
        <v>45826</v>
      </c>
      <c r="L47" s="15" t="str">
        <f ca="1">IF(TODAY()&gt;Tabela224101112131415161718192010131415[[#This Row],[VENCIMENTO]],"Vencido‼","Válido✔")</f>
        <v>Válido✔</v>
      </c>
    </row>
    <row r="48" spans="1:12" x14ac:dyDescent="0.25">
      <c r="A48" s="11" t="str">
        <f>Tabela224[[#This Row],[NOME]]</f>
        <v>THAÍS LORRAINE DA SILVA SANTOS</v>
      </c>
      <c r="B48" s="11" t="str">
        <f>Tabela224[[#This Row],[CATEGORIA]]</f>
        <v>EMPREGADO</v>
      </c>
      <c r="C48" s="15" t="str">
        <f>Tabela224[[#This Row],[SITUAÇÃO ]]</f>
        <v>ATIVO</v>
      </c>
      <c r="D48" s="15" t="s">
        <v>80</v>
      </c>
      <c r="E48" s="7" t="s">
        <v>143</v>
      </c>
      <c r="F48" s="10">
        <v>8.3333333333333329E-2</v>
      </c>
      <c r="G48" s="7" t="s">
        <v>25</v>
      </c>
      <c r="H48" s="7" t="s">
        <v>63</v>
      </c>
      <c r="I48" s="8">
        <v>24</v>
      </c>
      <c r="J48" s="7" t="e">
        <f t="shared" si="0"/>
        <v>#VALUE!</v>
      </c>
      <c r="K48" s="9" t="e">
        <f t="shared" si="2"/>
        <v>#VALUE!</v>
      </c>
      <c r="L48" s="15" t="e">
        <f ca="1">IF(TODAY()&gt;Tabela224101112131415161718192010131415[[#This Row],[VENCIMENTO]],"Vencido‼","Válido✔")</f>
        <v>#VALUE!</v>
      </c>
    </row>
    <row r="49" spans="1:12" hidden="1" x14ac:dyDescent="0.25">
      <c r="A49" s="11" t="str">
        <f>Tabela224[[#This Row],[NOME]]</f>
        <v>WAGNER APARECIDO DE SOUSA JÚNIOR</v>
      </c>
      <c r="B49" s="11" t="str">
        <f>Tabela224[[#This Row],[CATEGORIA]]</f>
        <v>EMPREGADO</v>
      </c>
      <c r="C49" s="15" t="str">
        <f>Tabela224[[#This Row],[SITUAÇÃO ]]</f>
        <v>INATIVO</v>
      </c>
      <c r="D49" s="15" t="s">
        <v>80</v>
      </c>
      <c r="E49" s="7">
        <v>45170</v>
      </c>
      <c r="F49" s="10">
        <v>8.3333333333333329E-2</v>
      </c>
      <c r="G49" s="7" t="s">
        <v>25</v>
      </c>
      <c r="H49" s="7" t="s">
        <v>63</v>
      </c>
      <c r="I49" s="8">
        <v>24</v>
      </c>
      <c r="J49" s="7">
        <f t="shared" si="0"/>
        <v>45901</v>
      </c>
      <c r="K49" s="9">
        <f t="shared" si="2"/>
        <v>45872</v>
      </c>
      <c r="L49" s="15" t="str">
        <f ca="1">IF(TODAY()&gt;Tabela224101112131415161718192010131415[[#This Row],[VENCIMENTO]],"Vencido‼","Válido✔")</f>
        <v>Válido✔</v>
      </c>
    </row>
    <row r="50" spans="1:12" hidden="1" x14ac:dyDescent="0.25">
      <c r="A50" s="11" t="str">
        <f>Tabela224[[#This Row],[NOME]]</f>
        <v>WESLEY DE ALMEIDA E SOUZA</v>
      </c>
      <c r="B50" s="11" t="str">
        <f>Tabela224[[#This Row],[CATEGORIA]]</f>
        <v>EMPREGADO</v>
      </c>
      <c r="C50" s="15" t="str">
        <f>Tabela224[[#This Row],[SITUAÇÃO ]]</f>
        <v>ATIVO</v>
      </c>
      <c r="D50" s="15" t="s">
        <v>80</v>
      </c>
      <c r="E50" s="7">
        <v>45124</v>
      </c>
      <c r="F50" s="10">
        <v>8.3333333333333329E-2</v>
      </c>
      <c r="G50" s="7" t="s">
        <v>25</v>
      </c>
      <c r="H50" s="7" t="s">
        <v>63</v>
      </c>
      <c r="I50" s="8">
        <v>24</v>
      </c>
      <c r="J50" s="19">
        <f t="shared" si="0"/>
        <v>45855</v>
      </c>
      <c r="K50" s="20">
        <f t="shared" si="2"/>
        <v>45826</v>
      </c>
      <c r="L50" s="15" t="str">
        <f ca="1">IF(TODAY()&gt;Tabela224101112131415161718192010131415[[#This Row],[VENCIMENTO]],"Vencido‼","Válido✔")</f>
        <v>Válido✔</v>
      </c>
    </row>
    <row r="51" spans="1:12" hidden="1" x14ac:dyDescent="0.25">
      <c r="A51" s="11" t="str">
        <f>Tabela224[[#This Row],[NOME]]</f>
        <v>MARCELO CHRISTIAN LELIS DE OLIVEIRA</v>
      </c>
      <c r="B51" s="11" t="str">
        <f>Tabela224[[#This Row],[CATEGORIA]]</f>
        <v>EMPREGADO</v>
      </c>
      <c r="C51" s="15" t="str">
        <f>Tabela224[[#This Row],[SITUAÇÃO ]]</f>
        <v>ATIVO</v>
      </c>
      <c r="D51" s="15" t="s">
        <v>80</v>
      </c>
      <c r="E51" s="7">
        <v>45257</v>
      </c>
      <c r="F51" s="10">
        <v>8.3333333333333329E-2</v>
      </c>
      <c r="G51" s="7" t="s">
        <v>25</v>
      </c>
      <c r="H51" s="7" t="s">
        <v>63</v>
      </c>
      <c r="I51" s="8">
        <v>24</v>
      </c>
      <c r="J51" s="7">
        <f t="shared" si="0"/>
        <v>45988</v>
      </c>
      <c r="K51" s="9">
        <f t="shared" si="2"/>
        <v>45959</v>
      </c>
      <c r="L51" s="27" t="str">
        <f ca="1">IF(TODAY()&gt;Tabela224101112131415161718192010131415[[#This Row],[VENCIMENTO]],"Vencido‼","Válido✔")</f>
        <v>Válido✔</v>
      </c>
    </row>
    <row r="52" spans="1:12" hidden="1" x14ac:dyDescent="0.25">
      <c r="A52" s="11" t="str">
        <f>Tabela224[[#This Row],[NOME]]</f>
        <v>PABLO VINICIUS SEVERINO FERNANDES</v>
      </c>
      <c r="B52" s="11" t="str">
        <f>Tabela224[[#This Row],[CATEGORIA]]</f>
        <v xml:space="preserve">EMPREGADO </v>
      </c>
      <c r="C52" s="15" t="str">
        <f>Tabela224[[#This Row],[SITUAÇÃO ]]</f>
        <v>ATIVO</v>
      </c>
      <c r="D52" s="15" t="s">
        <v>80</v>
      </c>
      <c r="E52" s="7">
        <v>45257</v>
      </c>
      <c r="F52" s="10">
        <v>8.3333333333333329E-2</v>
      </c>
      <c r="G52" s="7" t="s">
        <v>25</v>
      </c>
      <c r="H52" s="7" t="s">
        <v>63</v>
      </c>
      <c r="I52" s="8">
        <v>24</v>
      </c>
      <c r="J52" s="7">
        <f t="shared" si="0"/>
        <v>45988</v>
      </c>
      <c r="K52" s="9">
        <f t="shared" si="2"/>
        <v>45959</v>
      </c>
      <c r="L52" s="27" t="str">
        <f ca="1">IF(TODAY()&gt;Tabela224101112131415161718192010131415[[#This Row],[VENCIMENTO]],"Vencido‼","Válido✔")</f>
        <v>Válido✔</v>
      </c>
    </row>
    <row r="53" spans="1:12" hidden="1" x14ac:dyDescent="0.25">
      <c r="A53" s="11" t="str">
        <f>Tabela224[[#This Row],[NOME]]</f>
        <v>FRANCISCO PEDRO DE SOUZA SANTOS</v>
      </c>
      <c r="B53" s="11" t="str">
        <f>Tabela224[[#This Row],[CATEGORIA]]</f>
        <v>EMPREGADO</v>
      </c>
      <c r="C53" s="15" t="s">
        <v>120</v>
      </c>
      <c r="D53" s="15" t="s">
        <v>80</v>
      </c>
      <c r="E53" s="7">
        <v>45170</v>
      </c>
      <c r="F53" s="10">
        <v>8.3333333333333329E-2</v>
      </c>
      <c r="G53" s="7" t="s">
        <v>25</v>
      </c>
      <c r="H53" s="7" t="s">
        <v>63</v>
      </c>
      <c r="I53" s="8">
        <v>24</v>
      </c>
      <c r="J53" s="7">
        <f t="shared" si="0"/>
        <v>45901</v>
      </c>
      <c r="K53" s="9">
        <f t="shared" si="2"/>
        <v>45872</v>
      </c>
      <c r="L53" s="27" t="str">
        <f ca="1">IF(TODAY()&gt;Tabela224101112131415161718192010131415[[#This Row],[VENCIMENTO]],"Vencido‼","Válido✔")</f>
        <v>Válido✔</v>
      </c>
    </row>
    <row r="54" spans="1:12" hidden="1" x14ac:dyDescent="0.25">
      <c r="A54" s="11" t="str">
        <f>Tabela224[[#This Row],[NOME]]</f>
        <v>ÍTALO GABRIEL DA SILVA RODRIGUES SANTOS</v>
      </c>
      <c r="B54" s="11" t="str">
        <f>Tabela224[[#This Row],[CATEGORIA]]</f>
        <v>EMPREGADO</v>
      </c>
      <c r="C54" s="15" t="str">
        <f>Tabela224[[#This Row],[SITUAÇÃO ]]</f>
        <v>ATIVO</v>
      </c>
      <c r="D54" s="15" t="s">
        <v>80</v>
      </c>
      <c r="E54" s="7">
        <v>45327</v>
      </c>
      <c r="F54" s="10">
        <v>8.3333333333333329E-2</v>
      </c>
      <c r="G54" s="7" t="s">
        <v>25</v>
      </c>
      <c r="H54" s="7" t="s">
        <v>63</v>
      </c>
      <c r="I54" s="8">
        <v>24</v>
      </c>
      <c r="J54" s="7">
        <f t="shared" si="0"/>
        <v>46058</v>
      </c>
      <c r="K54" s="9">
        <f t="shared" si="2"/>
        <v>46029</v>
      </c>
      <c r="L54" s="27" t="str">
        <f ca="1">IF(TODAY()&gt;Tabela224101112131415161718192010131415[[#This Row],[VENCIMENTO]],"Vencido‼","Válido✔")</f>
        <v>Válido✔</v>
      </c>
    </row>
    <row r="55" spans="1:12" hidden="1" x14ac:dyDescent="0.25">
      <c r="A55" s="11" t="str">
        <f>Tabela224[[#This Row],[NOME]]</f>
        <v>IVANILDO AMARAL SANTOS</v>
      </c>
      <c r="B55" s="11" t="str">
        <f>Tabela224[[#This Row],[CATEGORIA]]</f>
        <v>EMPREGADO</v>
      </c>
      <c r="C55" s="15" t="str">
        <f>Tabela224[[#This Row],[SITUAÇÃO ]]</f>
        <v>ATIVO</v>
      </c>
      <c r="D55" s="15" t="s">
        <v>80</v>
      </c>
      <c r="E55" s="7">
        <v>45327</v>
      </c>
      <c r="F55" s="10">
        <v>8.3333333333333329E-2</v>
      </c>
      <c r="G55" s="7" t="s">
        <v>25</v>
      </c>
      <c r="H55" s="7" t="s">
        <v>63</v>
      </c>
      <c r="I55" s="8">
        <v>24</v>
      </c>
      <c r="J55" s="7">
        <f t="shared" si="0"/>
        <v>46058</v>
      </c>
      <c r="K55" s="9">
        <f t="shared" si="2"/>
        <v>46029</v>
      </c>
      <c r="L55" s="27" t="str">
        <f ca="1">IF(TODAY()&gt;Tabela224101112131415161718192010131415[[#This Row],[VENCIMENTO]],"Vencido‼","Válido✔")</f>
        <v>Válido✔</v>
      </c>
    </row>
    <row r="56" spans="1:12" hidden="1" x14ac:dyDescent="0.25">
      <c r="A56" s="11" t="str">
        <f>Tabela224[[#This Row],[NOME]]</f>
        <v>JONATHAN FERNANDES PEREIRA</v>
      </c>
      <c r="B56" s="11" t="str">
        <f>Tabela224[[#This Row],[CATEGORIA]]</f>
        <v>EMPREGADO</v>
      </c>
      <c r="C56" s="15" t="str">
        <f>Tabela224[[#This Row],[SITUAÇÃO ]]</f>
        <v>ATIVO</v>
      </c>
      <c r="D56" s="15" t="s">
        <v>80</v>
      </c>
      <c r="E56" s="7">
        <v>45327</v>
      </c>
      <c r="F56" s="10">
        <v>8.3333333333333329E-2</v>
      </c>
      <c r="G56" s="7" t="s">
        <v>25</v>
      </c>
      <c r="H56" s="7" t="s">
        <v>63</v>
      </c>
      <c r="I56" s="8">
        <v>24</v>
      </c>
      <c r="J56" s="7">
        <f t="shared" si="0"/>
        <v>46058</v>
      </c>
      <c r="K56" s="9">
        <f t="shared" si="2"/>
        <v>46029</v>
      </c>
      <c r="L56" s="27" t="str">
        <f ca="1">IF(TODAY()&gt;Tabela224101112131415161718192010131415[[#This Row],[VENCIMENTO]],"Vencido‼","Válido✔")</f>
        <v>Válido✔</v>
      </c>
    </row>
    <row r="57" spans="1:12" x14ac:dyDescent="0.25">
      <c r="A57" s="11" t="str">
        <f>Tabela224[[#This Row],[NOME]]</f>
        <v>FERNANDO AQUINO FERNANDES</v>
      </c>
      <c r="B57" s="11" t="str">
        <f>Tabela224[[#This Row],[CATEGORIA]]</f>
        <v>INTERMITENTE (FERNANDO)</v>
      </c>
      <c r="C57" s="15" t="str">
        <f>Tabela224[[#This Row],[SITUAÇÃO ]]</f>
        <v>ATIVO</v>
      </c>
      <c r="D57" s="15" t="s">
        <v>80</v>
      </c>
      <c r="E57" s="7" t="s">
        <v>143</v>
      </c>
      <c r="F57" s="10">
        <v>8.3333333333333329E-2</v>
      </c>
      <c r="G57" s="7" t="s">
        <v>25</v>
      </c>
      <c r="H57" s="7" t="s">
        <v>63</v>
      </c>
      <c r="I57" s="8">
        <v>24</v>
      </c>
      <c r="J57" s="7" t="e">
        <f t="shared" si="0"/>
        <v>#VALUE!</v>
      </c>
      <c r="K57" s="9" t="e">
        <f t="shared" si="2"/>
        <v>#VALUE!</v>
      </c>
      <c r="L57" s="27" t="e">
        <f ca="1">IF(TODAY()&gt;Tabela224101112131415161718192010131415[[#This Row],[VENCIMENTO]],"Vencido‼","Válido✔")</f>
        <v>#VALUE!</v>
      </c>
    </row>
    <row r="58" spans="1:12" x14ac:dyDescent="0.25">
      <c r="A58" s="11" t="str">
        <f>Tabela224[[#This Row],[NOME]]</f>
        <v>WANDESON COSTA LIMA</v>
      </c>
      <c r="B58" s="11" t="str">
        <f>Tabela224[[#This Row],[CATEGORIA]]</f>
        <v>INTERMITENTE (FERNANDO)</v>
      </c>
      <c r="C58" s="15" t="str">
        <f>Tabela224[[#This Row],[SITUAÇÃO ]]</f>
        <v>ATIVO</v>
      </c>
      <c r="D58" s="15" t="s">
        <v>80</v>
      </c>
      <c r="E58" s="7" t="s">
        <v>143</v>
      </c>
      <c r="F58" s="10">
        <v>8.3333333333333329E-2</v>
      </c>
      <c r="G58" s="7" t="s">
        <v>25</v>
      </c>
      <c r="H58" s="7" t="s">
        <v>63</v>
      </c>
      <c r="I58" s="8">
        <v>24</v>
      </c>
      <c r="J58" s="7" t="e">
        <f t="shared" si="0"/>
        <v>#VALUE!</v>
      </c>
      <c r="K58" s="9" t="e">
        <f t="shared" si="2"/>
        <v>#VALUE!</v>
      </c>
      <c r="L58" s="27" t="e">
        <f ca="1">IF(TODAY()&gt;Tabela224101112131415161718192010131415[[#This Row],[VENCIMENTO]],"Vencido‼","Válido✔")</f>
        <v>#VALUE!</v>
      </c>
    </row>
    <row r="59" spans="1:12" x14ac:dyDescent="0.25">
      <c r="A59" s="11" t="str">
        <f>Tabela224[[#This Row],[NOME]]</f>
        <v>WILLIAN JORGE CAETANO PINTO</v>
      </c>
      <c r="B59" s="11" t="str">
        <f>Tabela224[[#This Row],[CATEGORIA]]</f>
        <v>INTERMITENTE (FERNANDO)</v>
      </c>
      <c r="C59" s="15" t="str">
        <f>Tabela224[[#This Row],[SITUAÇÃO ]]</f>
        <v>ATIVO</v>
      </c>
      <c r="D59" s="15" t="s">
        <v>80</v>
      </c>
      <c r="E59" s="7" t="s">
        <v>143</v>
      </c>
      <c r="F59" s="10">
        <v>8.3333333333333329E-2</v>
      </c>
      <c r="G59" s="7" t="s">
        <v>25</v>
      </c>
      <c r="H59" s="7" t="s">
        <v>63</v>
      </c>
      <c r="I59" s="8">
        <v>24</v>
      </c>
      <c r="J59" s="7" t="e">
        <f t="shared" si="0"/>
        <v>#VALUE!</v>
      </c>
      <c r="K59" s="9" t="e">
        <f t="shared" si="2"/>
        <v>#VALUE!</v>
      </c>
      <c r="L59" s="27" t="e">
        <f ca="1">IF(TODAY()&gt;Tabela224101112131415161718192010131415[[#This Row],[VENCIMENTO]],"Vencido‼","Válido✔")</f>
        <v>#VALUE!</v>
      </c>
    </row>
    <row r="60" spans="1:12" x14ac:dyDescent="0.25">
      <c r="A60" s="11" t="str">
        <f>Tabela224[[#This Row],[NOME]]</f>
        <v>GRASIANE DA COSTA SOBRINHO</v>
      </c>
      <c r="B60" s="11" t="str">
        <f>Tabela224[[#This Row],[CATEGORIA]]</f>
        <v>EMPREGADO</v>
      </c>
      <c r="C60" s="15" t="str">
        <f>Tabela224[[#This Row],[SITUAÇÃO ]]</f>
        <v>ATIVO</v>
      </c>
      <c r="D60" s="15" t="s">
        <v>80</v>
      </c>
      <c r="E60" s="7" t="s">
        <v>143</v>
      </c>
      <c r="F60" s="10">
        <v>8.3333333333333329E-2</v>
      </c>
      <c r="G60" s="7" t="s">
        <v>25</v>
      </c>
      <c r="H60" s="7" t="s">
        <v>63</v>
      </c>
      <c r="I60" s="8">
        <v>24</v>
      </c>
      <c r="J60" s="7" t="e">
        <f t="shared" si="0"/>
        <v>#VALUE!</v>
      </c>
      <c r="K60" s="9" t="e">
        <f t="shared" si="2"/>
        <v>#VALUE!</v>
      </c>
      <c r="L60" s="27" t="e">
        <f ca="1">IF(TODAY()&gt;Tabela224101112131415161718192010131415[[#This Row],[VENCIMENTO]],"Vencido‼","Válido✔")</f>
        <v>#VALUE!</v>
      </c>
    </row>
    <row r="61" spans="1:12" x14ac:dyDescent="0.25">
      <c r="A61" s="11" t="str">
        <f>Tabela224[[#This Row],[NOME]]</f>
        <v>BRUNO GUIMARÃES MARTINS</v>
      </c>
      <c r="B61" s="11" t="str">
        <f>Tabela224[[#This Row],[CATEGORIA]]</f>
        <v>EMPREGADO</v>
      </c>
      <c r="C61" s="15" t="str">
        <f>Tabela224[[#This Row],[SITUAÇÃO ]]</f>
        <v>ATIVO</v>
      </c>
      <c r="D61" s="15" t="s">
        <v>80</v>
      </c>
      <c r="E61" s="7" t="s">
        <v>143</v>
      </c>
      <c r="F61" s="10">
        <v>8.3333333333333329E-2</v>
      </c>
      <c r="G61" s="7" t="s">
        <v>25</v>
      </c>
      <c r="H61" s="7" t="s">
        <v>63</v>
      </c>
      <c r="I61" s="8">
        <v>24</v>
      </c>
      <c r="J61" s="7" t="e">
        <f t="shared" si="0"/>
        <v>#VALUE!</v>
      </c>
      <c r="K61" s="9" t="e">
        <f t="shared" si="2"/>
        <v>#VALUE!</v>
      </c>
      <c r="L61" s="27" t="e">
        <f ca="1">IF(TODAY()&gt;Tabela224101112131415161718192010131415[[#This Row],[VENCIMENTO]],"Vencido‼","Válido✔")</f>
        <v>#VALUE!</v>
      </c>
    </row>
    <row r="62" spans="1:12" x14ac:dyDescent="0.25">
      <c r="A62" s="11" t="str">
        <f>Tabela224[[#This Row],[NOME]]</f>
        <v>LEANDRO GUIMARÃES MARTINS</v>
      </c>
      <c r="B62" s="11" t="str">
        <f>Tabela224[[#This Row],[CATEGORIA]]</f>
        <v>EMPREGADO</v>
      </c>
      <c r="C62" s="15" t="str">
        <f>Tabela224[[#This Row],[SITUAÇÃO ]]</f>
        <v>ATIVO</v>
      </c>
      <c r="D62" s="15" t="s">
        <v>80</v>
      </c>
      <c r="E62" s="7" t="s">
        <v>143</v>
      </c>
      <c r="F62" s="10">
        <v>8.3333333333333329E-2</v>
      </c>
      <c r="G62" s="7" t="s">
        <v>25</v>
      </c>
      <c r="H62" s="7" t="s">
        <v>63</v>
      </c>
      <c r="I62" s="8">
        <v>24</v>
      </c>
      <c r="J62" s="7" t="e">
        <f t="shared" si="0"/>
        <v>#VALUE!</v>
      </c>
      <c r="K62" s="9" t="e">
        <f t="shared" si="2"/>
        <v>#VALUE!</v>
      </c>
      <c r="L62" s="27" t="e">
        <f ca="1">IF(TODAY()&gt;Tabela224101112131415161718192010131415[[#This Row],[VENCIMENTO]],"Vencido‼","Válido✔")</f>
        <v>#VALUE!</v>
      </c>
    </row>
    <row r="63" spans="1:12" hidden="1" x14ac:dyDescent="0.25">
      <c r="A63" s="11" t="str">
        <f>Tabela224[[#This Row],[NOME]]</f>
        <v>ALESSANDRO IORANY DOS SANTOS</v>
      </c>
      <c r="B63" s="11" t="str">
        <f>Tabela224[[#This Row],[CATEGORIA]]</f>
        <v>EMPREGADO</v>
      </c>
      <c r="C63" s="15" t="str">
        <f>Tabela224[[#This Row],[SITUAÇÃO ]]</f>
        <v>INATIVO</v>
      </c>
      <c r="D63" s="15" t="s">
        <v>80</v>
      </c>
      <c r="E63" s="48">
        <v>45379</v>
      </c>
      <c r="F63" s="10">
        <v>8.3333333333333329E-2</v>
      </c>
      <c r="G63" s="7" t="s">
        <v>25</v>
      </c>
      <c r="H63" s="7" t="s">
        <v>63</v>
      </c>
      <c r="I63" s="8">
        <v>24</v>
      </c>
      <c r="J63" s="7">
        <f t="shared" si="0"/>
        <v>46109</v>
      </c>
      <c r="K63" s="9">
        <f t="shared" si="2"/>
        <v>46080</v>
      </c>
      <c r="L63" s="27" t="str">
        <f ca="1">IF(TODAY()&gt;Tabela224101112131415161718192010131415[[#This Row],[VENCIMENTO]],"Vencido‼","Válido✔")</f>
        <v>Válido✔</v>
      </c>
    </row>
    <row r="64" spans="1:12" hidden="1" x14ac:dyDescent="0.25">
      <c r="A64" s="11" t="str">
        <f>Tabela224[[#This Row],[NOME]]</f>
        <v>MATHEUS BINI SEVERINO FERNANDES</v>
      </c>
      <c r="B64" s="11" t="str">
        <f>Tabela224[[#This Row],[CATEGORIA]]</f>
        <v>EMPREGADO</v>
      </c>
      <c r="C64" s="15" t="str">
        <f>Tabela224[[#This Row],[SITUAÇÃO ]]</f>
        <v>ATIVO</v>
      </c>
      <c r="D64" s="15" t="s">
        <v>80</v>
      </c>
      <c r="E64" s="48">
        <v>45379</v>
      </c>
      <c r="F64" s="10">
        <v>8.3333333333333329E-2</v>
      </c>
      <c r="G64" s="7" t="s">
        <v>25</v>
      </c>
      <c r="H64" s="7" t="s">
        <v>63</v>
      </c>
      <c r="I64" s="8">
        <v>24</v>
      </c>
      <c r="J64" s="7">
        <f t="shared" si="0"/>
        <v>46109</v>
      </c>
      <c r="K64" s="9">
        <f t="shared" si="2"/>
        <v>46080</v>
      </c>
      <c r="L64" s="27" t="str">
        <f ca="1">IF(TODAY()&gt;Tabela224101112131415161718192010131415[[#This Row],[VENCIMENTO]],"Vencido‼","Válido✔")</f>
        <v>Válido✔</v>
      </c>
    </row>
    <row r="65" spans="1:12" hidden="1" x14ac:dyDescent="0.25">
      <c r="A65" s="11" t="str">
        <f>Tabela224[[#This Row],[NOME]]</f>
        <v>NILTON ALVES DA CUNHA FILHO</v>
      </c>
      <c r="B65" s="11" t="str">
        <f>Tabela224[[#This Row],[CATEGORIA]]</f>
        <v>EMPREGADO</v>
      </c>
      <c r="C65" s="15" t="str">
        <f>Tabela224[[#This Row],[SITUAÇÃO ]]</f>
        <v>ATIVO</v>
      </c>
      <c r="D65" s="15" t="s">
        <v>80</v>
      </c>
      <c r="E65" s="48">
        <v>45379</v>
      </c>
      <c r="F65" s="10">
        <v>8.3333333333333329E-2</v>
      </c>
      <c r="G65" s="7" t="s">
        <v>25</v>
      </c>
      <c r="H65" s="7" t="s">
        <v>63</v>
      </c>
      <c r="I65" s="8">
        <v>24</v>
      </c>
      <c r="J65" s="7">
        <f t="shared" si="0"/>
        <v>46109</v>
      </c>
      <c r="K65" s="9">
        <f t="shared" si="2"/>
        <v>46080</v>
      </c>
      <c r="L65" s="27" t="str">
        <f ca="1">IF(TODAY()&gt;Tabela224101112131415161718192010131415[[#This Row],[VENCIMENTO]],"Vencido‼","Válido✔")</f>
        <v>Válido✔</v>
      </c>
    </row>
    <row r="66" spans="1:12" x14ac:dyDescent="0.25">
      <c r="A66" s="11" t="str">
        <f>Tabela224[[#This Row],[NOME]]</f>
        <v>FRANCISCO PEDRO DE SOUZA SANTOS</v>
      </c>
      <c r="B66" s="11" t="str">
        <f>Tabela224[[#This Row],[CATEGORIA]]</f>
        <v>EMPREGADO</v>
      </c>
      <c r="C66" s="15" t="str">
        <f>Tabela224[[#This Row],[SITUAÇÃO ]]</f>
        <v>ATIVO</v>
      </c>
      <c r="D66" s="8"/>
      <c r="E66" s="7"/>
      <c r="F66" s="7"/>
      <c r="G66" s="7"/>
      <c r="H66" s="7"/>
      <c r="I66" s="8"/>
      <c r="J66" s="7">
        <f t="shared" si="0"/>
        <v>0</v>
      </c>
      <c r="K66" s="9">
        <f t="shared" si="2"/>
        <v>-29</v>
      </c>
      <c r="L66" s="27" t="str">
        <f ca="1">IF(TODAY()&gt;Tabela224101112131415161718192010131415[[#This Row],[VENCIMENTO]],"Vencido‼","Válido✔")</f>
        <v>Vencido‼</v>
      </c>
    </row>
    <row r="67" spans="1:12" x14ac:dyDescent="0.25">
      <c r="A67" s="11" t="str">
        <f>Tabela224[[#This Row],[NOME]]</f>
        <v>CARLOS EDUARDO ALVES JULIÃO</v>
      </c>
      <c r="B67" s="11" t="str">
        <f>Tabela224[[#This Row],[CATEGORIA]]</f>
        <v>EMPREGADO</v>
      </c>
      <c r="C67" s="15" t="str">
        <f>Tabela224[[#This Row],[SITUAÇÃO ]]</f>
        <v>ATIVO</v>
      </c>
      <c r="D67" s="8"/>
      <c r="E67" s="7"/>
      <c r="F67" s="7"/>
      <c r="G67" s="7"/>
      <c r="H67" s="7"/>
      <c r="I67" s="8"/>
      <c r="J67" s="7">
        <f t="shared" si="0"/>
        <v>0</v>
      </c>
      <c r="K67" s="9">
        <f t="shared" si="2"/>
        <v>-29</v>
      </c>
      <c r="L67" s="27" t="str">
        <f ca="1">IF(TODAY()&gt;Tabela224101112131415161718192010131415[[#This Row],[VENCIMENTO]],"Vencido‼","Válido✔")</f>
        <v>Vencido‼</v>
      </c>
    </row>
    <row r="68" spans="1:12" x14ac:dyDescent="0.25">
      <c r="A68" s="11" t="str">
        <f>Tabela224[[#This Row],[NOME]]</f>
        <v>JHONATAS ALVES COSTA</v>
      </c>
      <c r="B68" s="11" t="str">
        <f>Tabela224[[#This Row],[CATEGORIA]]</f>
        <v>EMPREGADO</v>
      </c>
      <c r="C68" s="15" t="str">
        <f>Tabela224[[#This Row],[SITUAÇÃO ]]</f>
        <v>ATIVO</v>
      </c>
      <c r="D68" s="8"/>
      <c r="E68" s="7"/>
      <c r="F68" s="7"/>
      <c r="G68" s="7"/>
      <c r="H68" s="7"/>
      <c r="I68" s="8"/>
      <c r="J68" s="7">
        <f t="shared" si="0"/>
        <v>0</v>
      </c>
      <c r="K68" s="9">
        <f t="shared" si="2"/>
        <v>-29</v>
      </c>
      <c r="L68" s="27" t="str">
        <f ca="1">IF(TODAY()&gt;Tabela224101112131415161718192010131415[[#This Row],[VENCIMENTO]],"Vencido‼","Válido✔")</f>
        <v>Vencido‼</v>
      </c>
    </row>
    <row r="69" spans="1:12" x14ac:dyDescent="0.25">
      <c r="A69" s="11" t="str">
        <f>Tabela224[[#This Row],[NOME]]</f>
        <v>KELLEN CARLA PEREIRA SILVA</v>
      </c>
      <c r="B69" s="11" t="str">
        <f>Tabela224[[#This Row],[CATEGORIA]]</f>
        <v>EMPREGADO</v>
      </c>
      <c r="C69" s="15" t="str">
        <f>Tabela224[[#This Row],[SITUAÇÃO ]]</f>
        <v>ATIVO</v>
      </c>
      <c r="D69" s="8"/>
      <c r="E69" s="7"/>
      <c r="F69" s="7"/>
      <c r="G69" s="7"/>
      <c r="H69" s="7"/>
      <c r="I69" s="8"/>
      <c r="J69" s="7">
        <f t="shared" ref="J69:J100" si="3">EDATE(E69,I69)</f>
        <v>0</v>
      </c>
      <c r="K69" s="9">
        <f t="shared" si="2"/>
        <v>-29</v>
      </c>
      <c r="L69" s="27" t="str">
        <f ca="1">IF(TODAY()&gt;Tabela224101112131415161718192010131415[[#This Row],[VENCIMENTO]],"Vencido‼","Válido✔")</f>
        <v>Vencido‼</v>
      </c>
    </row>
    <row r="70" spans="1:12" x14ac:dyDescent="0.25">
      <c r="A70" s="11" t="str">
        <f>Tabela224[[#This Row],[NOME]]</f>
        <v>LEONARDO JOSÉ DA SILVA</v>
      </c>
      <c r="B70" s="11" t="str">
        <f>Tabela224[[#This Row],[CATEGORIA]]</f>
        <v>EMPREGADO</v>
      </c>
      <c r="C70" s="15" t="str">
        <f>Tabela224[[#This Row],[SITUAÇÃO ]]</f>
        <v>ATIVO</v>
      </c>
      <c r="D70" s="8"/>
      <c r="E70" s="7"/>
      <c r="F70" s="7"/>
      <c r="G70" s="7"/>
      <c r="H70" s="7"/>
      <c r="I70" s="8"/>
      <c r="J70" s="7">
        <f t="shared" si="3"/>
        <v>0</v>
      </c>
      <c r="K70" s="9">
        <f t="shared" si="2"/>
        <v>-29</v>
      </c>
      <c r="L70" s="27" t="str">
        <f ca="1">IF(TODAY()&gt;Tabela224101112131415161718192010131415[[#This Row],[VENCIMENTO]],"Vencido‼","Válido✔")</f>
        <v>Vencido‼</v>
      </c>
    </row>
    <row r="71" spans="1:12" x14ac:dyDescent="0.25">
      <c r="A71" s="11" t="str">
        <f>Tabela224[[#This Row],[NOME]]</f>
        <v>LUSIMAR DE SOUZA SANTOS</v>
      </c>
      <c r="B71" s="11" t="str">
        <f>Tabela224[[#This Row],[CATEGORIA]]</f>
        <v>EMPREGADO</v>
      </c>
      <c r="C71" s="15" t="str">
        <f>Tabela224[[#This Row],[SITUAÇÃO ]]</f>
        <v>ATIVO</v>
      </c>
      <c r="D71" s="8"/>
      <c r="E71" s="7"/>
      <c r="F71" s="7"/>
      <c r="G71" s="7"/>
      <c r="H71" s="7"/>
      <c r="I71" s="8"/>
      <c r="J71" s="7">
        <f t="shared" si="3"/>
        <v>0</v>
      </c>
      <c r="K71" s="9">
        <f t="shared" si="2"/>
        <v>-29</v>
      </c>
      <c r="L71" s="27" t="str">
        <f ca="1">IF(TODAY()&gt;Tabela224101112131415161718192010131415[[#This Row],[VENCIMENTO]],"Vencido‼","Válido✔")</f>
        <v>Vencido‼</v>
      </c>
    </row>
    <row r="72" spans="1:12" x14ac:dyDescent="0.25">
      <c r="A72" s="11" t="str">
        <f>Tabela224[[#This Row],[NOME]]</f>
        <v>SANDY CRISTINA VENCESLAU FERREIRA</v>
      </c>
      <c r="B72" s="11" t="str">
        <f>Tabela224[[#This Row],[CATEGORIA]]</f>
        <v>EMPREGADO</v>
      </c>
      <c r="C72" s="15" t="str">
        <f>Tabela224[[#This Row],[SITUAÇÃO ]]</f>
        <v>ATIVO</v>
      </c>
      <c r="D72" s="8"/>
      <c r="E72" s="7"/>
      <c r="F72" s="7"/>
      <c r="G72" s="7"/>
      <c r="H72" s="7"/>
      <c r="I72" s="8"/>
      <c r="J72" s="7">
        <f t="shared" si="3"/>
        <v>0</v>
      </c>
      <c r="K72" s="9">
        <f t="shared" si="2"/>
        <v>-29</v>
      </c>
      <c r="L72" s="27" t="str">
        <f ca="1">IF(TODAY()&gt;Tabela224101112131415161718192010131415[[#This Row],[VENCIMENTO]],"Vencido‼","Válido✔")</f>
        <v>Vencido‼</v>
      </c>
    </row>
    <row r="73" spans="1:12" x14ac:dyDescent="0.25">
      <c r="A73" s="11" t="e">
        <f>Tabela224[[#This Row],[NOME]]</f>
        <v>#VALUE!</v>
      </c>
      <c r="B73" s="11" t="e">
        <f>Tabela224[[#This Row],[CATEGORIA]]</f>
        <v>#VALUE!</v>
      </c>
      <c r="C73" s="15" t="e">
        <f>Tabela224[[#This Row],[SITUAÇÃO ]]</f>
        <v>#VALUE!</v>
      </c>
      <c r="D73" s="8"/>
      <c r="E73" s="7"/>
      <c r="F73" s="7"/>
      <c r="G73" s="7"/>
      <c r="H73" s="7"/>
      <c r="I73" s="8"/>
      <c r="J73" s="7">
        <f t="shared" si="3"/>
        <v>0</v>
      </c>
      <c r="K73" s="9">
        <f t="shared" si="2"/>
        <v>-29</v>
      </c>
      <c r="L73" s="27" t="str">
        <f ca="1">IF(TODAY()&gt;Tabela224101112131415161718192010131415[[#This Row],[VENCIMENTO]],"Vencido‼","Válido✔")</f>
        <v>Vencido‼</v>
      </c>
    </row>
    <row r="74" spans="1:12" x14ac:dyDescent="0.25">
      <c r="A74" s="11" t="e">
        <f>Tabela224[[#This Row],[NOME]]</f>
        <v>#VALUE!</v>
      </c>
      <c r="B74" s="11" t="e">
        <f>Tabela224[[#This Row],[CATEGORIA]]</f>
        <v>#VALUE!</v>
      </c>
      <c r="C74" s="15" t="e">
        <f>Tabela224[[#This Row],[SITUAÇÃO ]]</f>
        <v>#VALUE!</v>
      </c>
      <c r="D74" s="8"/>
      <c r="E74" s="7"/>
      <c r="F74" s="7"/>
      <c r="G74" s="7"/>
      <c r="H74" s="7"/>
      <c r="I74" s="8"/>
      <c r="J74" s="7">
        <f t="shared" si="3"/>
        <v>0</v>
      </c>
      <c r="K74" s="9">
        <f t="shared" si="2"/>
        <v>-29</v>
      </c>
      <c r="L74" s="27" t="str">
        <f ca="1">IF(TODAY()&gt;Tabela224101112131415161718192010131415[[#This Row],[VENCIMENTO]],"Vencido‼","Válido✔")</f>
        <v>Vencido‼</v>
      </c>
    </row>
    <row r="75" spans="1:12" x14ac:dyDescent="0.25">
      <c r="A75" s="11" t="e">
        <f>Tabela224[[#This Row],[NOME]]</f>
        <v>#VALUE!</v>
      </c>
      <c r="B75" s="11" t="e">
        <f>Tabela224[[#This Row],[CATEGORIA]]</f>
        <v>#VALUE!</v>
      </c>
      <c r="C75" s="15" t="e">
        <f>Tabela224[[#This Row],[SITUAÇÃO ]]</f>
        <v>#VALUE!</v>
      </c>
      <c r="D75" s="8"/>
      <c r="E75" s="7"/>
      <c r="F75" s="7"/>
      <c r="G75" s="7"/>
      <c r="H75" s="7"/>
      <c r="I75" s="8"/>
      <c r="J75" s="7">
        <f t="shared" si="3"/>
        <v>0</v>
      </c>
      <c r="K75" s="9">
        <f t="shared" si="2"/>
        <v>-29</v>
      </c>
      <c r="L75" s="27" t="str">
        <f ca="1">IF(TODAY()&gt;Tabela224101112131415161718192010131415[[#This Row],[VENCIMENTO]],"Vencido‼","Válido✔")</f>
        <v>Vencido‼</v>
      </c>
    </row>
    <row r="76" spans="1:12" x14ac:dyDescent="0.25">
      <c r="A76" s="11" t="e">
        <f>Tabela224[[#This Row],[NOME]]</f>
        <v>#VALUE!</v>
      </c>
      <c r="B76" s="11" t="e">
        <f>Tabela224[[#This Row],[CATEGORIA]]</f>
        <v>#VALUE!</v>
      </c>
      <c r="C76" s="15" t="e">
        <f>Tabela224[[#This Row],[SITUAÇÃO ]]</f>
        <v>#VALUE!</v>
      </c>
      <c r="D76" s="8"/>
      <c r="E76" s="7"/>
      <c r="F76" s="7"/>
      <c r="G76" s="7"/>
      <c r="H76" s="7"/>
      <c r="I76" s="8"/>
      <c r="J76" s="7">
        <f t="shared" si="3"/>
        <v>0</v>
      </c>
      <c r="K76" s="9">
        <f t="shared" si="2"/>
        <v>-29</v>
      </c>
      <c r="L76" s="27" t="str">
        <f ca="1">IF(TODAY()&gt;Tabela224101112131415161718192010131415[[#This Row],[VENCIMENTO]],"Vencido‼","Válido✔")</f>
        <v>Vencido‼</v>
      </c>
    </row>
    <row r="77" spans="1:12" x14ac:dyDescent="0.25">
      <c r="A77" s="11" t="e">
        <f>Tabela224[[#This Row],[NOME]]</f>
        <v>#VALUE!</v>
      </c>
      <c r="B77" s="11" t="e">
        <f>Tabela224[[#This Row],[CATEGORIA]]</f>
        <v>#VALUE!</v>
      </c>
      <c r="C77" s="15" t="e">
        <f>Tabela224[[#This Row],[SITUAÇÃO ]]</f>
        <v>#VALUE!</v>
      </c>
      <c r="D77" s="8"/>
      <c r="E77" s="7"/>
      <c r="F77" s="7"/>
      <c r="G77" s="7"/>
      <c r="H77" s="7"/>
      <c r="I77" s="8"/>
      <c r="J77" s="7">
        <f t="shared" si="3"/>
        <v>0</v>
      </c>
      <c r="K77" s="9">
        <f t="shared" si="2"/>
        <v>-29</v>
      </c>
      <c r="L77" s="27" t="str">
        <f ca="1">IF(TODAY()&gt;Tabela224101112131415161718192010131415[[#This Row],[VENCIMENTO]],"Vencido‼","Válido✔")</f>
        <v>Vencido‼</v>
      </c>
    </row>
    <row r="78" spans="1:12" x14ac:dyDescent="0.25">
      <c r="A78" s="11" t="e">
        <f>Tabela224[[#This Row],[NOME]]</f>
        <v>#VALUE!</v>
      </c>
      <c r="B78" s="11" t="e">
        <f>Tabela224[[#This Row],[CATEGORIA]]</f>
        <v>#VALUE!</v>
      </c>
      <c r="C78" s="15" t="e">
        <f>Tabela224[[#This Row],[SITUAÇÃO ]]</f>
        <v>#VALUE!</v>
      </c>
      <c r="D78" s="8"/>
      <c r="E78" s="7"/>
      <c r="F78" s="7"/>
      <c r="G78" s="7"/>
      <c r="H78" s="7"/>
      <c r="I78" s="8"/>
      <c r="J78" s="7">
        <f t="shared" si="3"/>
        <v>0</v>
      </c>
      <c r="K78" s="9">
        <f t="shared" si="2"/>
        <v>-29</v>
      </c>
      <c r="L78" s="27" t="str">
        <f ca="1">IF(TODAY()&gt;Tabela224101112131415161718192010131415[[#This Row],[VENCIMENTO]],"Vencido‼","Válido✔")</f>
        <v>Vencido‼</v>
      </c>
    </row>
    <row r="79" spans="1:12" x14ac:dyDescent="0.25">
      <c r="A79" s="11" t="e">
        <f>Tabela224[[#This Row],[NOME]]</f>
        <v>#VALUE!</v>
      </c>
      <c r="B79" s="11" t="e">
        <f>Tabela224[[#This Row],[CATEGORIA]]</f>
        <v>#VALUE!</v>
      </c>
      <c r="C79" s="15" t="e">
        <f>Tabela224[[#This Row],[SITUAÇÃO ]]</f>
        <v>#VALUE!</v>
      </c>
      <c r="D79" s="8"/>
      <c r="E79" s="7"/>
      <c r="F79" s="7"/>
      <c r="G79" s="7"/>
      <c r="H79" s="7"/>
      <c r="I79" s="8"/>
      <c r="J79" s="7">
        <f t="shared" si="3"/>
        <v>0</v>
      </c>
      <c r="K79" s="9">
        <f t="shared" ref="K79:K100" si="4">J79-29</f>
        <v>-29</v>
      </c>
      <c r="L79" s="27" t="str">
        <f ca="1">IF(TODAY()&gt;Tabela224101112131415161718192010131415[[#This Row],[VENCIMENTO]],"Vencido‼","Válido✔")</f>
        <v>Vencido‼</v>
      </c>
    </row>
    <row r="80" spans="1:12" x14ac:dyDescent="0.25">
      <c r="A80" s="11" t="e">
        <f>Tabela224[[#This Row],[NOME]]</f>
        <v>#VALUE!</v>
      </c>
      <c r="B80" s="11" t="e">
        <f>Tabela224[[#This Row],[CATEGORIA]]</f>
        <v>#VALUE!</v>
      </c>
      <c r="C80" s="15" t="e">
        <f>Tabela224[[#This Row],[SITUAÇÃO ]]</f>
        <v>#VALUE!</v>
      </c>
      <c r="D80" s="8"/>
      <c r="E80" s="7"/>
      <c r="F80" s="7"/>
      <c r="G80" s="7"/>
      <c r="H80" s="7"/>
      <c r="I80" s="8"/>
      <c r="J80" s="7">
        <f t="shared" si="3"/>
        <v>0</v>
      </c>
      <c r="K80" s="9">
        <f t="shared" si="4"/>
        <v>-29</v>
      </c>
      <c r="L80" s="27" t="str">
        <f ca="1">IF(TODAY()&gt;Tabela224101112131415161718192010131415[[#This Row],[VENCIMENTO]],"Vencido‼","Válido✔")</f>
        <v>Vencido‼</v>
      </c>
    </row>
    <row r="81" spans="1:12" x14ac:dyDescent="0.25">
      <c r="A81" s="11" t="e">
        <f>Tabela224[[#This Row],[NOME]]</f>
        <v>#VALUE!</v>
      </c>
      <c r="B81" s="11" t="e">
        <f>Tabela224[[#This Row],[CATEGORIA]]</f>
        <v>#VALUE!</v>
      </c>
      <c r="C81" s="15"/>
      <c r="D81" s="8"/>
      <c r="E81" s="7"/>
      <c r="F81" s="7"/>
      <c r="G81" s="7"/>
      <c r="H81" s="7"/>
      <c r="I81" s="8"/>
      <c r="J81" s="7">
        <f t="shared" si="3"/>
        <v>0</v>
      </c>
      <c r="K81" s="9">
        <f t="shared" si="4"/>
        <v>-29</v>
      </c>
      <c r="L81" s="27" t="str">
        <f ca="1">IF(TODAY()&gt;Tabela224101112131415161718192010131415[[#This Row],[VENCIMENTO]],"Vencido‼","Válido✔")</f>
        <v>Vencido‼</v>
      </c>
    </row>
    <row r="82" spans="1:12" x14ac:dyDescent="0.25">
      <c r="A82" s="11" t="e">
        <f>Tabela224[[#This Row],[NOME]]</f>
        <v>#VALUE!</v>
      </c>
      <c r="B82" s="11" t="e">
        <f>Tabela224[[#This Row],[CATEGORIA]]</f>
        <v>#VALUE!</v>
      </c>
      <c r="C82" s="15"/>
      <c r="D82" s="8"/>
      <c r="E82" s="7"/>
      <c r="F82" s="7"/>
      <c r="G82" s="7"/>
      <c r="H82" s="7"/>
      <c r="I82" s="8"/>
      <c r="J82" s="7">
        <f t="shared" si="3"/>
        <v>0</v>
      </c>
      <c r="K82" s="9">
        <f t="shared" si="4"/>
        <v>-29</v>
      </c>
      <c r="L82" s="27" t="str">
        <f ca="1">IF(TODAY()&gt;Tabela224101112131415161718192010131415[[#This Row],[VENCIMENTO]],"Vencido‼","Válido✔")</f>
        <v>Vencido‼</v>
      </c>
    </row>
    <row r="83" spans="1:12" x14ac:dyDescent="0.25">
      <c r="A83" s="11" t="e">
        <f>Tabela224[[#This Row],[NOME]]</f>
        <v>#VALUE!</v>
      </c>
      <c r="B83" s="11" t="e">
        <f>Tabela224[[#This Row],[CATEGORIA]]</f>
        <v>#VALUE!</v>
      </c>
      <c r="C83" s="15"/>
      <c r="D83" s="8"/>
      <c r="E83" s="7"/>
      <c r="F83" s="7"/>
      <c r="G83" s="7"/>
      <c r="H83" s="7"/>
      <c r="I83" s="8"/>
      <c r="J83" s="7">
        <f t="shared" si="3"/>
        <v>0</v>
      </c>
      <c r="K83" s="9">
        <f t="shared" si="4"/>
        <v>-29</v>
      </c>
      <c r="L83" s="27" t="str">
        <f ca="1">IF(TODAY()&gt;Tabela224101112131415161718192010131415[[#This Row],[VENCIMENTO]],"Vencido‼","Válido✔")</f>
        <v>Vencido‼</v>
      </c>
    </row>
    <row r="84" spans="1:12" x14ac:dyDescent="0.25">
      <c r="A84" s="11" t="e">
        <f>Tabela224[[#This Row],[NOME]]</f>
        <v>#VALUE!</v>
      </c>
      <c r="B84" s="11" t="e">
        <f>Tabela224[[#This Row],[CATEGORIA]]</f>
        <v>#VALUE!</v>
      </c>
      <c r="C84" s="15"/>
      <c r="D84" s="8"/>
      <c r="E84" s="7"/>
      <c r="F84" s="7"/>
      <c r="G84" s="7"/>
      <c r="H84" s="7"/>
      <c r="I84" s="8"/>
      <c r="J84" s="7">
        <f t="shared" si="3"/>
        <v>0</v>
      </c>
      <c r="K84" s="9">
        <f t="shared" si="4"/>
        <v>-29</v>
      </c>
      <c r="L84" s="27" t="str">
        <f ca="1">IF(TODAY()&gt;Tabela224101112131415161718192010131415[[#This Row],[VENCIMENTO]],"Vencido‼","Válido✔")</f>
        <v>Vencido‼</v>
      </c>
    </row>
    <row r="85" spans="1:12" x14ac:dyDescent="0.25">
      <c r="A85" s="11" t="e">
        <f>Tabela224[[#This Row],[NOME]]</f>
        <v>#VALUE!</v>
      </c>
      <c r="B85" s="11" t="e">
        <f>Tabela224[[#This Row],[CATEGORIA]]</f>
        <v>#VALUE!</v>
      </c>
      <c r="C85" s="15"/>
      <c r="D85" s="8"/>
      <c r="E85" s="7"/>
      <c r="F85" s="7"/>
      <c r="G85" s="7"/>
      <c r="H85" s="7"/>
      <c r="I85" s="8"/>
      <c r="J85" s="7">
        <f t="shared" si="3"/>
        <v>0</v>
      </c>
      <c r="K85" s="9">
        <f t="shared" si="4"/>
        <v>-29</v>
      </c>
      <c r="L85" s="27" t="str">
        <f ca="1">IF(TODAY()&gt;Tabela224101112131415161718192010131415[[#This Row],[VENCIMENTO]],"Vencido‼","Válido✔")</f>
        <v>Vencido‼</v>
      </c>
    </row>
    <row r="86" spans="1:12" x14ac:dyDescent="0.25">
      <c r="A86" s="11" t="e">
        <f>Tabela224[[#This Row],[NOME]]</f>
        <v>#VALUE!</v>
      </c>
      <c r="B86" s="11" t="e">
        <f>Tabela224[[#This Row],[CATEGORIA]]</f>
        <v>#VALUE!</v>
      </c>
      <c r="C86" s="15"/>
      <c r="D86" s="8"/>
      <c r="E86" s="7"/>
      <c r="F86" s="7"/>
      <c r="G86" s="7"/>
      <c r="H86" s="7"/>
      <c r="I86" s="8"/>
      <c r="J86" s="7">
        <f t="shared" si="3"/>
        <v>0</v>
      </c>
      <c r="K86" s="9">
        <f t="shared" si="4"/>
        <v>-29</v>
      </c>
      <c r="L86" s="27" t="str">
        <f ca="1">IF(TODAY()&gt;Tabela224101112131415161718192010131415[[#This Row],[VENCIMENTO]],"Vencido‼","Válido✔")</f>
        <v>Vencido‼</v>
      </c>
    </row>
    <row r="87" spans="1:12" x14ac:dyDescent="0.25">
      <c r="A87" s="11" t="e">
        <f>Tabela224[[#This Row],[NOME]]</f>
        <v>#VALUE!</v>
      </c>
      <c r="B87" s="11" t="e">
        <f>Tabela224[[#This Row],[CATEGORIA]]</f>
        <v>#VALUE!</v>
      </c>
      <c r="C87" s="15"/>
      <c r="D87" s="8"/>
      <c r="E87" s="7"/>
      <c r="F87" s="7"/>
      <c r="G87" s="7"/>
      <c r="H87" s="7"/>
      <c r="I87" s="8"/>
      <c r="J87" s="7">
        <f t="shared" si="3"/>
        <v>0</v>
      </c>
      <c r="K87" s="9">
        <f t="shared" si="4"/>
        <v>-29</v>
      </c>
      <c r="L87" s="27" t="str">
        <f ca="1">IF(TODAY()&gt;Tabela224101112131415161718192010131415[[#This Row],[VENCIMENTO]],"Vencido‼","Válido✔")</f>
        <v>Vencido‼</v>
      </c>
    </row>
    <row r="88" spans="1:12" x14ac:dyDescent="0.25">
      <c r="A88" s="11" t="e">
        <f>Tabela224[[#This Row],[NOME]]</f>
        <v>#VALUE!</v>
      </c>
      <c r="B88" s="11" t="e">
        <f>Tabela224[[#This Row],[CATEGORIA]]</f>
        <v>#VALUE!</v>
      </c>
      <c r="C88" s="15"/>
      <c r="D88" s="8"/>
      <c r="E88" s="7"/>
      <c r="F88" s="7"/>
      <c r="G88" s="7"/>
      <c r="H88" s="7"/>
      <c r="I88" s="8"/>
      <c r="J88" s="7">
        <f t="shared" si="3"/>
        <v>0</v>
      </c>
      <c r="K88" s="9">
        <f t="shared" si="4"/>
        <v>-29</v>
      </c>
      <c r="L88" s="27" t="str">
        <f ca="1">IF(TODAY()&gt;Tabela224101112131415161718192010131415[[#This Row],[VENCIMENTO]],"Vencido‼","Válido✔")</f>
        <v>Vencido‼</v>
      </c>
    </row>
    <row r="89" spans="1:12" x14ac:dyDescent="0.25">
      <c r="A89" s="11" t="e">
        <f>Tabela224[[#This Row],[NOME]]</f>
        <v>#VALUE!</v>
      </c>
      <c r="B89" s="11" t="e">
        <f>Tabela224[[#This Row],[CATEGORIA]]</f>
        <v>#VALUE!</v>
      </c>
      <c r="C89" s="15"/>
      <c r="D89" s="8"/>
      <c r="E89" s="7"/>
      <c r="F89" s="7"/>
      <c r="G89" s="7"/>
      <c r="H89" s="7"/>
      <c r="I89" s="8"/>
      <c r="J89" s="7">
        <f t="shared" si="3"/>
        <v>0</v>
      </c>
      <c r="K89" s="9">
        <f t="shared" si="4"/>
        <v>-29</v>
      </c>
      <c r="L89" s="27" t="str">
        <f ca="1">IF(TODAY()&gt;Tabela224101112131415161718192010131415[[#This Row],[VENCIMENTO]],"Vencido‼","Válido✔")</f>
        <v>Vencido‼</v>
      </c>
    </row>
    <row r="90" spans="1:12" x14ac:dyDescent="0.25">
      <c r="A90" s="11" t="e">
        <f>Tabela224[[#This Row],[NOME]]</f>
        <v>#VALUE!</v>
      </c>
      <c r="B90" s="11" t="e">
        <f>Tabela224[[#This Row],[CATEGORIA]]</f>
        <v>#VALUE!</v>
      </c>
      <c r="C90" s="15"/>
      <c r="D90" s="8"/>
      <c r="E90" s="7"/>
      <c r="F90" s="7"/>
      <c r="G90" s="7"/>
      <c r="H90" s="7"/>
      <c r="I90" s="8"/>
      <c r="J90" s="7">
        <f t="shared" si="3"/>
        <v>0</v>
      </c>
      <c r="K90" s="9">
        <f t="shared" si="4"/>
        <v>-29</v>
      </c>
      <c r="L90" s="27" t="str">
        <f ca="1">IF(TODAY()&gt;Tabela224101112131415161718192010131415[[#This Row],[VENCIMENTO]],"Vencido‼","Válido✔")</f>
        <v>Vencido‼</v>
      </c>
    </row>
    <row r="91" spans="1:12" x14ac:dyDescent="0.25">
      <c r="A91" s="11" t="e">
        <f>Tabela224[[#This Row],[NOME]]</f>
        <v>#VALUE!</v>
      </c>
      <c r="B91" s="11" t="e">
        <f>Tabela224[[#This Row],[CATEGORIA]]</f>
        <v>#VALUE!</v>
      </c>
      <c r="C91" s="15"/>
      <c r="D91" s="8"/>
      <c r="E91" s="7"/>
      <c r="F91" s="7"/>
      <c r="G91" s="7"/>
      <c r="H91" s="7"/>
      <c r="I91" s="8"/>
      <c r="J91" s="7">
        <f t="shared" si="3"/>
        <v>0</v>
      </c>
      <c r="K91" s="9">
        <f t="shared" si="4"/>
        <v>-29</v>
      </c>
      <c r="L91" s="27" t="str">
        <f ca="1">IF(TODAY()&gt;Tabela224101112131415161718192010131415[[#This Row],[VENCIMENTO]],"Vencido‼","Válido✔")</f>
        <v>Vencido‼</v>
      </c>
    </row>
    <row r="92" spans="1:12" x14ac:dyDescent="0.25">
      <c r="A92" s="11" t="e">
        <f>Tabela224[[#This Row],[NOME]]</f>
        <v>#VALUE!</v>
      </c>
      <c r="B92" s="11" t="e">
        <f>Tabela224[[#This Row],[CATEGORIA]]</f>
        <v>#VALUE!</v>
      </c>
      <c r="C92" s="15"/>
      <c r="D92" s="8"/>
      <c r="E92" s="7"/>
      <c r="F92" s="7"/>
      <c r="G92" s="7"/>
      <c r="H92" s="7"/>
      <c r="I92" s="8"/>
      <c r="J92" s="7">
        <f t="shared" si="3"/>
        <v>0</v>
      </c>
      <c r="K92" s="9">
        <f t="shared" si="4"/>
        <v>-29</v>
      </c>
      <c r="L92" s="27" t="str">
        <f ca="1">IF(TODAY()&gt;Tabela224101112131415161718192010131415[[#This Row],[VENCIMENTO]],"Vencido‼","Válido✔")</f>
        <v>Vencido‼</v>
      </c>
    </row>
    <row r="93" spans="1:12" x14ac:dyDescent="0.25">
      <c r="A93" s="11" t="e">
        <f>Tabela224[[#This Row],[NOME]]</f>
        <v>#VALUE!</v>
      </c>
      <c r="B93" s="11" t="e">
        <f>Tabela224[[#This Row],[CATEGORIA]]</f>
        <v>#VALUE!</v>
      </c>
      <c r="C93" s="15"/>
      <c r="D93" s="8"/>
      <c r="E93" s="7"/>
      <c r="F93" s="7"/>
      <c r="G93" s="7"/>
      <c r="H93" s="7"/>
      <c r="I93" s="8"/>
      <c r="J93" s="7">
        <f t="shared" si="3"/>
        <v>0</v>
      </c>
      <c r="K93" s="9">
        <f t="shared" si="4"/>
        <v>-29</v>
      </c>
      <c r="L93" s="27" t="str">
        <f ca="1">IF(TODAY()&gt;Tabela224101112131415161718192010131415[[#This Row],[VENCIMENTO]],"Vencido‼","Válido✔")</f>
        <v>Vencido‼</v>
      </c>
    </row>
    <row r="94" spans="1:12" x14ac:dyDescent="0.25">
      <c r="A94" s="11" t="e">
        <f>Tabela224[[#This Row],[NOME]]</f>
        <v>#VALUE!</v>
      </c>
      <c r="B94" s="11" t="e">
        <f>Tabela224[[#This Row],[CATEGORIA]]</f>
        <v>#VALUE!</v>
      </c>
      <c r="C94" s="15"/>
      <c r="D94" s="8"/>
      <c r="E94" s="7"/>
      <c r="F94" s="7"/>
      <c r="G94" s="7"/>
      <c r="H94" s="7"/>
      <c r="I94" s="8"/>
      <c r="J94" s="7">
        <f t="shared" si="3"/>
        <v>0</v>
      </c>
      <c r="K94" s="9">
        <f t="shared" si="4"/>
        <v>-29</v>
      </c>
      <c r="L94" s="27" t="str">
        <f ca="1">IF(TODAY()&gt;Tabela224101112131415161718192010131415[[#This Row],[VENCIMENTO]],"Vencido‼","Válido✔")</f>
        <v>Vencido‼</v>
      </c>
    </row>
    <row r="95" spans="1:12" x14ac:dyDescent="0.25">
      <c r="A95" s="11" t="e">
        <f>Tabela224[[#This Row],[NOME]]</f>
        <v>#VALUE!</v>
      </c>
      <c r="B95" s="11" t="e">
        <f>Tabela224[[#This Row],[CATEGORIA]]</f>
        <v>#VALUE!</v>
      </c>
      <c r="C95" s="15"/>
      <c r="D95" s="8"/>
      <c r="E95" s="7"/>
      <c r="F95" s="7"/>
      <c r="G95" s="7"/>
      <c r="H95" s="7"/>
      <c r="I95" s="8"/>
      <c r="J95" s="7">
        <f t="shared" si="3"/>
        <v>0</v>
      </c>
      <c r="K95" s="9">
        <f t="shared" si="4"/>
        <v>-29</v>
      </c>
      <c r="L95" s="27" t="str">
        <f ca="1">IF(TODAY()&gt;Tabela224101112131415161718192010131415[[#This Row],[VENCIMENTO]],"Vencido‼","Válido✔")</f>
        <v>Vencido‼</v>
      </c>
    </row>
    <row r="96" spans="1:12" x14ac:dyDescent="0.25">
      <c r="A96" s="11" t="e">
        <f>Tabela224[[#This Row],[NOME]]</f>
        <v>#VALUE!</v>
      </c>
      <c r="B96" s="11" t="e">
        <f>Tabela224[[#This Row],[CATEGORIA]]</f>
        <v>#VALUE!</v>
      </c>
      <c r="C96" s="15"/>
      <c r="D96" s="8"/>
      <c r="E96" s="7"/>
      <c r="F96" s="7"/>
      <c r="G96" s="7"/>
      <c r="H96" s="7"/>
      <c r="I96" s="8"/>
      <c r="J96" s="7">
        <f t="shared" si="3"/>
        <v>0</v>
      </c>
      <c r="K96" s="9">
        <f t="shared" si="4"/>
        <v>-29</v>
      </c>
      <c r="L96" s="27" t="str">
        <f ca="1">IF(TODAY()&gt;Tabela224101112131415161718192010131415[[#This Row],[VENCIMENTO]],"Vencido‼","Válido✔")</f>
        <v>Vencido‼</v>
      </c>
    </row>
    <row r="97" spans="1:12" x14ac:dyDescent="0.25">
      <c r="A97" s="11" t="e">
        <f>Tabela224[[#This Row],[NOME]]</f>
        <v>#VALUE!</v>
      </c>
      <c r="B97" s="11" t="e">
        <f>Tabela224[[#This Row],[CATEGORIA]]</f>
        <v>#VALUE!</v>
      </c>
      <c r="C97" s="15"/>
      <c r="D97" s="8"/>
      <c r="E97" s="7"/>
      <c r="F97" s="7"/>
      <c r="G97" s="7"/>
      <c r="H97" s="7"/>
      <c r="I97" s="8"/>
      <c r="J97" s="7">
        <f t="shared" si="3"/>
        <v>0</v>
      </c>
      <c r="K97" s="9">
        <f t="shared" si="4"/>
        <v>-29</v>
      </c>
      <c r="L97" s="27" t="str">
        <f ca="1">IF(TODAY()&gt;Tabela224101112131415161718192010131415[[#This Row],[VENCIMENTO]],"Vencido‼","Válido✔")</f>
        <v>Vencido‼</v>
      </c>
    </row>
    <row r="98" spans="1:12" x14ac:dyDescent="0.25">
      <c r="A98" s="11" t="e">
        <f>Tabela224[[#This Row],[NOME]]</f>
        <v>#VALUE!</v>
      </c>
      <c r="B98" s="11" t="e">
        <f>Tabela224[[#This Row],[CATEGORIA]]</f>
        <v>#VALUE!</v>
      </c>
      <c r="C98" s="15"/>
      <c r="D98" s="8"/>
      <c r="E98" s="7"/>
      <c r="F98" s="7"/>
      <c r="G98" s="7"/>
      <c r="H98" s="7"/>
      <c r="I98" s="8"/>
      <c r="J98" s="7">
        <f t="shared" si="3"/>
        <v>0</v>
      </c>
      <c r="K98" s="9">
        <f t="shared" si="4"/>
        <v>-29</v>
      </c>
      <c r="L98" s="27" t="str">
        <f ca="1">IF(TODAY()&gt;Tabela224101112131415161718192010131415[[#This Row],[VENCIMENTO]],"Vencido‼","Válido✔")</f>
        <v>Vencido‼</v>
      </c>
    </row>
    <row r="99" spans="1:12" x14ac:dyDescent="0.25">
      <c r="A99" s="11" t="e">
        <f>Tabela224[[#This Row],[NOME]]</f>
        <v>#VALUE!</v>
      </c>
      <c r="B99" s="11" t="e">
        <f>Tabela224[[#This Row],[CATEGORIA]]</f>
        <v>#VALUE!</v>
      </c>
      <c r="C99" s="15"/>
      <c r="D99" s="8"/>
      <c r="E99" s="7"/>
      <c r="F99" s="7"/>
      <c r="G99" s="7"/>
      <c r="H99" s="7"/>
      <c r="I99" s="8"/>
      <c r="J99" s="7">
        <f t="shared" si="3"/>
        <v>0</v>
      </c>
      <c r="K99" s="9">
        <f t="shared" si="4"/>
        <v>-29</v>
      </c>
      <c r="L99" s="27" t="str">
        <f ca="1">IF(TODAY()&gt;Tabela224101112131415161718192010131415[[#This Row],[VENCIMENTO]],"Vencido‼","Válido✔")</f>
        <v>Vencido‼</v>
      </c>
    </row>
    <row r="100" spans="1:12" x14ac:dyDescent="0.25">
      <c r="A100" s="11" t="e">
        <f>Tabela224[[#This Row],[NOME]]</f>
        <v>#VALUE!</v>
      </c>
      <c r="B100" s="11" t="e">
        <f>Tabela224[[#This Row],[CATEGORIA]]</f>
        <v>#VALUE!</v>
      </c>
      <c r="C100" s="15"/>
      <c r="D100" s="8"/>
      <c r="E100" s="7"/>
      <c r="F100" s="7"/>
      <c r="G100" s="7"/>
      <c r="H100" s="7"/>
      <c r="I100" s="8"/>
      <c r="J100" s="7">
        <f t="shared" si="3"/>
        <v>0</v>
      </c>
      <c r="K100" s="9">
        <f t="shared" si="4"/>
        <v>-29</v>
      </c>
      <c r="L100" s="27" t="str">
        <f ca="1">IF(TODAY()&gt;Tabela224101112131415161718192010131415[[#This Row],[VENCIMENTO]],"Vencido‼","Válido✔")</f>
        <v>Vencido‼</v>
      </c>
    </row>
  </sheetData>
  <mergeCells count="2">
    <mergeCell ref="A2:L2"/>
    <mergeCell ref="A3:J3"/>
  </mergeCells>
  <conditionalFormatting sqref="J1">
    <cfRule type="containsText" dxfId="187" priority="2" operator="containsText" text="VENCIMENTO PRÓXIMO">
      <formula>NOT(ISERROR(SEARCH("VENCIMENTO PRÓXIMO",J1)))</formula>
    </cfRule>
  </conditionalFormatting>
  <conditionalFormatting sqref="J4">
    <cfRule type="timePeriod" dxfId="186" priority="7" timePeriod="nextMonth">
      <formula>AND(MONTH(J4)=MONTH(EDATE(TODAY(),0+1)),YEAR(J4)=YEAR(EDATE(TODAY(),0+1)))</formula>
    </cfRule>
  </conditionalFormatting>
  <conditionalFormatting sqref="J5:J100">
    <cfRule type="cellIs" dxfId="185" priority="13" operator="equal">
      <formula>44848</formula>
    </cfRule>
    <cfRule type="cellIs" dxfId="184" priority="14" operator="lessThan">
      <formula>44848</formula>
    </cfRule>
  </conditionalFormatting>
  <conditionalFormatting sqref="J5:K1048576">
    <cfRule type="timePeriod" dxfId="183" priority="10" timePeriod="nextMonth">
      <formula>AND(MONTH(J5)=MONTH(EDATE(TODAY(),0+1)),YEAR(J5)=YEAR(EDATE(TODAY(),0+1)))</formula>
    </cfRule>
  </conditionalFormatting>
  <conditionalFormatting sqref="K1">
    <cfRule type="containsText" dxfId="182" priority="1" operator="containsText" text="VENCIMENTO PRÓXIMO">
      <formula>NOT(ISERROR(SEARCH("VENCIMENTO PRÓXIMO",K1)))</formula>
    </cfRule>
    <cfRule type="containsText" dxfId="181" priority="3" operator="containsText" text="PROGRAMAR RENOVAÇÃO">
      <formula>NOT(ISERROR(SEARCH("PROGRAMAR RENOVAÇÃO",K1)))</formula>
    </cfRule>
  </conditionalFormatting>
  <conditionalFormatting sqref="K3 K5:K1048576">
    <cfRule type="timePeriod" dxfId="180" priority="9" timePeriod="thisMonth">
      <formula>AND(MONTH(K3)=MONTH(TODAY()),YEAR(K3)=YEAR(TODAY()))</formula>
    </cfRule>
  </conditionalFormatting>
  <conditionalFormatting sqref="K3">
    <cfRule type="timePeriod" dxfId="179" priority="11" timePeriod="nextMonth">
      <formula>AND(MONTH(K3)=MONTH(EDATE(TODAY(),0+1)),YEAR(K3)=YEAR(EDATE(TODAY(),0+1)))</formula>
    </cfRule>
  </conditionalFormatting>
  <conditionalFormatting sqref="K4">
    <cfRule type="timePeriod" dxfId="178" priority="6" timePeriod="thisMonth">
      <formula>AND(MONTH(K4)=MONTH(TODAY()),YEAR(K4)=YEAR(TODAY()))</formula>
    </cfRule>
    <cfRule type="timePeriod" dxfId="177" priority="8" timePeriod="nextMonth">
      <formula>AND(MONTH(K4)=MONTH(EDATE(TODAY(),0+1)),YEAR(K4)=YEAR(EDATE(TODAY(),0+1)))</formula>
    </cfRule>
  </conditionalFormatting>
  <conditionalFormatting sqref="K5:K100">
    <cfRule type="cellIs" dxfId="176" priority="12" operator="equal">
      <formula>44809</formula>
    </cfRule>
  </conditionalFormatting>
  <conditionalFormatting sqref="L5:L44 L46:L100">
    <cfRule type="containsText" dxfId="175" priority="4" operator="containsText" text="Válido">
      <formula>NOT(ISERROR(SEARCH("Válido",L5)))</formula>
    </cfRule>
    <cfRule type="containsText" dxfId="174" priority="5" operator="containsText" text="Vencido">
      <formula>NOT(ISERROR(SEARCH("Vencido",L5)))</formula>
    </cfRule>
  </conditionalFormatting>
  <hyperlinks>
    <hyperlink ref="L3" r:id="rId1" xr:uid="{246902C2-F97C-4137-8E68-504C5E8FD7C4}"/>
  </hyperlinks>
  <pageMargins left="0.511811024" right="0.511811024" top="0.78740157499999996" bottom="0.78740157499999996" header="0.31496062000000002" footer="0.31496062000000002"/>
  <pageSetup paperSize="9" scale="48" orientation="landscape" r:id="rId2"/>
  <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456D4F8-900C-47A2-853A-6E2AE3E73906}">
          <x14:formula1>
            <xm:f>Planilha2!$A$15:$A$16</xm:f>
          </x14:formula1>
          <xm:sqref>G5:G100</xm:sqref>
        </x14:dataValidation>
        <x14:dataValidation type="list" allowBlank="1" showInputMessage="1" showErrorMessage="1" xr:uid="{C24A466B-D810-4058-9739-D00D02C861EE}">
          <x14:formula1>
            <xm:f>Planilha2!$A$1:$A$2</xm:f>
          </x14:formula1>
          <xm:sqref>H5:H100</xm:sqref>
        </x14:dataValidation>
        <x14:dataValidation type="list" allowBlank="1" showInputMessage="1" showErrorMessage="1" xr:uid="{E423294D-29F9-4884-AFFE-7B01516BE80C}">
          <x14:formula1>
            <xm:f>Planilha2!$A$4:$A$13</xm:f>
          </x14:formula1>
          <xm:sqref>D5:D100</xm:sqref>
        </x14:dataValidation>
        <x14:dataValidation type="list" allowBlank="1" showInputMessage="1" showErrorMessage="1" xr:uid="{E920FA07-8C5A-463B-9FB7-685E3B9A26E7}">
          <x14:formula1>
            <xm:f>Planilha2!$A$18:$A$19</xm:f>
          </x14:formula1>
          <xm:sqref>C5:C100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C515-EDEB-4463-B47B-4FE3ECEDC828}">
  <sheetPr>
    <pageSetUpPr fitToPage="1"/>
  </sheetPr>
  <dimension ref="A1:L100"/>
  <sheetViews>
    <sheetView zoomScale="90" zoomScaleNormal="90" zoomScaleSheetLayoutView="100" workbookViewId="0">
      <pane xSplit="1" topLeftCell="B1" activePane="topRight" state="frozen"/>
      <selection activeCell="C12" sqref="C12"/>
      <selection pane="topRight" activeCell="E28" sqref="E28"/>
    </sheetView>
  </sheetViews>
  <sheetFormatPr defaultRowHeight="15" x14ac:dyDescent="0.25"/>
  <cols>
    <col min="1" max="1" width="43.140625" bestFit="1" customWidth="1"/>
    <col min="2" max="2" width="26.140625" style="17" bestFit="1" customWidth="1"/>
    <col min="3" max="3" width="16.140625" style="12" customWidth="1"/>
    <col min="4" max="4" width="41.5703125" style="12" bestFit="1" customWidth="1"/>
    <col min="5" max="5" width="20.7109375" bestFit="1" customWidth="1"/>
    <col min="6" max="7" width="20.7109375" customWidth="1"/>
    <col min="8" max="8" width="24.140625" bestFit="1" customWidth="1"/>
    <col min="9" max="9" width="16.140625" customWidth="1"/>
    <col min="10" max="10" width="18.140625" customWidth="1"/>
    <col min="11" max="11" width="17.28515625" bestFit="1" customWidth="1"/>
    <col min="12" max="12" width="13" bestFit="1" customWidth="1"/>
  </cols>
  <sheetData>
    <row r="1" spans="1:12" ht="77.25" customHeight="1" x14ac:dyDescent="0.25">
      <c r="I1" s="22" t="s">
        <v>85</v>
      </c>
      <c r="J1" s="23" t="s">
        <v>86</v>
      </c>
      <c r="K1" s="24" t="s">
        <v>87</v>
      </c>
    </row>
    <row r="2" spans="1:12" ht="47.1" customHeight="1" x14ac:dyDescent="0.4">
      <c r="A2" s="51" t="s">
        <v>160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3"/>
    </row>
    <row r="3" spans="1:12" ht="45" customHeight="1" x14ac:dyDescent="0.25">
      <c r="A3" s="54"/>
      <c r="B3" s="55"/>
      <c r="C3" s="55"/>
      <c r="D3" s="55"/>
      <c r="E3" s="55"/>
      <c r="F3" s="55"/>
      <c r="G3" s="55"/>
      <c r="H3" s="55"/>
      <c r="I3" s="55"/>
      <c r="J3" s="55"/>
      <c r="K3" s="13" t="s">
        <v>0</v>
      </c>
      <c r="L3" s="14" t="s">
        <v>127</v>
      </c>
    </row>
    <row r="4" spans="1:12" ht="24" x14ac:dyDescent="0.25">
      <c r="A4" s="3" t="s">
        <v>1</v>
      </c>
      <c r="B4" s="16" t="s">
        <v>67</v>
      </c>
      <c r="C4" s="3" t="s">
        <v>77</v>
      </c>
      <c r="D4" s="3" t="s">
        <v>2</v>
      </c>
      <c r="E4" s="4" t="s">
        <v>3</v>
      </c>
      <c r="F4" s="4" t="s">
        <v>8</v>
      </c>
      <c r="G4" s="4" t="s">
        <v>7</v>
      </c>
      <c r="H4" s="5" t="s">
        <v>4</v>
      </c>
      <c r="I4" s="21" t="s">
        <v>83</v>
      </c>
      <c r="J4" s="6" t="s">
        <v>5</v>
      </c>
      <c r="K4" s="6" t="s">
        <v>6</v>
      </c>
      <c r="L4" s="6" t="s">
        <v>78</v>
      </c>
    </row>
    <row r="5" spans="1:12" x14ac:dyDescent="0.25">
      <c r="A5" s="11" t="str">
        <f>Tabela224[[#This Row],[NOME]]</f>
        <v>ADENILSON ÂNGELO MACIEIRA</v>
      </c>
      <c r="B5" s="11" t="str">
        <f>Tabela224[[#This Row],[CATEGORIA]]</f>
        <v>EMPREGADO</v>
      </c>
      <c r="C5" s="15" t="str">
        <f>Tabela224[[#This Row],[SITUAÇÃO ]]</f>
        <v>ATIVO</v>
      </c>
      <c r="D5" s="15" t="s">
        <v>80</v>
      </c>
      <c r="E5" s="7">
        <v>45124</v>
      </c>
      <c r="F5" s="10">
        <v>4.1666666666666664E-2</v>
      </c>
      <c r="G5" s="7" t="s">
        <v>22</v>
      </c>
      <c r="H5" s="7" t="s">
        <v>63</v>
      </c>
      <c r="I5" s="8">
        <v>24</v>
      </c>
      <c r="J5" s="7">
        <f t="shared" ref="J5:J68" si="0">EDATE(E5,I5)</f>
        <v>45855</v>
      </c>
      <c r="K5" s="9">
        <f t="shared" ref="K5:K13" si="1">J5-29</f>
        <v>45826</v>
      </c>
      <c r="L5" s="15" t="str">
        <f ca="1">IF(TODAY()&gt;Tabela22410111213141516171819201013141516[[#This Row],[VENCIMENTO]],"Vencido‼","Válido✔")</f>
        <v>Válido✔</v>
      </c>
    </row>
    <row r="6" spans="1:12" x14ac:dyDescent="0.25">
      <c r="A6" s="11" t="str">
        <f>Tabela224[[#This Row],[NOME]]</f>
        <v>ADENILSON PEREIRA SOARES</v>
      </c>
      <c r="B6" s="11" t="str">
        <f>Tabela224[[#This Row],[CATEGORIA]]</f>
        <v>EMPREGADO</v>
      </c>
      <c r="C6" s="15" t="str">
        <f>Tabela224[[#This Row],[SITUAÇÃO ]]</f>
        <v>ATIVO</v>
      </c>
      <c r="D6" s="15" t="s">
        <v>80</v>
      </c>
      <c r="E6" s="7">
        <v>45170</v>
      </c>
      <c r="F6" s="10">
        <v>8.3333333333333329E-2</v>
      </c>
      <c r="G6" s="7" t="s">
        <v>22</v>
      </c>
      <c r="H6" s="7" t="s">
        <v>63</v>
      </c>
      <c r="I6" s="8">
        <v>24</v>
      </c>
      <c r="J6" s="7">
        <f t="shared" si="0"/>
        <v>45901</v>
      </c>
      <c r="K6" s="9">
        <f t="shared" si="1"/>
        <v>45872</v>
      </c>
      <c r="L6" s="15" t="str">
        <f ca="1">IF(TODAY()&gt;Tabela22410111213141516171819201013141516[[#This Row],[VENCIMENTO]],"Vencido‼","Válido✔")</f>
        <v>Válido✔</v>
      </c>
    </row>
    <row r="7" spans="1:12" x14ac:dyDescent="0.25">
      <c r="A7" s="11" t="str">
        <f>Tabela224[[#This Row],[NOME]]</f>
        <v>AMANDA APARECIDA DOS SANTOS</v>
      </c>
      <c r="B7" s="11" t="str">
        <f>Tabela224[[#This Row],[CATEGORIA]]</f>
        <v>EMPREGADO</v>
      </c>
      <c r="C7" s="15" t="str">
        <f>Tabela224[[#This Row],[SITUAÇÃO ]]</f>
        <v>ATIVO</v>
      </c>
      <c r="D7" s="15" t="s">
        <v>80</v>
      </c>
      <c r="E7" s="7" t="s">
        <v>143</v>
      </c>
      <c r="F7" s="10">
        <v>8.3333333333333329E-2</v>
      </c>
      <c r="G7" s="7" t="s">
        <v>22</v>
      </c>
      <c r="H7" s="7" t="s">
        <v>63</v>
      </c>
      <c r="I7" s="8">
        <v>24</v>
      </c>
      <c r="J7" s="7" t="e">
        <f t="shared" si="0"/>
        <v>#VALUE!</v>
      </c>
      <c r="K7" s="9" t="e">
        <f t="shared" si="1"/>
        <v>#VALUE!</v>
      </c>
      <c r="L7" s="15" t="e">
        <f ca="1">IF(TODAY()&gt;Tabela22410111213141516171819201013141516[[#This Row],[VENCIMENTO]],"Vencido‼","Válido✔")</f>
        <v>#VALUE!</v>
      </c>
    </row>
    <row r="8" spans="1:12" x14ac:dyDescent="0.25">
      <c r="A8" s="11" t="str">
        <f>Tabela224[[#This Row],[NOME]]</f>
        <v>ANDERSON JOSÉ NUNES REIS</v>
      </c>
      <c r="B8" s="11" t="str">
        <f>Tabela224[[#This Row],[CATEGORIA]]</f>
        <v>EMPREGADO</v>
      </c>
      <c r="C8" s="15" t="str">
        <f>Tabela224[[#This Row],[SITUAÇÃO ]]</f>
        <v>INATIVO</v>
      </c>
      <c r="D8" s="15" t="s">
        <v>80</v>
      </c>
      <c r="E8" s="7" t="s">
        <v>143</v>
      </c>
      <c r="F8" s="10">
        <v>8.3333333333333329E-2</v>
      </c>
      <c r="G8" s="7" t="s">
        <v>22</v>
      </c>
      <c r="H8" s="7" t="s">
        <v>63</v>
      </c>
      <c r="I8" s="8">
        <v>24</v>
      </c>
      <c r="J8" s="7" t="e">
        <f t="shared" si="0"/>
        <v>#VALUE!</v>
      </c>
      <c r="K8" s="9" t="e">
        <f t="shared" si="1"/>
        <v>#VALUE!</v>
      </c>
      <c r="L8" s="15" t="e">
        <f ca="1">IF(TODAY()&gt;Tabela22410111213141516171819201013141516[[#This Row],[VENCIMENTO]],"Vencido‼","Válido✔")</f>
        <v>#VALUE!</v>
      </c>
    </row>
    <row r="9" spans="1:12" x14ac:dyDescent="0.25">
      <c r="A9" s="11" t="str">
        <f>Tabela224[[#This Row],[NOME]]</f>
        <v>ARNALDO RAIMUNDO FERREIRA</v>
      </c>
      <c r="B9" s="11" t="str">
        <f>Tabela224[[#This Row],[CATEGORIA]]</f>
        <v>EMPREGADO</v>
      </c>
      <c r="C9" s="15" t="str">
        <f>Tabela224[[#This Row],[SITUAÇÃO ]]</f>
        <v>ATIVO</v>
      </c>
      <c r="D9" s="15" t="s">
        <v>80</v>
      </c>
      <c r="E9" s="7">
        <v>45124</v>
      </c>
      <c r="F9" s="10">
        <v>4.1666666666666664E-2</v>
      </c>
      <c r="G9" s="7" t="s">
        <v>22</v>
      </c>
      <c r="H9" s="7" t="s">
        <v>63</v>
      </c>
      <c r="I9" s="8">
        <v>24</v>
      </c>
      <c r="J9" s="7">
        <f t="shared" si="0"/>
        <v>45855</v>
      </c>
      <c r="K9" s="9">
        <f t="shared" si="1"/>
        <v>45826</v>
      </c>
      <c r="L9" s="15" t="str">
        <f ca="1">IF(TODAY()&gt;Tabela22410111213141516171819201013141516[[#This Row],[VENCIMENTO]],"Vencido‼","Válido✔")</f>
        <v>Válido✔</v>
      </c>
    </row>
    <row r="10" spans="1:12" x14ac:dyDescent="0.25">
      <c r="A10" s="11" t="str">
        <f>Tabela224[[#This Row],[NOME]]</f>
        <v>BRUNO DE SOUSA MARTINS</v>
      </c>
      <c r="B10" s="11" t="str">
        <f>Tabela224[[#This Row],[CATEGORIA]]</f>
        <v xml:space="preserve">EMPREGADO </v>
      </c>
      <c r="C10" s="15" t="str">
        <f>Tabela224[[#This Row],[SITUAÇÃO ]]</f>
        <v>INATIVO</v>
      </c>
      <c r="D10" s="15" t="s">
        <v>80</v>
      </c>
      <c r="E10" s="7">
        <v>45124</v>
      </c>
      <c r="F10" s="10">
        <v>4.1666666666666664E-2</v>
      </c>
      <c r="G10" s="7" t="s">
        <v>22</v>
      </c>
      <c r="H10" s="7" t="s">
        <v>63</v>
      </c>
      <c r="I10" s="8">
        <v>24</v>
      </c>
      <c r="J10" s="7">
        <f t="shared" si="0"/>
        <v>45855</v>
      </c>
      <c r="K10" s="9">
        <f t="shared" si="1"/>
        <v>45826</v>
      </c>
      <c r="L10" s="15" t="str">
        <f ca="1">IF(TODAY()&gt;Tabela22410111213141516171819201013141516[[#This Row],[VENCIMENTO]],"Vencido‼","Válido✔")</f>
        <v>Válido✔</v>
      </c>
    </row>
    <row r="11" spans="1:12" x14ac:dyDescent="0.25">
      <c r="A11" s="11" t="str">
        <f>Tabela224[[#This Row],[NOME]]</f>
        <v>CARLOS ANANIAS SOARES DOS ANJOS</v>
      </c>
      <c r="B11" s="11" t="str">
        <f>Tabela224[[#This Row],[CATEGORIA]]</f>
        <v>EMPREGADO</v>
      </c>
      <c r="C11" s="15" t="str">
        <f>Tabela224[[#This Row],[SITUAÇÃO ]]</f>
        <v>ATIVO</v>
      </c>
      <c r="D11" s="15" t="s">
        <v>80</v>
      </c>
      <c r="E11" s="7" t="s">
        <v>143</v>
      </c>
      <c r="F11" s="10">
        <v>8.3333333333333329E-2</v>
      </c>
      <c r="G11" s="7" t="s">
        <v>22</v>
      </c>
      <c r="H11" s="7" t="s">
        <v>63</v>
      </c>
      <c r="I11" s="8">
        <v>24</v>
      </c>
      <c r="J11" s="7" t="e">
        <f t="shared" si="0"/>
        <v>#VALUE!</v>
      </c>
      <c r="K11" s="9" t="e">
        <f t="shared" si="1"/>
        <v>#VALUE!</v>
      </c>
      <c r="L11" s="15" t="e">
        <f ca="1">IF(TODAY()&gt;Tabela22410111213141516171819201013141516[[#This Row],[VENCIMENTO]],"Vencido‼","Válido✔")</f>
        <v>#VALUE!</v>
      </c>
    </row>
    <row r="12" spans="1:12" x14ac:dyDescent="0.25">
      <c r="A12" s="11" t="str">
        <f>Tabela224[[#This Row],[NOME]]</f>
        <v>CARLOS ANTÔNIO DE LISBOA</v>
      </c>
      <c r="B12" s="11" t="str">
        <f>Tabela224[[#This Row],[CATEGORIA]]</f>
        <v>EMPREGADO</v>
      </c>
      <c r="C12" s="15" t="str">
        <f>Tabela224[[#This Row],[SITUAÇÃO ]]</f>
        <v>INATIVO</v>
      </c>
      <c r="D12" s="15" t="s">
        <v>80</v>
      </c>
      <c r="E12" s="7">
        <v>45124</v>
      </c>
      <c r="F12" s="10">
        <v>4.1666666666666664E-2</v>
      </c>
      <c r="G12" s="7" t="s">
        <v>22</v>
      </c>
      <c r="H12" s="7" t="s">
        <v>63</v>
      </c>
      <c r="I12" s="8">
        <v>24</v>
      </c>
      <c r="J12" s="7">
        <f t="shared" si="0"/>
        <v>45855</v>
      </c>
      <c r="K12" s="9">
        <f t="shared" si="1"/>
        <v>45826</v>
      </c>
      <c r="L12" s="15" t="str">
        <f ca="1">IF(TODAY()&gt;Tabela22410111213141516171819201013141516[[#This Row],[VENCIMENTO]],"Vencido‼","Válido✔")</f>
        <v>Válido✔</v>
      </c>
    </row>
    <row r="13" spans="1:12" x14ac:dyDescent="0.25">
      <c r="A13" s="11" t="str">
        <f>Tabela224[[#This Row],[NOME]]</f>
        <v>CLESIANO ANTÔNIO DIAS PINHEIRO</v>
      </c>
      <c r="B13" s="11" t="str">
        <f>Tabela224[[#This Row],[CATEGORIA]]</f>
        <v xml:space="preserve">EMPREGADO </v>
      </c>
      <c r="C13" s="15" t="str">
        <f>Tabela224[[#This Row],[SITUAÇÃO ]]</f>
        <v>ATIVO</v>
      </c>
      <c r="D13" s="15" t="s">
        <v>80</v>
      </c>
      <c r="E13" s="7">
        <v>45219</v>
      </c>
      <c r="F13" s="10">
        <v>8.3333333333333329E-2</v>
      </c>
      <c r="G13" s="7" t="s">
        <v>22</v>
      </c>
      <c r="H13" s="7" t="s">
        <v>63</v>
      </c>
      <c r="I13" s="8">
        <v>24</v>
      </c>
      <c r="J13" s="7">
        <f t="shared" si="0"/>
        <v>45950</v>
      </c>
      <c r="K13" s="9">
        <f t="shared" si="1"/>
        <v>45921</v>
      </c>
      <c r="L13" s="15" t="str">
        <f ca="1">IF(TODAY()&gt;Tabela22410111213141516171819201013141516[[#This Row],[VENCIMENTO]],"Vencido‼","Válido✔")</f>
        <v>Válido✔</v>
      </c>
    </row>
    <row r="14" spans="1:12" x14ac:dyDescent="0.25">
      <c r="A14" s="11" t="str">
        <f>Tabela224[[#This Row],[NOME]]</f>
        <v>DAMIÃO VICENTE SARAIVA</v>
      </c>
      <c r="B14" s="11" t="str">
        <f>Tabela224[[#This Row],[CATEGORIA]]</f>
        <v>EMPREGADO</v>
      </c>
      <c r="C14" s="15" t="str">
        <f>Tabela224[[#This Row],[SITUAÇÃO ]]</f>
        <v>ATIVO</v>
      </c>
      <c r="D14" s="15" t="s">
        <v>80</v>
      </c>
      <c r="E14" s="7">
        <v>45124</v>
      </c>
      <c r="F14" s="10">
        <v>4.1666666666666664E-2</v>
      </c>
      <c r="G14" s="7" t="s">
        <v>22</v>
      </c>
      <c r="H14" s="7" t="s">
        <v>63</v>
      </c>
      <c r="I14" s="8">
        <v>24</v>
      </c>
      <c r="J14" s="7">
        <f t="shared" si="0"/>
        <v>45855</v>
      </c>
      <c r="K14" s="9">
        <f>J14-29</f>
        <v>45826</v>
      </c>
      <c r="L14" s="15" t="str">
        <f ca="1">IF(TODAY()&gt;Tabela22410111213141516171819201013141516[[#This Row],[VENCIMENTO]],"Vencido‼","Válido✔")</f>
        <v>Válido✔</v>
      </c>
    </row>
    <row r="15" spans="1:12" x14ac:dyDescent="0.25">
      <c r="A15" s="11" t="str">
        <f>Tabela224[[#This Row],[NOME]]</f>
        <v>DANIEL ALVES DA CUNHA</v>
      </c>
      <c r="B15" s="11" t="str">
        <f>Tabela224[[#This Row],[CATEGORIA]]</f>
        <v>EMPREGADO</v>
      </c>
      <c r="C15" s="15" t="str">
        <f>Tabela224[[#This Row],[SITUAÇÃO ]]</f>
        <v>ATIVO</v>
      </c>
      <c r="D15" s="15" t="s">
        <v>80</v>
      </c>
      <c r="E15" s="7">
        <v>45124</v>
      </c>
      <c r="F15" s="10">
        <v>4.1666666666666664E-2</v>
      </c>
      <c r="G15" s="7" t="s">
        <v>22</v>
      </c>
      <c r="H15" s="7" t="s">
        <v>63</v>
      </c>
      <c r="I15" s="8">
        <v>24</v>
      </c>
      <c r="J15" s="7">
        <f t="shared" si="0"/>
        <v>45855</v>
      </c>
      <c r="K15" s="9">
        <f t="shared" ref="K15:K78" si="2">J15-29</f>
        <v>45826</v>
      </c>
      <c r="L15" s="15" t="str">
        <f ca="1">IF(TODAY()&gt;Tabela22410111213141516171819201013141516[[#This Row],[VENCIMENTO]],"Vencido‼","Válido✔")</f>
        <v>Válido✔</v>
      </c>
    </row>
    <row r="16" spans="1:12" x14ac:dyDescent="0.25">
      <c r="A16" s="11" t="str">
        <f>Tabela224[[#This Row],[NOME]]</f>
        <v>DIEGO GALDINO REZENDE</v>
      </c>
      <c r="B16" s="11" t="str">
        <f>Tabela224[[#This Row],[CATEGORIA]]</f>
        <v>INTERMITENTE (GEOSCAN)</v>
      </c>
      <c r="C16" s="15" t="str">
        <f>Tabela224[[#This Row],[SITUAÇÃO ]]</f>
        <v>ATIVO</v>
      </c>
      <c r="D16" s="15" t="s">
        <v>80</v>
      </c>
      <c r="E16" s="7" t="s">
        <v>143</v>
      </c>
      <c r="F16" s="10">
        <v>8.3333333333333329E-2</v>
      </c>
      <c r="G16" s="7" t="s">
        <v>22</v>
      </c>
      <c r="H16" s="7" t="s">
        <v>63</v>
      </c>
      <c r="I16" s="8">
        <v>24</v>
      </c>
      <c r="J16" s="7" t="e">
        <f t="shared" si="0"/>
        <v>#VALUE!</v>
      </c>
      <c r="K16" s="9" t="e">
        <f t="shared" si="2"/>
        <v>#VALUE!</v>
      </c>
      <c r="L16" s="15" t="e">
        <f ca="1">IF(TODAY()&gt;Tabela22410111213141516171819201013141516[[#This Row],[VENCIMENTO]],"Vencido‼","Válido✔")</f>
        <v>#VALUE!</v>
      </c>
    </row>
    <row r="17" spans="1:12" x14ac:dyDescent="0.25">
      <c r="A17" s="11" t="str">
        <f>Tabela224[[#This Row],[NOME]]</f>
        <v>DOGIVAL GONÇALVES DOS SANTOS</v>
      </c>
      <c r="B17" s="11" t="str">
        <f>Tabela224[[#This Row],[CATEGORIA]]</f>
        <v>INTERMITENTE (ELISVÂNIO)</v>
      </c>
      <c r="C17" s="15" t="str">
        <f>Tabela224[[#This Row],[SITUAÇÃO ]]</f>
        <v>ATIVO</v>
      </c>
      <c r="D17" s="15" t="s">
        <v>80</v>
      </c>
      <c r="E17" s="7" t="s">
        <v>143</v>
      </c>
      <c r="F17" s="10">
        <v>8.3333333333333329E-2</v>
      </c>
      <c r="G17" s="7" t="s">
        <v>22</v>
      </c>
      <c r="H17" s="7" t="s">
        <v>63</v>
      </c>
      <c r="I17" s="8">
        <v>24</v>
      </c>
      <c r="J17" s="7" t="e">
        <f t="shared" si="0"/>
        <v>#VALUE!</v>
      </c>
      <c r="K17" s="9" t="e">
        <f t="shared" si="2"/>
        <v>#VALUE!</v>
      </c>
      <c r="L17" s="15" t="e">
        <f ca="1">IF(TODAY()&gt;Tabela22410111213141516171819201013141516[[#This Row],[VENCIMENTO]],"Vencido‼","Válido✔")</f>
        <v>#VALUE!</v>
      </c>
    </row>
    <row r="18" spans="1:12" x14ac:dyDescent="0.25">
      <c r="A18" s="11" t="str">
        <f>Tabela224[[#This Row],[NOME]]</f>
        <v>ELISVÂNIO DE SOUZA OLIVEIRA</v>
      </c>
      <c r="B18" s="11" t="str">
        <f>Tabela224[[#This Row],[CATEGORIA]]</f>
        <v>INTERMITENTE (ELISVÂNIO)</v>
      </c>
      <c r="C18" s="15" t="str">
        <f>Tabela224[[#This Row],[SITUAÇÃO ]]</f>
        <v>ATIVO</v>
      </c>
      <c r="D18" s="15" t="s">
        <v>80</v>
      </c>
      <c r="E18" s="7" t="s">
        <v>143</v>
      </c>
      <c r="F18" s="10">
        <v>8.3333333333333329E-2</v>
      </c>
      <c r="G18" s="7" t="s">
        <v>22</v>
      </c>
      <c r="H18" s="7" t="s">
        <v>63</v>
      </c>
      <c r="I18" s="8">
        <v>24</v>
      </c>
      <c r="J18" s="7" t="e">
        <f t="shared" si="0"/>
        <v>#VALUE!</v>
      </c>
      <c r="K18" s="9" t="e">
        <f t="shared" si="2"/>
        <v>#VALUE!</v>
      </c>
      <c r="L18" s="15" t="e">
        <f ca="1">IF(TODAY()&gt;Tabela22410111213141516171819201013141516[[#This Row],[VENCIMENTO]],"Vencido‼","Válido✔")</f>
        <v>#VALUE!</v>
      </c>
    </row>
    <row r="19" spans="1:12" x14ac:dyDescent="0.25">
      <c r="A19" s="11" t="str">
        <f>Tabela224[[#This Row],[NOME]]</f>
        <v>EVARISTO CHAVES DA SILVA</v>
      </c>
      <c r="B19" s="11" t="str">
        <f>Tabela224[[#This Row],[CATEGORIA]]</f>
        <v>EMPREGADO</v>
      </c>
      <c r="C19" s="15" t="str">
        <f>Tabela224[[#This Row],[SITUAÇÃO ]]</f>
        <v>ATIVO</v>
      </c>
      <c r="D19" s="15" t="s">
        <v>80</v>
      </c>
      <c r="E19" s="7">
        <v>45173</v>
      </c>
      <c r="F19" s="10">
        <v>8.3333333333333329E-2</v>
      </c>
      <c r="G19" s="7" t="s">
        <v>22</v>
      </c>
      <c r="H19" s="7" t="s">
        <v>63</v>
      </c>
      <c r="I19" s="8">
        <v>24</v>
      </c>
      <c r="J19" s="7">
        <f t="shared" si="0"/>
        <v>45904</v>
      </c>
      <c r="K19" s="9">
        <f t="shared" si="2"/>
        <v>45875</v>
      </c>
      <c r="L19" s="15" t="str">
        <f ca="1">IF(TODAY()&gt;Tabela22410111213141516171819201013141516[[#This Row],[VENCIMENTO]],"Vencido‼","Válido✔")</f>
        <v>Válido✔</v>
      </c>
    </row>
    <row r="20" spans="1:12" x14ac:dyDescent="0.25">
      <c r="A20" s="11" t="str">
        <f>Tabela224[[#This Row],[NOME]]</f>
        <v>FELIPE OLIVEIRA BARBOSA</v>
      </c>
      <c r="B20" s="11" t="str">
        <f>Tabela224[[#This Row],[CATEGORIA]]</f>
        <v>EMPREGADO</v>
      </c>
      <c r="C20" s="15" t="str">
        <f>Tabela224[[#This Row],[SITUAÇÃO ]]</f>
        <v>ATIVO</v>
      </c>
      <c r="D20" s="15" t="s">
        <v>80</v>
      </c>
      <c r="E20" s="7">
        <v>45124</v>
      </c>
      <c r="F20" s="10">
        <v>4.1666666666666664E-2</v>
      </c>
      <c r="G20" s="7" t="s">
        <v>22</v>
      </c>
      <c r="H20" s="7" t="s">
        <v>63</v>
      </c>
      <c r="I20" s="8">
        <v>24</v>
      </c>
      <c r="J20" s="7">
        <f t="shared" si="0"/>
        <v>45855</v>
      </c>
      <c r="K20" s="9">
        <f t="shared" si="2"/>
        <v>45826</v>
      </c>
      <c r="L20" s="15" t="str">
        <f ca="1">IF(TODAY()&gt;Tabela22410111213141516171819201013141516[[#This Row],[VENCIMENTO]],"Vencido‼","Válido✔")</f>
        <v>Válido✔</v>
      </c>
    </row>
    <row r="21" spans="1:12" x14ac:dyDescent="0.25">
      <c r="A21" s="11" t="str">
        <f>Tabela224[[#This Row],[NOME]]</f>
        <v>FERNANDO OLIVEIRA DOS SANTOS</v>
      </c>
      <c r="B21" s="11" t="str">
        <f>Tabela224[[#This Row],[CATEGORIA]]</f>
        <v>EMPREGADO</v>
      </c>
      <c r="C21" s="15" t="str">
        <f>Tabela224[[#This Row],[SITUAÇÃO ]]</f>
        <v>ATIVO</v>
      </c>
      <c r="D21" s="15" t="s">
        <v>80</v>
      </c>
      <c r="E21" s="7">
        <v>45124</v>
      </c>
      <c r="F21" s="10">
        <v>4.1666666666666664E-2</v>
      </c>
      <c r="G21" s="7" t="s">
        <v>22</v>
      </c>
      <c r="H21" s="7" t="s">
        <v>63</v>
      </c>
      <c r="I21" s="8">
        <v>24</v>
      </c>
      <c r="J21" s="7">
        <f t="shared" si="0"/>
        <v>45855</v>
      </c>
      <c r="K21" s="9">
        <f t="shared" si="2"/>
        <v>45826</v>
      </c>
      <c r="L21" s="15" t="str">
        <f ca="1">IF(TODAY()&gt;Tabela22410111213141516171819201013141516[[#This Row],[VENCIMENTO]],"Vencido‼","Válido✔")</f>
        <v>Válido✔</v>
      </c>
    </row>
    <row r="22" spans="1:12" x14ac:dyDescent="0.25">
      <c r="A22" s="11" t="str">
        <f>Tabela224[[#This Row],[NOME]]</f>
        <v>FILIPI GODINHO VEIGA</v>
      </c>
      <c r="B22" s="11" t="str">
        <f>Tabela224[[#This Row],[CATEGORIA]]</f>
        <v>INTERMITENTE (GEOSCAN)</v>
      </c>
      <c r="C22" s="15" t="str">
        <f>Tabela224[[#This Row],[SITUAÇÃO ]]</f>
        <v>ATIVO</v>
      </c>
      <c r="D22" s="15" t="s">
        <v>80</v>
      </c>
      <c r="E22" s="7" t="s">
        <v>143</v>
      </c>
      <c r="F22" s="10">
        <v>8.3333333333333329E-2</v>
      </c>
      <c r="G22" s="7" t="s">
        <v>22</v>
      </c>
      <c r="H22" s="7" t="s">
        <v>63</v>
      </c>
      <c r="I22" s="8">
        <v>24</v>
      </c>
      <c r="J22" s="7" t="e">
        <f t="shared" si="0"/>
        <v>#VALUE!</v>
      </c>
      <c r="K22" s="9" t="e">
        <f t="shared" si="2"/>
        <v>#VALUE!</v>
      </c>
      <c r="L22" s="15" t="e">
        <f ca="1">IF(TODAY()&gt;Tabela22410111213141516171819201013141516[[#This Row],[VENCIMENTO]],"Vencido‼","Válido✔")</f>
        <v>#VALUE!</v>
      </c>
    </row>
    <row r="23" spans="1:12" x14ac:dyDescent="0.25">
      <c r="A23" s="11" t="str">
        <f>Tabela224[[#This Row],[NOME]]</f>
        <v>GERSON DAMIÃO DA SILVA PRADO</v>
      </c>
      <c r="B23" s="11" t="str">
        <f>Tabela224[[#This Row],[CATEGORIA]]</f>
        <v>EMPREGADO</v>
      </c>
      <c r="C23" s="15" t="str">
        <f>Tabela224[[#This Row],[SITUAÇÃO ]]</f>
        <v>ATIVO</v>
      </c>
      <c r="D23" s="15" t="s">
        <v>80</v>
      </c>
      <c r="E23" s="7">
        <v>45124</v>
      </c>
      <c r="F23" s="10">
        <v>4.1666666666666664E-2</v>
      </c>
      <c r="G23" s="7" t="s">
        <v>22</v>
      </c>
      <c r="H23" s="7" t="s">
        <v>63</v>
      </c>
      <c r="I23" s="8">
        <v>24</v>
      </c>
      <c r="J23" s="7">
        <f t="shared" si="0"/>
        <v>45855</v>
      </c>
      <c r="K23" s="9">
        <f t="shared" si="2"/>
        <v>45826</v>
      </c>
      <c r="L23" s="15" t="str">
        <f ca="1">IF(TODAY()&gt;Tabela22410111213141516171819201013141516[[#This Row],[VENCIMENTO]],"Vencido‼","Válido✔")</f>
        <v>Válido✔</v>
      </c>
    </row>
    <row r="24" spans="1:12" x14ac:dyDescent="0.25">
      <c r="A24" s="11" t="str">
        <f>Tabela224[[#This Row],[NOME]]</f>
        <v>GIVALDO JOSE DOS SANTOS</v>
      </c>
      <c r="B24" s="11" t="str">
        <f>Tabela224[[#This Row],[CATEGORIA]]</f>
        <v>INTERMITENTE (ELISVÂNIO)</v>
      </c>
      <c r="C24" s="15" t="str">
        <f>Tabela224[[#This Row],[SITUAÇÃO ]]</f>
        <v>ATIVO</v>
      </c>
      <c r="D24" s="15" t="s">
        <v>80</v>
      </c>
      <c r="E24" s="7" t="s">
        <v>143</v>
      </c>
      <c r="F24" s="10">
        <v>8.3333333333333329E-2</v>
      </c>
      <c r="G24" s="7" t="s">
        <v>22</v>
      </c>
      <c r="H24" s="7" t="s">
        <v>63</v>
      </c>
      <c r="I24" s="8">
        <v>24</v>
      </c>
      <c r="J24" s="7" t="e">
        <f t="shared" si="0"/>
        <v>#VALUE!</v>
      </c>
      <c r="K24" s="9" t="e">
        <f t="shared" si="2"/>
        <v>#VALUE!</v>
      </c>
      <c r="L24" s="15" t="e">
        <f ca="1">IF(TODAY()&gt;Tabela22410111213141516171819201013141516[[#This Row],[VENCIMENTO]],"Vencido‼","Válido✔")</f>
        <v>#VALUE!</v>
      </c>
    </row>
    <row r="25" spans="1:12" x14ac:dyDescent="0.25">
      <c r="A25" s="11" t="str">
        <f>Tabela224[[#This Row],[NOME]]</f>
        <v>GUSTAVO HENRIQUE ABREU ROCHA</v>
      </c>
      <c r="B25" s="11" t="str">
        <f>Tabela224[[#This Row],[CATEGORIA]]</f>
        <v>EMPREGADO</v>
      </c>
      <c r="C25" s="15" t="str">
        <f>Tabela224[[#This Row],[SITUAÇÃO ]]</f>
        <v>ATIVO</v>
      </c>
      <c r="D25" s="15" t="s">
        <v>80</v>
      </c>
      <c r="E25" s="7">
        <v>45124</v>
      </c>
      <c r="F25" s="10">
        <v>4.1666666666666664E-2</v>
      </c>
      <c r="G25" s="7" t="s">
        <v>22</v>
      </c>
      <c r="H25" s="7" t="s">
        <v>63</v>
      </c>
      <c r="I25" s="8">
        <v>24</v>
      </c>
      <c r="J25" s="7">
        <f t="shared" si="0"/>
        <v>45855</v>
      </c>
      <c r="K25" s="9">
        <f t="shared" si="2"/>
        <v>45826</v>
      </c>
      <c r="L25" s="15" t="str">
        <f ca="1">IF(TODAY()&gt;Tabela22410111213141516171819201013141516[[#This Row],[VENCIMENTO]],"Vencido‼","Válido✔")</f>
        <v>Válido✔</v>
      </c>
    </row>
    <row r="26" spans="1:12" x14ac:dyDescent="0.25">
      <c r="A26" s="11" t="str">
        <f>Tabela224[[#This Row],[NOME]]</f>
        <v>HIGOR PAULO DIAS OLIVEIRA</v>
      </c>
      <c r="B26" s="11" t="str">
        <f>Tabela224[[#This Row],[CATEGORIA]]</f>
        <v>EMPREGADO</v>
      </c>
      <c r="C26" s="15" t="str">
        <f>Tabela224[[#This Row],[SITUAÇÃO ]]</f>
        <v>ATIVO</v>
      </c>
      <c r="D26" s="15" t="s">
        <v>80</v>
      </c>
      <c r="E26" s="7">
        <v>45124</v>
      </c>
      <c r="F26" s="10">
        <v>4.1666666666666664E-2</v>
      </c>
      <c r="G26" s="7" t="s">
        <v>22</v>
      </c>
      <c r="H26" s="7" t="s">
        <v>63</v>
      </c>
      <c r="I26" s="8">
        <v>24</v>
      </c>
      <c r="J26" s="7">
        <f t="shared" si="0"/>
        <v>45855</v>
      </c>
      <c r="K26" s="9">
        <f t="shared" si="2"/>
        <v>45826</v>
      </c>
      <c r="L26" s="15" t="str">
        <f ca="1">IF(TODAY()&gt;Tabela22410111213141516171819201013141516[[#This Row],[VENCIMENTO]],"Vencido‼","Válido✔")</f>
        <v>Válido✔</v>
      </c>
    </row>
    <row r="27" spans="1:12" x14ac:dyDescent="0.25">
      <c r="A27" s="11" t="str">
        <f>Tabela224[[#This Row],[NOME]]</f>
        <v>JANDILSON VIRGENS COSTA</v>
      </c>
      <c r="B27" s="11" t="str">
        <f>Tabela224[[#This Row],[CATEGORIA]]</f>
        <v>INTERMITENTE (ELISVÂNIO)</v>
      </c>
      <c r="C27" s="15" t="str">
        <f>Tabela224[[#This Row],[SITUAÇÃO ]]</f>
        <v>ATIVO</v>
      </c>
      <c r="D27" s="15" t="s">
        <v>80</v>
      </c>
      <c r="E27" s="7" t="s">
        <v>143</v>
      </c>
      <c r="F27" s="10">
        <v>8.3333333333333329E-2</v>
      </c>
      <c r="G27" s="7" t="s">
        <v>22</v>
      </c>
      <c r="H27" s="7" t="s">
        <v>63</v>
      </c>
      <c r="I27" s="8">
        <v>24</v>
      </c>
      <c r="J27" s="7" t="e">
        <f t="shared" si="0"/>
        <v>#VALUE!</v>
      </c>
      <c r="K27" s="9" t="e">
        <f t="shared" si="2"/>
        <v>#VALUE!</v>
      </c>
      <c r="L27" s="15" t="e">
        <f ca="1">IF(TODAY()&gt;Tabela22410111213141516171819201013141516[[#This Row],[VENCIMENTO]],"Vencido‼","Válido✔")</f>
        <v>#VALUE!</v>
      </c>
    </row>
    <row r="28" spans="1:12" x14ac:dyDescent="0.25">
      <c r="A28" s="11" t="str">
        <f>Tabela224[[#This Row],[NOME]]</f>
        <v>JHONATA HENRIQUE AMORIM ALVES</v>
      </c>
      <c r="B28" s="11" t="str">
        <f>Tabela224[[#This Row],[CATEGORIA]]</f>
        <v>EMPREGADO</v>
      </c>
      <c r="C28" s="15" t="str">
        <f>Tabela224[[#This Row],[SITUAÇÃO ]]</f>
        <v>ATIVO</v>
      </c>
      <c r="D28" s="15" t="s">
        <v>80</v>
      </c>
      <c r="E28" s="7"/>
      <c r="F28" s="10">
        <v>8.3333333333333329E-2</v>
      </c>
      <c r="G28" s="7" t="s">
        <v>22</v>
      </c>
      <c r="H28" s="7" t="s">
        <v>63</v>
      </c>
      <c r="I28" s="8">
        <v>24</v>
      </c>
      <c r="J28" s="7">
        <f t="shared" si="0"/>
        <v>731</v>
      </c>
      <c r="K28" s="9">
        <f t="shared" si="2"/>
        <v>702</v>
      </c>
      <c r="L28" s="15" t="str">
        <f ca="1">IF(TODAY()&gt;Tabela22410111213141516171819201013141516[[#This Row],[VENCIMENTO]],"Vencido‼","Válido✔")</f>
        <v>Vencido‼</v>
      </c>
    </row>
    <row r="29" spans="1:12" x14ac:dyDescent="0.25">
      <c r="A29" s="11" t="str">
        <f>Tabela224[[#This Row],[NOME]]</f>
        <v>JOÃO PAULO GUIMARÃES</v>
      </c>
      <c r="B29" s="11" t="str">
        <f>Tabela224[[#This Row],[CATEGORIA]]</f>
        <v>EMPREGADO</v>
      </c>
      <c r="C29" s="15" t="str">
        <f>Tabela224[[#This Row],[SITUAÇÃO ]]</f>
        <v>INATIVO</v>
      </c>
      <c r="D29" s="15" t="s">
        <v>80</v>
      </c>
      <c r="E29" s="7">
        <v>45124</v>
      </c>
      <c r="F29" s="10">
        <v>4.1666666666666664E-2</v>
      </c>
      <c r="G29" s="7" t="s">
        <v>22</v>
      </c>
      <c r="H29" s="7" t="s">
        <v>63</v>
      </c>
      <c r="I29" s="8">
        <v>24</v>
      </c>
      <c r="J29" s="7">
        <f t="shared" si="0"/>
        <v>45855</v>
      </c>
      <c r="K29" s="9">
        <f t="shared" si="2"/>
        <v>45826</v>
      </c>
      <c r="L29" s="15" t="str">
        <f ca="1">IF(TODAY()&gt;Tabela22410111213141516171819201013141516[[#This Row],[VENCIMENTO]],"Vencido‼","Válido✔")</f>
        <v>Válido✔</v>
      </c>
    </row>
    <row r="30" spans="1:12" x14ac:dyDescent="0.25">
      <c r="A30" s="11" t="str">
        <f>Tabela224[[#This Row],[NOME]]</f>
        <v>JONATHAS KELLYSON MARTINS DE OLIVEIRA</v>
      </c>
      <c r="B30" s="11" t="str">
        <f>Tabela224[[#This Row],[CATEGORIA]]</f>
        <v>INTERMITENTE</v>
      </c>
      <c r="C30" s="15" t="str">
        <f>Tabela224[[#This Row],[SITUAÇÃO ]]</f>
        <v>INATIVO</v>
      </c>
      <c r="D30" s="15" t="s">
        <v>80</v>
      </c>
      <c r="E30" s="7" t="s">
        <v>143</v>
      </c>
      <c r="F30" s="10">
        <v>8.3333333333333329E-2</v>
      </c>
      <c r="G30" s="7" t="s">
        <v>22</v>
      </c>
      <c r="H30" s="7" t="s">
        <v>63</v>
      </c>
      <c r="I30" s="8">
        <v>24</v>
      </c>
      <c r="J30" s="7" t="e">
        <f t="shared" si="0"/>
        <v>#VALUE!</v>
      </c>
      <c r="K30" s="9" t="e">
        <f t="shared" si="2"/>
        <v>#VALUE!</v>
      </c>
      <c r="L30" s="15" t="e">
        <f ca="1">IF(TODAY()&gt;Tabela22410111213141516171819201013141516[[#This Row],[VENCIMENTO]],"Vencido‼","Válido✔")</f>
        <v>#VALUE!</v>
      </c>
    </row>
    <row r="31" spans="1:12" x14ac:dyDescent="0.25">
      <c r="A31" s="11" t="str">
        <f>Tabela224[[#This Row],[NOME]]</f>
        <v>JOSÉ ANTÔNIO DIAS</v>
      </c>
      <c r="B31" s="11" t="str">
        <f>Tabela224[[#This Row],[CATEGORIA]]</f>
        <v xml:space="preserve">EMPREGADO </v>
      </c>
      <c r="C31" s="15" t="str">
        <f>Tabela224[[#This Row],[SITUAÇÃO ]]</f>
        <v>ATIVO</v>
      </c>
      <c r="D31" s="15" t="s">
        <v>80</v>
      </c>
      <c r="E31" s="7">
        <v>45124</v>
      </c>
      <c r="F31" s="10">
        <v>4.1666666666666664E-2</v>
      </c>
      <c r="G31" s="7" t="s">
        <v>22</v>
      </c>
      <c r="H31" s="7" t="s">
        <v>63</v>
      </c>
      <c r="I31" s="8">
        <v>24</v>
      </c>
      <c r="J31" s="7">
        <f t="shared" si="0"/>
        <v>45855</v>
      </c>
      <c r="K31" s="9">
        <f t="shared" si="2"/>
        <v>45826</v>
      </c>
      <c r="L31" s="15" t="str">
        <f ca="1">IF(TODAY()&gt;Tabela22410111213141516171819201013141516[[#This Row],[VENCIMENTO]],"Vencido‼","Válido✔")</f>
        <v>Válido✔</v>
      </c>
    </row>
    <row r="32" spans="1:12" x14ac:dyDescent="0.25">
      <c r="A32" s="11" t="str">
        <f>Tabela224[[#This Row],[NOME]]</f>
        <v>KENNEDY ALMEIDA MOTA</v>
      </c>
      <c r="B32" s="11" t="str">
        <f>Tabela224[[#This Row],[CATEGORIA]]</f>
        <v>EMPREGADO</v>
      </c>
      <c r="C32" s="15" t="str">
        <f>Tabela224[[#This Row],[SITUAÇÃO ]]</f>
        <v>ATIVO</v>
      </c>
      <c r="D32" s="15" t="s">
        <v>80</v>
      </c>
      <c r="E32" s="7">
        <v>45124</v>
      </c>
      <c r="F32" s="10">
        <v>4.1666666666666664E-2</v>
      </c>
      <c r="G32" s="7" t="s">
        <v>22</v>
      </c>
      <c r="H32" s="7" t="s">
        <v>63</v>
      </c>
      <c r="I32" s="8">
        <v>24</v>
      </c>
      <c r="J32" s="7">
        <f t="shared" si="0"/>
        <v>45855</v>
      </c>
      <c r="K32" s="9">
        <f t="shared" si="2"/>
        <v>45826</v>
      </c>
      <c r="L32" s="15" t="str">
        <f ca="1">IF(TODAY()&gt;Tabela22410111213141516171819201013141516[[#This Row],[VENCIMENTO]],"Vencido‼","Válido✔")</f>
        <v>Válido✔</v>
      </c>
    </row>
    <row r="33" spans="1:12" x14ac:dyDescent="0.25">
      <c r="A33" s="11" t="str">
        <f>Tabela224[[#This Row],[NOME]]</f>
        <v>KEVIN AQUINO ARNEZ</v>
      </c>
      <c r="B33" s="11" t="str">
        <f>Tabela224[[#This Row],[CATEGORIA]]</f>
        <v>EMPREGADO</v>
      </c>
      <c r="C33" s="15" t="str">
        <f>Tabela224[[#This Row],[SITUAÇÃO ]]</f>
        <v>ATIVO</v>
      </c>
      <c r="D33" s="15" t="s">
        <v>80</v>
      </c>
      <c r="E33" s="7">
        <v>45124</v>
      </c>
      <c r="F33" s="10">
        <v>4.1666666666666664E-2</v>
      </c>
      <c r="G33" s="7" t="s">
        <v>22</v>
      </c>
      <c r="H33" s="7" t="s">
        <v>63</v>
      </c>
      <c r="I33" s="8">
        <v>24</v>
      </c>
      <c r="J33" s="7">
        <f t="shared" si="0"/>
        <v>45855</v>
      </c>
      <c r="K33" s="9">
        <f t="shared" si="2"/>
        <v>45826</v>
      </c>
      <c r="L33" s="15" t="str">
        <f ca="1">IF(TODAY()&gt;Tabela22410111213141516171819201013141516[[#This Row],[VENCIMENTO]],"Vencido‼","Válido✔")</f>
        <v>Válido✔</v>
      </c>
    </row>
    <row r="34" spans="1:12" x14ac:dyDescent="0.25">
      <c r="A34" s="11" t="str">
        <f>Tabela224[[#This Row],[NOME]]</f>
        <v>LEANDRO ARCANJO DOS SANTOS</v>
      </c>
      <c r="B34" s="11" t="str">
        <f>Tabela224[[#This Row],[CATEGORIA]]</f>
        <v>EMPREGADO</v>
      </c>
      <c r="C34" s="15" t="str">
        <f>Tabela224[[#This Row],[SITUAÇÃO ]]</f>
        <v>ATIVO</v>
      </c>
      <c r="D34" s="15" t="s">
        <v>80</v>
      </c>
      <c r="E34" s="7">
        <v>45124</v>
      </c>
      <c r="F34" s="10">
        <v>4.1666666666666664E-2</v>
      </c>
      <c r="G34" s="7" t="s">
        <v>22</v>
      </c>
      <c r="H34" s="7" t="s">
        <v>63</v>
      </c>
      <c r="I34" s="8">
        <v>24</v>
      </c>
      <c r="J34" s="7">
        <f t="shared" si="0"/>
        <v>45855</v>
      </c>
      <c r="K34" s="9">
        <f t="shared" si="2"/>
        <v>45826</v>
      </c>
      <c r="L34" s="15" t="str">
        <f ca="1">IF(TODAY()&gt;Tabela22410111213141516171819201013141516[[#This Row],[VENCIMENTO]],"Vencido‼","Válido✔")</f>
        <v>Válido✔</v>
      </c>
    </row>
    <row r="35" spans="1:12" x14ac:dyDescent="0.25">
      <c r="A35" s="11" t="str">
        <f>Tabela224[[#This Row],[NOME]]</f>
        <v>LUCIANO ALVES DE PAIVA</v>
      </c>
      <c r="B35" s="11" t="str">
        <f>Tabela224[[#This Row],[CATEGORIA]]</f>
        <v>EMPREGADO</v>
      </c>
      <c r="C35" s="15" t="str">
        <f>Tabela224[[#This Row],[SITUAÇÃO ]]</f>
        <v>INATIVO</v>
      </c>
      <c r="D35" s="15" t="s">
        <v>80</v>
      </c>
      <c r="E35" s="7">
        <v>45124</v>
      </c>
      <c r="F35" s="10">
        <v>4.1666666666666664E-2</v>
      </c>
      <c r="G35" s="7" t="s">
        <v>22</v>
      </c>
      <c r="H35" s="7" t="s">
        <v>63</v>
      </c>
      <c r="I35" s="8">
        <v>24</v>
      </c>
      <c r="J35" s="7">
        <f t="shared" si="0"/>
        <v>45855</v>
      </c>
      <c r="K35" s="9">
        <f t="shared" si="2"/>
        <v>45826</v>
      </c>
      <c r="L35" s="15" t="str">
        <f ca="1">IF(TODAY()&gt;Tabela22410111213141516171819201013141516[[#This Row],[VENCIMENTO]],"Vencido‼","Válido✔")</f>
        <v>Válido✔</v>
      </c>
    </row>
    <row r="36" spans="1:12" x14ac:dyDescent="0.25">
      <c r="A36" s="11" t="str">
        <f>Tabela224[[#This Row],[NOME]]</f>
        <v>LUIZ CARLOS CORRÊA</v>
      </c>
      <c r="B36" s="11" t="str">
        <f>Tabela224[[#This Row],[CATEGORIA]]</f>
        <v>EMPREGADO</v>
      </c>
      <c r="C36" s="15" t="str">
        <f>Tabela224[[#This Row],[SITUAÇÃO ]]</f>
        <v>ATIVO</v>
      </c>
      <c r="D36" s="15" t="s">
        <v>80</v>
      </c>
      <c r="E36" s="7">
        <v>45124</v>
      </c>
      <c r="F36" s="10">
        <v>4.1666666666666664E-2</v>
      </c>
      <c r="G36" s="7" t="s">
        <v>22</v>
      </c>
      <c r="H36" s="7" t="s">
        <v>63</v>
      </c>
      <c r="I36" s="8">
        <v>24</v>
      </c>
      <c r="J36" s="7">
        <f t="shared" si="0"/>
        <v>45855</v>
      </c>
      <c r="K36" s="9">
        <f t="shared" si="2"/>
        <v>45826</v>
      </c>
      <c r="L36" s="15" t="str">
        <f ca="1">IF(TODAY()&gt;Tabela22410111213141516171819201013141516[[#This Row],[VENCIMENTO]],"Vencido‼","Válido✔")</f>
        <v>Válido✔</v>
      </c>
    </row>
    <row r="37" spans="1:12" x14ac:dyDescent="0.25">
      <c r="A37" s="11" t="str">
        <f>Tabela224[[#This Row],[NOME]]</f>
        <v>MÁRCIO PEREIRA DO NASCIMENTO</v>
      </c>
      <c r="B37" s="11" t="str">
        <f>Tabela224[[#This Row],[CATEGORIA]]</f>
        <v>EMPREGADO</v>
      </c>
      <c r="C37" s="15" t="str">
        <f>Tabela224[[#This Row],[SITUAÇÃO ]]</f>
        <v>ATIVO</v>
      </c>
      <c r="D37" s="15" t="s">
        <v>80</v>
      </c>
      <c r="E37" s="7">
        <v>45124</v>
      </c>
      <c r="F37" s="10">
        <v>4.1666666666666664E-2</v>
      </c>
      <c r="G37" s="7" t="s">
        <v>22</v>
      </c>
      <c r="H37" s="7" t="s">
        <v>63</v>
      </c>
      <c r="I37" s="8">
        <v>24</v>
      </c>
      <c r="J37" s="7">
        <f t="shared" si="0"/>
        <v>45855</v>
      </c>
      <c r="K37" s="9">
        <f t="shared" si="2"/>
        <v>45826</v>
      </c>
      <c r="L37" s="15" t="str">
        <f ca="1">IF(TODAY()&gt;Tabela22410111213141516171819201013141516[[#This Row],[VENCIMENTO]],"Vencido‼","Válido✔")</f>
        <v>Válido✔</v>
      </c>
    </row>
    <row r="38" spans="1:12" x14ac:dyDescent="0.25">
      <c r="A38" s="11" t="str">
        <f>Tabela224[[#This Row],[NOME]]</f>
        <v>MATEUS DOS SANTOS DE BRITO</v>
      </c>
      <c r="B38" s="11" t="str">
        <f>Tabela224[[#This Row],[CATEGORIA]]</f>
        <v>INTERMITENTE (ELISVÂNIO)</v>
      </c>
      <c r="C38" s="15" t="str">
        <f>Tabela224[[#This Row],[SITUAÇÃO ]]</f>
        <v>ATIVO</v>
      </c>
      <c r="D38" s="15" t="s">
        <v>80</v>
      </c>
      <c r="E38" s="7" t="s">
        <v>143</v>
      </c>
      <c r="F38" s="10">
        <v>8.3333333333333329E-2</v>
      </c>
      <c r="G38" s="7" t="s">
        <v>22</v>
      </c>
      <c r="H38" s="7" t="s">
        <v>63</v>
      </c>
      <c r="I38" s="8">
        <v>24</v>
      </c>
      <c r="J38" s="7" t="e">
        <f t="shared" si="0"/>
        <v>#VALUE!</v>
      </c>
      <c r="K38" s="9" t="e">
        <f t="shared" si="2"/>
        <v>#VALUE!</v>
      </c>
      <c r="L38" s="15" t="e">
        <f ca="1">IF(TODAY()&gt;Tabela22410111213141516171819201013141516[[#This Row],[VENCIMENTO]],"Vencido‼","Válido✔")</f>
        <v>#VALUE!</v>
      </c>
    </row>
    <row r="39" spans="1:12" x14ac:dyDescent="0.25">
      <c r="A39" s="11" t="str">
        <f>Tabela224[[#This Row],[NOME]]</f>
        <v>MOACIR ROMÁRIO SIQUEIRA DOS REIS</v>
      </c>
      <c r="B39" s="11" t="str">
        <f>Tabela224[[#This Row],[CATEGORIA]]</f>
        <v>EMPREGADO</v>
      </c>
      <c r="C39" s="15" t="str">
        <f>Tabela224[[#This Row],[SITUAÇÃO ]]</f>
        <v>ATIVO</v>
      </c>
      <c r="D39" s="15" t="s">
        <v>80</v>
      </c>
      <c r="E39" s="7">
        <v>45124</v>
      </c>
      <c r="F39" s="10">
        <v>4.1666666666666664E-2</v>
      </c>
      <c r="G39" s="7" t="s">
        <v>22</v>
      </c>
      <c r="H39" s="7" t="s">
        <v>63</v>
      </c>
      <c r="I39" s="8">
        <v>24</v>
      </c>
      <c r="J39" s="7">
        <f t="shared" si="0"/>
        <v>45855</v>
      </c>
      <c r="K39" s="9">
        <f t="shared" si="2"/>
        <v>45826</v>
      </c>
      <c r="L39" s="15" t="str">
        <f ca="1">IF(TODAY()&gt;Tabela22410111213141516171819201013141516[[#This Row],[VENCIMENTO]],"Vencido‼","Válido✔")</f>
        <v>Válido✔</v>
      </c>
    </row>
    <row r="40" spans="1:12" x14ac:dyDescent="0.25">
      <c r="A40" s="11" t="str">
        <f>Tabela224[[#This Row],[NOME]]</f>
        <v>NATHÁLIA ROSY SOUZA OLIVEIRA</v>
      </c>
      <c r="B40" s="11" t="str">
        <f>Tabela224[[#This Row],[CATEGORIA]]</f>
        <v>EMPREGADO</v>
      </c>
      <c r="C40" s="15" t="str">
        <f>Tabela224[[#This Row],[SITUAÇÃO ]]</f>
        <v>ATIVO</v>
      </c>
      <c r="D40" s="15" t="s">
        <v>80</v>
      </c>
      <c r="E40" s="7"/>
      <c r="F40" s="10">
        <v>8.3333333333333329E-2</v>
      </c>
      <c r="G40" s="7" t="s">
        <v>22</v>
      </c>
      <c r="H40" s="7" t="s">
        <v>63</v>
      </c>
      <c r="I40" s="8">
        <v>24</v>
      </c>
      <c r="J40" s="7">
        <f t="shared" si="0"/>
        <v>731</v>
      </c>
      <c r="K40" s="9">
        <f t="shared" si="2"/>
        <v>702</v>
      </c>
      <c r="L40" s="15" t="str">
        <f ca="1">IF(TODAY()&gt;Tabela22410111213141516171819201013141516[[#This Row],[VENCIMENTO]],"Vencido‼","Válido✔")</f>
        <v>Vencido‼</v>
      </c>
    </row>
    <row r="41" spans="1:12" x14ac:dyDescent="0.25">
      <c r="A41" s="11" t="str">
        <f>Tabela224[[#This Row],[NOME]]</f>
        <v>NAYARA THAÍS LOURENÇO OLIVEIRA</v>
      </c>
      <c r="B41" s="11" t="str">
        <f>Tabela224[[#This Row],[CATEGORIA]]</f>
        <v>EMPREGADO</v>
      </c>
      <c r="C41" s="15" t="str">
        <f>Tabela224[[#This Row],[SITUAÇÃO ]]</f>
        <v>ATIVO</v>
      </c>
      <c r="D41" s="15" t="s">
        <v>80</v>
      </c>
      <c r="E41" s="7">
        <v>45124</v>
      </c>
      <c r="F41" s="10">
        <v>4.1666666666666664E-2</v>
      </c>
      <c r="G41" s="7" t="s">
        <v>22</v>
      </c>
      <c r="H41" s="7" t="s">
        <v>63</v>
      </c>
      <c r="I41" s="8">
        <v>24</v>
      </c>
      <c r="J41" s="7">
        <f t="shared" si="0"/>
        <v>45855</v>
      </c>
      <c r="K41" s="9">
        <f t="shared" si="2"/>
        <v>45826</v>
      </c>
      <c r="L41" s="15" t="str">
        <f ca="1">IF(TODAY()&gt;Tabela22410111213141516171819201013141516[[#This Row],[VENCIMENTO]],"Vencido‼","Válido✔")</f>
        <v>Válido✔</v>
      </c>
    </row>
    <row r="42" spans="1:12" x14ac:dyDescent="0.25">
      <c r="A42" s="11" t="str">
        <f>Tabela224[[#This Row],[NOME]]</f>
        <v>NIELTON OLIVEIRA DAMASCENO</v>
      </c>
      <c r="B42" s="11" t="str">
        <f>Tabela224[[#This Row],[CATEGORIA]]</f>
        <v>EMPREGADO</v>
      </c>
      <c r="C42" s="15" t="str">
        <f>Tabela224[[#This Row],[SITUAÇÃO ]]</f>
        <v>ATIVO</v>
      </c>
      <c r="D42" s="15" t="s">
        <v>80</v>
      </c>
      <c r="E42" s="7">
        <v>45124</v>
      </c>
      <c r="F42" s="10">
        <v>4.1666666666666664E-2</v>
      </c>
      <c r="G42" s="7" t="s">
        <v>22</v>
      </c>
      <c r="H42" s="7" t="s">
        <v>63</v>
      </c>
      <c r="I42" s="8">
        <v>24</v>
      </c>
      <c r="J42" s="7">
        <f t="shared" si="0"/>
        <v>45855</v>
      </c>
      <c r="K42" s="9">
        <f t="shared" si="2"/>
        <v>45826</v>
      </c>
      <c r="L42" s="15" t="str">
        <f ca="1">IF(TODAY()&gt;Tabela22410111213141516171819201013141516[[#This Row],[VENCIMENTO]],"Vencido‼","Válido✔")</f>
        <v>Válido✔</v>
      </c>
    </row>
    <row r="43" spans="1:12" x14ac:dyDescent="0.25">
      <c r="A43" s="11" t="str">
        <f>Tabela224[[#This Row],[NOME]]</f>
        <v>PAULO CÉLIO DA SILVA</v>
      </c>
      <c r="B43" s="11" t="str">
        <f>Tabela224[[#This Row],[CATEGORIA]]</f>
        <v>EMPREGADO</v>
      </c>
      <c r="C43" s="15" t="str">
        <f>Tabela224[[#This Row],[SITUAÇÃO ]]</f>
        <v>ATIVO</v>
      </c>
      <c r="D43" s="15" t="s">
        <v>80</v>
      </c>
      <c r="E43" s="7">
        <v>45124</v>
      </c>
      <c r="F43" s="10">
        <v>4.1666666666666664E-2</v>
      </c>
      <c r="G43" s="7" t="s">
        <v>22</v>
      </c>
      <c r="H43" s="7" t="s">
        <v>63</v>
      </c>
      <c r="I43" s="8">
        <v>24</v>
      </c>
      <c r="J43" s="7">
        <f t="shared" si="0"/>
        <v>45855</v>
      </c>
      <c r="K43" s="9">
        <f t="shared" si="2"/>
        <v>45826</v>
      </c>
      <c r="L43" s="15" t="str">
        <f ca="1">IF(TODAY()&gt;Tabela22410111213141516171819201013141516[[#This Row],[VENCIMENTO]],"Vencido‼","Válido✔")</f>
        <v>Válido✔</v>
      </c>
    </row>
    <row r="44" spans="1:12" x14ac:dyDescent="0.25">
      <c r="A44" s="11" t="str">
        <f>Tabela224[[#This Row],[NOME]]</f>
        <v>RAFAEL FAUSTINO MAPA COELHO</v>
      </c>
      <c r="B44" s="11" t="str">
        <f>Tabela224[[#This Row],[CATEGORIA]]</f>
        <v>EMPREGADO</v>
      </c>
      <c r="C44" s="15" t="str">
        <f>Tabela224[[#This Row],[SITUAÇÃO ]]</f>
        <v>INATIVO</v>
      </c>
      <c r="D44" s="15" t="s">
        <v>80</v>
      </c>
      <c r="E44" s="7">
        <v>45124</v>
      </c>
      <c r="F44" s="10">
        <v>4.1666666666666664E-2</v>
      </c>
      <c r="G44" s="7" t="s">
        <v>22</v>
      </c>
      <c r="H44" s="7" t="s">
        <v>63</v>
      </c>
      <c r="I44" s="8">
        <v>24</v>
      </c>
      <c r="J44" s="7">
        <f t="shared" si="0"/>
        <v>45855</v>
      </c>
      <c r="K44" s="9">
        <f t="shared" si="2"/>
        <v>45826</v>
      </c>
      <c r="L44" s="15" t="str">
        <f ca="1">IF(TODAY()&gt;Tabela22410111213141516171819201013141516[[#This Row],[VENCIMENTO]],"Vencido‼","Válido✔")</f>
        <v>Válido✔</v>
      </c>
    </row>
    <row r="45" spans="1:12" x14ac:dyDescent="0.25">
      <c r="A45" s="11" t="str">
        <f>Tabela224[[#This Row],[NOME]]</f>
        <v>RAFAEL ROBERTO CAMPIDELLI</v>
      </c>
      <c r="B45" s="11" t="str">
        <f>Tabela224[[#This Row],[CATEGORIA]]</f>
        <v>EMPREGADO</v>
      </c>
      <c r="C45" s="15" t="s">
        <v>120</v>
      </c>
      <c r="D45" s="15" t="s">
        <v>80</v>
      </c>
      <c r="E45" s="7">
        <v>45124</v>
      </c>
      <c r="F45" s="10">
        <v>4.1666666666666664E-2</v>
      </c>
      <c r="G45" s="7" t="s">
        <v>22</v>
      </c>
      <c r="H45" s="7" t="s">
        <v>63</v>
      </c>
      <c r="I45" s="8">
        <v>24</v>
      </c>
      <c r="J45" s="7">
        <f>EDATE(E45,I45)</f>
        <v>45855</v>
      </c>
      <c r="K45" s="9">
        <f>J45-29</f>
        <v>45826</v>
      </c>
      <c r="L45" s="15" t="str">
        <f ca="1">IF(TODAY()&gt;Tabela22410111213141516171819201013141516[[#This Row],[VENCIMENTO]],"Vencido‼","Válido✔")</f>
        <v>Válido✔</v>
      </c>
    </row>
    <row r="46" spans="1:12" x14ac:dyDescent="0.25">
      <c r="A46" s="11" t="str">
        <f>Tabela224[[#This Row],[NOME]]</f>
        <v>ROBERT AUGUSTO SANTOS SILVA</v>
      </c>
      <c r="B46" s="11" t="str">
        <f>Tabela224[[#This Row],[CATEGORIA]]</f>
        <v>EMPREGADO</v>
      </c>
      <c r="C46" s="15" t="str">
        <f>Tabela224[[#This Row],[SITUAÇÃO ]]</f>
        <v>ATIVO</v>
      </c>
      <c r="D46" s="15" t="s">
        <v>80</v>
      </c>
      <c r="E46" s="7">
        <v>45124</v>
      </c>
      <c r="F46" s="10">
        <v>4.1666666666666664E-2</v>
      </c>
      <c r="G46" s="7" t="s">
        <v>22</v>
      </c>
      <c r="H46" s="7" t="s">
        <v>63</v>
      </c>
      <c r="I46" s="8">
        <v>24</v>
      </c>
      <c r="J46" s="7">
        <f t="shared" si="0"/>
        <v>45855</v>
      </c>
      <c r="K46" s="9">
        <f t="shared" si="2"/>
        <v>45826</v>
      </c>
      <c r="L46" s="15" t="str">
        <f ca="1">IF(TODAY()&gt;Tabela22410111213141516171819201013141516[[#This Row],[VENCIMENTO]],"Vencido‼","Válido✔")</f>
        <v>Válido✔</v>
      </c>
    </row>
    <row r="47" spans="1:12" x14ac:dyDescent="0.25">
      <c r="A47" s="11" t="str">
        <f>Tabela224[[#This Row],[NOME]]</f>
        <v>TALISON TIAGO DIAS OLIVEIRA</v>
      </c>
      <c r="B47" s="11" t="str">
        <f>Tabela224[[#This Row],[CATEGORIA]]</f>
        <v>EMPREGADO</v>
      </c>
      <c r="C47" s="15" t="str">
        <f>Tabela224[[#This Row],[SITUAÇÃO ]]</f>
        <v>ATIVO</v>
      </c>
      <c r="D47" s="15" t="s">
        <v>80</v>
      </c>
      <c r="E47" s="7">
        <v>45124</v>
      </c>
      <c r="F47" s="10">
        <v>4.1666666666666664E-2</v>
      </c>
      <c r="G47" s="7" t="s">
        <v>22</v>
      </c>
      <c r="H47" s="7" t="s">
        <v>63</v>
      </c>
      <c r="I47" s="8">
        <v>24</v>
      </c>
      <c r="J47" s="7">
        <f t="shared" si="0"/>
        <v>45855</v>
      </c>
      <c r="K47" s="9">
        <f t="shared" si="2"/>
        <v>45826</v>
      </c>
      <c r="L47" s="15" t="str">
        <f ca="1">IF(TODAY()&gt;Tabela22410111213141516171819201013141516[[#This Row],[VENCIMENTO]],"Vencido‼","Válido✔")</f>
        <v>Válido✔</v>
      </c>
    </row>
    <row r="48" spans="1:12" x14ac:dyDescent="0.25">
      <c r="A48" s="11" t="str">
        <f>Tabela224[[#This Row],[NOME]]</f>
        <v>THAÍS LORRAINE DA SILVA SANTOS</v>
      </c>
      <c r="B48" s="11" t="str">
        <f>Tabela224[[#This Row],[CATEGORIA]]</f>
        <v>EMPREGADO</v>
      </c>
      <c r="C48" s="15" t="str">
        <f>Tabela224[[#This Row],[SITUAÇÃO ]]</f>
        <v>ATIVO</v>
      </c>
      <c r="D48" s="15" t="s">
        <v>80</v>
      </c>
      <c r="E48" s="7"/>
      <c r="F48" s="10">
        <v>8.3333333333333329E-2</v>
      </c>
      <c r="G48" s="7" t="s">
        <v>22</v>
      </c>
      <c r="H48" s="7" t="s">
        <v>63</v>
      </c>
      <c r="I48" s="8">
        <v>24</v>
      </c>
      <c r="J48" s="7">
        <f t="shared" si="0"/>
        <v>731</v>
      </c>
      <c r="K48" s="9">
        <f t="shared" si="2"/>
        <v>702</v>
      </c>
      <c r="L48" s="15" t="str">
        <f ca="1">IF(TODAY()&gt;Tabela22410111213141516171819201013141516[[#This Row],[VENCIMENTO]],"Vencido‼","Válido✔")</f>
        <v>Vencido‼</v>
      </c>
    </row>
    <row r="49" spans="1:12" x14ac:dyDescent="0.25">
      <c r="A49" s="11" t="str">
        <f>Tabela224[[#This Row],[NOME]]</f>
        <v>WAGNER APARECIDO DE SOUSA JÚNIOR</v>
      </c>
      <c r="B49" s="11" t="str">
        <f>Tabela224[[#This Row],[CATEGORIA]]</f>
        <v>EMPREGADO</v>
      </c>
      <c r="C49" s="15" t="str">
        <f>Tabela224[[#This Row],[SITUAÇÃO ]]</f>
        <v>INATIVO</v>
      </c>
      <c r="D49" s="15" t="s">
        <v>80</v>
      </c>
      <c r="E49" s="7">
        <v>45170</v>
      </c>
      <c r="F49" s="10">
        <v>8.3333333333333329E-2</v>
      </c>
      <c r="G49" s="7" t="s">
        <v>22</v>
      </c>
      <c r="H49" s="7" t="s">
        <v>63</v>
      </c>
      <c r="I49" s="8">
        <v>24</v>
      </c>
      <c r="J49" s="7">
        <f t="shared" si="0"/>
        <v>45901</v>
      </c>
      <c r="K49" s="9">
        <f t="shared" si="2"/>
        <v>45872</v>
      </c>
      <c r="L49" s="15" t="str">
        <f ca="1">IF(TODAY()&gt;Tabela22410111213141516171819201013141516[[#This Row],[VENCIMENTO]],"Vencido‼","Válido✔")</f>
        <v>Válido✔</v>
      </c>
    </row>
    <row r="50" spans="1:12" x14ac:dyDescent="0.25">
      <c r="A50" s="11" t="str">
        <f>Tabela224[[#This Row],[NOME]]</f>
        <v>WESLEY DE ALMEIDA E SOUZA</v>
      </c>
      <c r="B50" s="11" t="str">
        <f>Tabela224[[#This Row],[CATEGORIA]]</f>
        <v>EMPREGADO</v>
      </c>
      <c r="C50" s="15" t="str">
        <f>Tabela224[[#This Row],[SITUAÇÃO ]]</f>
        <v>ATIVO</v>
      </c>
      <c r="D50" s="15" t="s">
        <v>80</v>
      </c>
      <c r="E50" s="7">
        <v>45124</v>
      </c>
      <c r="F50" s="10">
        <v>4.1666666666666664E-2</v>
      </c>
      <c r="G50" s="7" t="s">
        <v>22</v>
      </c>
      <c r="H50" s="7" t="s">
        <v>63</v>
      </c>
      <c r="I50" s="8">
        <v>24</v>
      </c>
      <c r="J50" s="19">
        <f t="shared" si="0"/>
        <v>45855</v>
      </c>
      <c r="K50" s="20">
        <f t="shared" si="2"/>
        <v>45826</v>
      </c>
      <c r="L50" s="15" t="str">
        <f ca="1">IF(TODAY()&gt;Tabela22410111213141516171819201013141516[[#This Row],[VENCIMENTO]],"Vencido‼","Válido✔")</f>
        <v>Válido✔</v>
      </c>
    </row>
    <row r="51" spans="1:12" x14ac:dyDescent="0.25">
      <c r="A51" s="11" t="str">
        <f>Tabela224[[#This Row],[NOME]]</f>
        <v>MARCELO CHRISTIAN LELIS DE OLIVEIRA</v>
      </c>
      <c r="B51" s="11" t="str">
        <f>Tabela224[[#This Row],[CATEGORIA]]</f>
        <v>EMPREGADO</v>
      </c>
      <c r="C51" s="15" t="str">
        <f>Tabela224[[#This Row],[SITUAÇÃO ]]</f>
        <v>ATIVO</v>
      </c>
      <c r="D51" s="15" t="s">
        <v>80</v>
      </c>
      <c r="E51" s="7">
        <v>45257</v>
      </c>
      <c r="F51" s="10">
        <v>8.3333333333333329E-2</v>
      </c>
      <c r="G51" s="7" t="s">
        <v>22</v>
      </c>
      <c r="H51" s="7" t="s">
        <v>63</v>
      </c>
      <c r="I51" s="8">
        <v>24</v>
      </c>
      <c r="J51" s="7">
        <f t="shared" si="0"/>
        <v>45988</v>
      </c>
      <c r="K51" s="9">
        <f t="shared" si="2"/>
        <v>45959</v>
      </c>
      <c r="L51" s="27" t="str">
        <f ca="1">IF(TODAY()&gt;Tabela22410111213141516171819201013141516[[#This Row],[VENCIMENTO]],"Vencido‼","Válido✔")</f>
        <v>Válido✔</v>
      </c>
    </row>
    <row r="52" spans="1:12" x14ac:dyDescent="0.25">
      <c r="A52" s="11" t="str">
        <f>Tabela224[[#This Row],[NOME]]</f>
        <v>PABLO VINICIUS SEVERINO FERNANDES</v>
      </c>
      <c r="B52" s="11" t="str">
        <f>Tabela224[[#This Row],[CATEGORIA]]</f>
        <v xml:space="preserve">EMPREGADO </v>
      </c>
      <c r="C52" s="15" t="str">
        <f>Tabela224[[#This Row],[SITUAÇÃO ]]</f>
        <v>ATIVO</v>
      </c>
      <c r="D52" s="15" t="s">
        <v>80</v>
      </c>
      <c r="E52" s="7">
        <v>45257</v>
      </c>
      <c r="F52" s="10">
        <v>8.3333333333333329E-2</v>
      </c>
      <c r="G52" s="7" t="s">
        <v>22</v>
      </c>
      <c r="H52" s="7" t="s">
        <v>63</v>
      </c>
      <c r="I52" s="8">
        <v>24</v>
      </c>
      <c r="J52" s="7">
        <f t="shared" si="0"/>
        <v>45988</v>
      </c>
      <c r="K52" s="9">
        <f t="shared" si="2"/>
        <v>45959</v>
      </c>
      <c r="L52" s="27" t="str">
        <f ca="1">IF(TODAY()&gt;Tabela22410111213141516171819201013141516[[#This Row],[VENCIMENTO]],"Vencido‼","Válido✔")</f>
        <v>Válido✔</v>
      </c>
    </row>
    <row r="53" spans="1:12" x14ac:dyDescent="0.25">
      <c r="A53" s="11" t="str">
        <f>Tabela224[[#This Row],[NOME]]</f>
        <v>FRANCISCO PEDRO DE SOUZA SANTOS</v>
      </c>
      <c r="B53" s="11" t="str">
        <f>Tabela224[[#This Row],[CATEGORIA]]</f>
        <v>EMPREGADO</v>
      </c>
      <c r="C53" s="15" t="s">
        <v>120</v>
      </c>
      <c r="D53" s="15" t="s">
        <v>80</v>
      </c>
      <c r="E53" s="7">
        <v>45300</v>
      </c>
      <c r="F53" s="10">
        <v>8.3333333333333329E-2</v>
      </c>
      <c r="G53" s="7" t="s">
        <v>22</v>
      </c>
      <c r="H53" s="7" t="s">
        <v>63</v>
      </c>
      <c r="I53" s="8">
        <v>24</v>
      </c>
      <c r="J53" s="7">
        <f t="shared" si="0"/>
        <v>46031</v>
      </c>
      <c r="K53" s="9">
        <f t="shared" si="2"/>
        <v>46002</v>
      </c>
      <c r="L53" s="27" t="str">
        <f ca="1">IF(TODAY()&gt;Tabela22410111213141516171819201013141516[[#This Row],[VENCIMENTO]],"Vencido‼","Válido✔")</f>
        <v>Válido✔</v>
      </c>
    </row>
    <row r="54" spans="1:12" x14ac:dyDescent="0.25">
      <c r="A54" s="11" t="str">
        <f>Tabela224[[#This Row],[NOME]]</f>
        <v>ÍTALO GABRIEL DA SILVA RODRIGUES SANTOS</v>
      </c>
      <c r="B54" s="11" t="str">
        <f>Tabela224[[#This Row],[CATEGORIA]]</f>
        <v>EMPREGADO</v>
      </c>
      <c r="C54" s="15" t="str">
        <f>Tabela224[[#This Row],[SITUAÇÃO ]]</f>
        <v>ATIVO</v>
      </c>
      <c r="D54" s="15" t="s">
        <v>80</v>
      </c>
      <c r="E54" s="7">
        <v>45327</v>
      </c>
      <c r="F54" s="10">
        <v>8.3333333333333329E-2</v>
      </c>
      <c r="G54" s="7" t="s">
        <v>22</v>
      </c>
      <c r="H54" s="7" t="s">
        <v>63</v>
      </c>
      <c r="I54" s="8">
        <v>24</v>
      </c>
      <c r="J54" s="7">
        <f t="shared" si="0"/>
        <v>46058</v>
      </c>
      <c r="K54" s="9">
        <f t="shared" si="2"/>
        <v>46029</v>
      </c>
      <c r="L54" s="27" t="str">
        <f ca="1">IF(TODAY()&gt;Tabela22410111213141516171819201013141516[[#This Row],[VENCIMENTO]],"Vencido‼","Válido✔")</f>
        <v>Válido✔</v>
      </c>
    </row>
    <row r="55" spans="1:12" x14ac:dyDescent="0.25">
      <c r="A55" s="11" t="str">
        <f>Tabela224[[#This Row],[NOME]]</f>
        <v>IVANILDO AMARAL SANTOS</v>
      </c>
      <c r="B55" s="11" t="str">
        <f>Tabela224[[#This Row],[CATEGORIA]]</f>
        <v>EMPREGADO</v>
      </c>
      <c r="C55" s="15" t="str">
        <f>Tabela224[[#This Row],[SITUAÇÃO ]]</f>
        <v>ATIVO</v>
      </c>
      <c r="D55" s="15" t="s">
        <v>80</v>
      </c>
      <c r="E55" s="7">
        <v>45327</v>
      </c>
      <c r="F55" s="10">
        <v>8.3333333333333329E-2</v>
      </c>
      <c r="G55" s="7" t="s">
        <v>22</v>
      </c>
      <c r="H55" s="7" t="s">
        <v>63</v>
      </c>
      <c r="I55" s="8">
        <v>24</v>
      </c>
      <c r="J55" s="7">
        <f t="shared" si="0"/>
        <v>46058</v>
      </c>
      <c r="K55" s="9">
        <f t="shared" si="2"/>
        <v>46029</v>
      </c>
      <c r="L55" s="27" t="str">
        <f ca="1">IF(TODAY()&gt;Tabela22410111213141516171819201013141516[[#This Row],[VENCIMENTO]],"Vencido‼","Válido✔")</f>
        <v>Válido✔</v>
      </c>
    </row>
    <row r="56" spans="1:12" x14ac:dyDescent="0.25">
      <c r="A56" s="11" t="str">
        <f>Tabela224[[#This Row],[NOME]]</f>
        <v>JONATHAN FERNANDES PEREIRA</v>
      </c>
      <c r="B56" s="11" t="str">
        <f>Tabela224[[#This Row],[CATEGORIA]]</f>
        <v>EMPREGADO</v>
      </c>
      <c r="C56" s="15" t="str">
        <f>Tabela224[[#This Row],[SITUAÇÃO ]]</f>
        <v>ATIVO</v>
      </c>
      <c r="D56" s="15" t="s">
        <v>80</v>
      </c>
      <c r="E56" s="7">
        <v>45327</v>
      </c>
      <c r="F56" s="10">
        <v>8.3333333333333329E-2</v>
      </c>
      <c r="G56" s="7" t="s">
        <v>22</v>
      </c>
      <c r="H56" s="7" t="s">
        <v>63</v>
      </c>
      <c r="I56" s="8">
        <v>24</v>
      </c>
      <c r="J56" s="7">
        <f t="shared" si="0"/>
        <v>46058</v>
      </c>
      <c r="K56" s="9">
        <f t="shared" si="2"/>
        <v>46029</v>
      </c>
      <c r="L56" s="27" t="str">
        <f ca="1">IF(TODAY()&gt;Tabela22410111213141516171819201013141516[[#This Row],[VENCIMENTO]],"Vencido‼","Válido✔")</f>
        <v>Válido✔</v>
      </c>
    </row>
    <row r="57" spans="1:12" x14ac:dyDescent="0.25">
      <c r="A57" s="11" t="str">
        <f>Tabela224[[#This Row],[NOME]]</f>
        <v>FERNANDO AQUINO FERNANDES</v>
      </c>
      <c r="B57" s="11" t="str">
        <f>Tabela224[[#This Row],[CATEGORIA]]</f>
        <v>INTERMITENTE (FERNANDO)</v>
      </c>
      <c r="C57" s="15" t="str">
        <f>Tabela224[[#This Row],[SITUAÇÃO ]]</f>
        <v>ATIVO</v>
      </c>
      <c r="D57" s="15" t="s">
        <v>80</v>
      </c>
      <c r="E57" s="7" t="s">
        <v>143</v>
      </c>
      <c r="F57" s="10">
        <v>8.3333333333333329E-2</v>
      </c>
      <c r="G57" s="7" t="s">
        <v>22</v>
      </c>
      <c r="H57" s="7" t="s">
        <v>63</v>
      </c>
      <c r="I57" s="8">
        <v>24</v>
      </c>
      <c r="J57" s="7" t="e">
        <f t="shared" si="0"/>
        <v>#VALUE!</v>
      </c>
      <c r="K57" s="9" t="e">
        <f t="shared" si="2"/>
        <v>#VALUE!</v>
      </c>
      <c r="L57" s="27" t="e">
        <f ca="1">IF(TODAY()&gt;Tabela22410111213141516171819201013141516[[#This Row],[VENCIMENTO]],"Vencido‼","Válido✔")</f>
        <v>#VALUE!</v>
      </c>
    </row>
    <row r="58" spans="1:12" x14ac:dyDescent="0.25">
      <c r="A58" s="11" t="str">
        <f>Tabela224[[#This Row],[NOME]]</f>
        <v>WANDESON COSTA LIMA</v>
      </c>
      <c r="B58" s="11" t="str">
        <f>Tabela224[[#This Row],[CATEGORIA]]</f>
        <v>INTERMITENTE (FERNANDO)</v>
      </c>
      <c r="C58" s="15" t="str">
        <f>Tabela224[[#This Row],[SITUAÇÃO ]]</f>
        <v>ATIVO</v>
      </c>
      <c r="D58" s="15" t="s">
        <v>80</v>
      </c>
      <c r="E58" s="7" t="s">
        <v>143</v>
      </c>
      <c r="F58" s="10">
        <v>8.3333333333333329E-2</v>
      </c>
      <c r="G58" s="7" t="s">
        <v>22</v>
      </c>
      <c r="H58" s="7" t="s">
        <v>63</v>
      </c>
      <c r="I58" s="8">
        <v>24</v>
      </c>
      <c r="J58" s="7" t="e">
        <f t="shared" si="0"/>
        <v>#VALUE!</v>
      </c>
      <c r="K58" s="9" t="e">
        <f t="shared" si="2"/>
        <v>#VALUE!</v>
      </c>
      <c r="L58" s="27" t="e">
        <f ca="1">IF(TODAY()&gt;Tabela22410111213141516171819201013141516[[#This Row],[VENCIMENTO]],"Vencido‼","Válido✔")</f>
        <v>#VALUE!</v>
      </c>
    </row>
    <row r="59" spans="1:12" x14ac:dyDescent="0.25">
      <c r="A59" s="11" t="str">
        <f>Tabela224[[#This Row],[NOME]]</f>
        <v>WILLIAN JORGE CAETANO PINTO</v>
      </c>
      <c r="B59" s="11" t="str">
        <f>Tabela224[[#This Row],[CATEGORIA]]</f>
        <v>INTERMITENTE (FERNANDO)</v>
      </c>
      <c r="C59" s="15" t="str">
        <f>Tabela224[[#This Row],[SITUAÇÃO ]]</f>
        <v>ATIVO</v>
      </c>
      <c r="D59" s="15" t="s">
        <v>80</v>
      </c>
      <c r="E59" s="7" t="s">
        <v>143</v>
      </c>
      <c r="F59" s="10">
        <v>8.3333333333333329E-2</v>
      </c>
      <c r="G59" s="7" t="s">
        <v>22</v>
      </c>
      <c r="H59" s="7" t="s">
        <v>63</v>
      </c>
      <c r="I59" s="8">
        <v>24</v>
      </c>
      <c r="J59" s="7" t="e">
        <f t="shared" si="0"/>
        <v>#VALUE!</v>
      </c>
      <c r="K59" s="9" t="e">
        <f t="shared" si="2"/>
        <v>#VALUE!</v>
      </c>
      <c r="L59" s="27" t="e">
        <f ca="1">IF(TODAY()&gt;Tabela22410111213141516171819201013141516[[#This Row],[VENCIMENTO]],"Vencido‼","Válido✔")</f>
        <v>#VALUE!</v>
      </c>
    </row>
    <row r="60" spans="1:12" x14ac:dyDescent="0.25">
      <c r="A60" s="11" t="str">
        <f>Tabela224[[#This Row],[NOME]]</f>
        <v>GRASIANE DA COSTA SOBRINHO</v>
      </c>
      <c r="B60" s="11" t="str">
        <f>Tabela224[[#This Row],[CATEGORIA]]</f>
        <v>EMPREGADO</v>
      </c>
      <c r="C60" s="15" t="str">
        <f>Tabela224[[#This Row],[SITUAÇÃO ]]</f>
        <v>ATIVO</v>
      </c>
      <c r="D60" s="15" t="s">
        <v>80</v>
      </c>
      <c r="E60" s="7">
        <v>45344</v>
      </c>
      <c r="F60" s="10">
        <v>8.3333333333333329E-2</v>
      </c>
      <c r="G60" s="7" t="s">
        <v>22</v>
      </c>
      <c r="H60" s="7" t="s">
        <v>63</v>
      </c>
      <c r="I60" s="8">
        <v>24</v>
      </c>
      <c r="J60" s="7">
        <f t="shared" si="0"/>
        <v>46075</v>
      </c>
      <c r="K60" s="9">
        <f t="shared" si="2"/>
        <v>46046</v>
      </c>
      <c r="L60" s="27" t="str">
        <f ca="1">IF(TODAY()&gt;Tabela22410111213141516171819201013141516[[#This Row],[VENCIMENTO]],"Vencido‼","Válido✔")</f>
        <v>Válido✔</v>
      </c>
    </row>
    <row r="61" spans="1:12" x14ac:dyDescent="0.25">
      <c r="A61" s="11" t="str">
        <f>Tabela224[[#This Row],[NOME]]</f>
        <v>BRUNO GUIMARÃES MARTINS</v>
      </c>
      <c r="B61" s="11" t="str">
        <f>Tabela224[[#This Row],[CATEGORIA]]</f>
        <v>EMPREGADO</v>
      </c>
      <c r="C61" s="15" t="str">
        <f>Tabela224[[#This Row],[SITUAÇÃO ]]</f>
        <v>ATIVO</v>
      </c>
      <c r="D61" s="15" t="s">
        <v>80</v>
      </c>
      <c r="E61" s="7" t="s">
        <v>143</v>
      </c>
      <c r="F61" s="10">
        <v>8.3333333333333329E-2</v>
      </c>
      <c r="G61" s="7" t="s">
        <v>22</v>
      </c>
      <c r="H61" s="7" t="s">
        <v>63</v>
      </c>
      <c r="I61" s="8">
        <v>24</v>
      </c>
      <c r="J61" s="7" t="e">
        <f t="shared" si="0"/>
        <v>#VALUE!</v>
      </c>
      <c r="K61" s="9" t="e">
        <f t="shared" si="2"/>
        <v>#VALUE!</v>
      </c>
      <c r="L61" s="27" t="e">
        <f ca="1">IF(TODAY()&gt;Tabela22410111213141516171819201013141516[[#This Row],[VENCIMENTO]],"Vencido‼","Válido✔")</f>
        <v>#VALUE!</v>
      </c>
    </row>
    <row r="62" spans="1:12" x14ac:dyDescent="0.25">
      <c r="A62" s="11" t="str">
        <f>Tabela224[[#This Row],[NOME]]</f>
        <v>LEANDRO GUIMARÃES MARTINS</v>
      </c>
      <c r="B62" s="11" t="str">
        <f>Tabela224[[#This Row],[CATEGORIA]]</f>
        <v>EMPREGADO</v>
      </c>
      <c r="C62" s="15" t="str">
        <f>Tabela224[[#This Row],[SITUAÇÃO ]]</f>
        <v>ATIVO</v>
      </c>
      <c r="D62" s="15" t="s">
        <v>80</v>
      </c>
      <c r="E62" s="7" t="s">
        <v>143</v>
      </c>
      <c r="F62" s="10">
        <v>8.3333333333333329E-2</v>
      </c>
      <c r="G62" s="7" t="s">
        <v>22</v>
      </c>
      <c r="H62" s="7" t="s">
        <v>63</v>
      </c>
      <c r="I62" s="8">
        <v>24</v>
      </c>
      <c r="J62" s="7" t="e">
        <f t="shared" si="0"/>
        <v>#VALUE!</v>
      </c>
      <c r="K62" s="9" t="e">
        <f t="shared" si="2"/>
        <v>#VALUE!</v>
      </c>
      <c r="L62" s="27" t="e">
        <f ca="1">IF(TODAY()&gt;Tabela22410111213141516171819201013141516[[#This Row],[VENCIMENTO]],"Vencido‼","Válido✔")</f>
        <v>#VALUE!</v>
      </c>
    </row>
    <row r="63" spans="1:12" x14ac:dyDescent="0.25">
      <c r="A63" s="11" t="str">
        <f>Tabela224[[#This Row],[NOME]]</f>
        <v>ALESSANDRO IORANY DOS SANTOS</v>
      </c>
      <c r="B63" s="11" t="str">
        <f>Tabela224[[#This Row],[CATEGORIA]]</f>
        <v>EMPREGADO</v>
      </c>
      <c r="C63" s="15" t="str">
        <f>Tabela224[[#This Row],[SITUAÇÃO ]]</f>
        <v>INATIVO</v>
      </c>
      <c r="D63" s="15" t="s">
        <v>80</v>
      </c>
      <c r="E63" s="48">
        <v>45379</v>
      </c>
      <c r="F63" s="10">
        <v>4.1666666666666664E-2</v>
      </c>
      <c r="G63" s="7" t="s">
        <v>22</v>
      </c>
      <c r="H63" s="7" t="s">
        <v>63</v>
      </c>
      <c r="I63" s="8">
        <v>24</v>
      </c>
      <c r="J63" s="7">
        <f t="shared" si="0"/>
        <v>46109</v>
      </c>
      <c r="K63" s="9">
        <f t="shared" si="2"/>
        <v>46080</v>
      </c>
      <c r="L63" s="27" t="str">
        <f ca="1">IF(TODAY()&gt;Tabela22410111213141516171819201013141516[[#This Row],[VENCIMENTO]],"Vencido‼","Válido✔")</f>
        <v>Válido✔</v>
      </c>
    </row>
    <row r="64" spans="1:12" x14ac:dyDescent="0.25">
      <c r="A64" s="11" t="str">
        <f>Tabela224[[#This Row],[NOME]]</f>
        <v>MATHEUS BINI SEVERINO FERNANDES</v>
      </c>
      <c r="B64" s="11" t="str">
        <f>Tabela224[[#This Row],[CATEGORIA]]</f>
        <v>EMPREGADO</v>
      </c>
      <c r="C64" s="15" t="str">
        <f>Tabela224[[#This Row],[SITUAÇÃO ]]</f>
        <v>ATIVO</v>
      </c>
      <c r="D64" s="15" t="s">
        <v>80</v>
      </c>
      <c r="E64" s="48">
        <v>45379</v>
      </c>
      <c r="F64" s="10">
        <v>4.1666666666666664E-2</v>
      </c>
      <c r="G64" s="7" t="s">
        <v>22</v>
      </c>
      <c r="H64" s="7" t="s">
        <v>63</v>
      </c>
      <c r="I64" s="8">
        <v>24</v>
      </c>
      <c r="J64" s="7">
        <f t="shared" si="0"/>
        <v>46109</v>
      </c>
      <c r="K64" s="9">
        <f t="shared" si="2"/>
        <v>46080</v>
      </c>
      <c r="L64" s="27" t="str">
        <f ca="1">IF(TODAY()&gt;Tabela22410111213141516171819201013141516[[#This Row],[VENCIMENTO]],"Vencido‼","Válido✔")</f>
        <v>Válido✔</v>
      </c>
    </row>
    <row r="65" spans="1:12" x14ac:dyDescent="0.25">
      <c r="A65" s="11" t="str">
        <f>Tabela224[[#This Row],[NOME]]</f>
        <v>NILTON ALVES DA CUNHA FILHO</v>
      </c>
      <c r="B65" s="11" t="str">
        <f>Tabela224[[#This Row],[CATEGORIA]]</f>
        <v>EMPREGADO</v>
      </c>
      <c r="C65" s="15" t="str">
        <f>Tabela224[[#This Row],[SITUAÇÃO ]]</f>
        <v>ATIVO</v>
      </c>
      <c r="D65" s="15" t="s">
        <v>80</v>
      </c>
      <c r="E65" s="48">
        <v>45379</v>
      </c>
      <c r="F65" s="10">
        <v>4.1666666666666664E-2</v>
      </c>
      <c r="G65" s="7" t="s">
        <v>22</v>
      </c>
      <c r="H65" s="7" t="s">
        <v>63</v>
      </c>
      <c r="I65" s="8">
        <v>24</v>
      </c>
      <c r="J65" s="7">
        <f t="shared" si="0"/>
        <v>46109</v>
      </c>
      <c r="K65" s="9">
        <f t="shared" si="2"/>
        <v>46080</v>
      </c>
      <c r="L65" s="27" t="str">
        <f ca="1">IF(TODAY()&gt;Tabela22410111213141516171819201013141516[[#This Row],[VENCIMENTO]],"Vencido‼","Válido✔")</f>
        <v>Válido✔</v>
      </c>
    </row>
    <row r="66" spans="1:12" x14ac:dyDescent="0.25">
      <c r="A66" s="11" t="str">
        <f>Tabela224[[#This Row],[NOME]]</f>
        <v>FRANCISCO PEDRO DE SOUZA SANTOS</v>
      </c>
      <c r="B66" s="11" t="str">
        <f>Tabela224[[#This Row],[CATEGORIA]]</f>
        <v>EMPREGADO</v>
      </c>
      <c r="C66" s="15" t="str">
        <f>Tabela224[[#This Row],[SITUAÇÃO ]]</f>
        <v>ATIVO</v>
      </c>
      <c r="D66" s="8"/>
      <c r="E66" s="7"/>
      <c r="F66" s="7"/>
      <c r="G66" s="7" t="s">
        <v>22</v>
      </c>
      <c r="H66" s="7" t="s">
        <v>63</v>
      </c>
      <c r="I66" s="8">
        <v>24</v>
      </c>
      <c r="J66" s="7">
        <f t="shared" si="0"/>
        <v>731</v>
      </c>
      <c r="K66" s="9">
        <f t="shared" si="2"/>
        <v>702</v>
      </c>
      <c r="L66" s="27" t="str">
        <f ca="1">IF(TODAY()&gt;Tabela22410111213141516171819201013141516[[#This Row],[VENCIMENTO]],"Vencido‼","Válido✔")</f>
        <v>Vencido‼</v>
      </c>
    </row>
    <row r="67" spans="1:12" x14ac:dyDescent="0.25">
      <c r="A67" s="11" t="str">
        <f>Tabela224[[#This Row],[NOME]]</f>
        <v>CARLOS EDUARDO ALVES JULIÃO</v>
      </c>
      <c r="B67" s="11" t="str">
        <f>Tabela224[[#This Row],[CATEGORIA]]</f>
        <v>EMPREGADO</v>
      </c>
      <c r="C67" s="15" t="str">
        <f>Tabela224[[#This Row],[SITUAÇÃO ]]</f>
        <v>ATIVO</v>
      </c>
      <c r="D67" s="8"/>
      <c r="E67" s="7"/>
      <c r="F67" s="7"/>
      <c r="G67" s="7"/>
      <c r="H67" s="7"/>
      <c r="I67" s="8"/>
      <c r="J67" s="7">
        <f t="shared" si="0"/>
        <v>0</v>
      </c>
      <c r="K67" s="9">
        <f t="shared" si="2"/>
        <v>-29</v>
      </c>
      <c r="L67" s="27" t="str">
        <f ca="1">IF(TODAY()&gt;Tabela22410111213141516171819201013141516[[#This Row],[VENCIMENTO]],"Vencido‼","Válido✔")</f>
        <v>Vencido‼</v>
      </c>
    </row>
    <row r="68" spans="1:12" x14ac:dyDescent="0.25">
      <c r="A68" s="11" t="str">
        <f>Tabela224[[#This Row],[NOME]]</f>
        <v>JHONATAS ALVES COSTA</v>
      </c>
      <c r="B68" s="11" t="str">
        <f>Tabela224[[#This Row],[CATEGORIA]]</f>
        <v>EMPREGADO</v>
      </c>
      <c r="C68" s="15" t="str">
        <f>Tabela224[[#This Row],[SITUAÇÃO ]]</f>
        <v>ATIVO</v>
      </c>
      <c r="D68" s="8"/>
      <c r="E68" s="7"/>
      <c r="F68" s="7"/>
      <c r="G68" s="7"/>
      <c r="H68" s="7"/>
      <c r="I68" s="8"/>
      <c r="J68" s="7">
        <f t="shared" si="0"/>
        <v>0</v>
      </c>
      <c r="K68" s="9">
        <f t="shared" si="2"/>
        <v>-29</v>
      </c>
      <c r="L68" s="27" t="str">
        <f ca="1">IF(TODAY()&gt;Tabela22410111213141516171819201013141516[[#This Row],[VENCIMENTO]],"Vencido‼","Válido✔")</f>
        <v>Vencido‼</v>
      </c>
    </row>
    <row r="69" spans="1:12" x14ac:dyDescent="0.25">
      <c r="A69" s="11" t="str">
        <f>Tabela224[[#This Row],[NOME]]</f>
        <v>KELLEN CARLA PEREIRA SILVA</v>
      </c>
      <c r="B69" s="11" t="str">
        <f>Tabela224[[#This Row],[CATEGORIA]]</f>
        <v>EMPREGADO</v>
      </c>
      <c r="C69" s="15" t="str">
        <f>Tabela224[[#This Row],[SITUAÇÃO ]]</f>
        <v>ATIVO</v>
      </c>
      <c r="D69" s="8"/>
      <c r="E69" s="7"/>
      <c r="F69" s="7"/>
      <c r="G69" s="7"/>
      <c r="H69" s="7"/>
      <c r="I69" s="8"/>
      <c r="J69" s="7">
        <f t="shared" ref="J69:J100" si="3">EDATE(E69,I69)</f>
        <v>0</v>
      </c>
      <c r="K69" s="9">
        <f t="shared" si="2"/>
        <v>-29</v>
      </c>
      <c r="L69" s="27" t="str">
        <f ca="1">IF(TODAY()&gt;Tabela22410111213141516171819201013141516[[#This Row],[VENCIMENTO]],"Vencido‼","Válido✔")</f>
        <v>Vencido‼</v>
      </c>
    </row>
    <row r="70" spans="1:12" x14ac:dyDescent="0.25">
      <c r="A70" s="11" t="str">
        <f>Tabela224[[#This Row],[NOME]]</f>
        <v>LEONARDO JOSÉ DA SILVA</v>
      </c>
      <c r="B70" s="11" t="str">
        <f>Tabela224[[#This Row],[CATEGORIA]]</f>
        <v>EMPREGADO</v>
      </c>
      <c r="C70" s="15" t="str">
        <f>Tabela224[[#This Row],[SITUAÇÃO ]]</f>
        <v>ATIVO</v>
      </c>
      <c r="D70" s="8"/>
      <c r="E70" s="7"/>
      <c r="F70" s="7"/>
      <c r="G70" s="7"/>
      <c r="H70" s="7"/>
      <c r="I70" s="8"/>
      <c r="J70" s="7">
        <f t="shared" si="3"/>
        <v>0</v>
      </c>
      <c r="K70" s="9">
        <f t="shared" si="2"/>
        <v>-29</v>
      </c>
      <c r="L70" s="27" t="str">
        <f ca="1">IF(TODAY()&gt;Tabela22410111213141516171819201013141516[[#This Row],[VENCIMENTO]],"Vencido‼","Válido✔")</f>
        <v>Vencido‼</v>
      </c>
    </row>
    <row r="71" spans="1:12" x14ac:dyDescent="0.25">
      <c r="A71" s="11" t="str">
        <f>Tabela224[[#This Row],[NOME]]</f>
        <v>LUSIMAR DE SOUZA SANTOS</v>
      </c>
      <c r="B71" s="11" t="str">
        <f>Tabela224[[#This Row],[CATEGORIA]]</f>
        <v>EMPREGADO</v>
      </c>
      <c r="C71" s="15" t="str">
        <f>Tabela224[[#This Row],[SITUAÇÃO ]]</f>
        <v>ATIVO</v>
      </c>
      <c r="D71" s="8"/>
      <c r="E71" s="7"/>
      <c r="F71" s="7"/>
      <c r="G71" s="7"/>
      <c r="H71" s="7"/>
      <c r="I71" s="8"/>
      <c r="J71" s="7">
        <f t="shared" si="3"/>
        <v>0</v>
      </c>
      <c r="K71" s="9">
        <f t="shared" si="2"/>
        <v>-29</v>
      </c>
      <c r="L71" s="27" t="str">
        <f ca="1">IF(TODAY()&gt;Tabela22410111213141516171819201013141516[[#This Row],[VENCIMENTO]],"Vencido‼","Válido✔")</f>
        <v>Vencido‼</v>
      </c>
    </row>
    <row r="72" spans="1:12" x14ac:dyDescent="0.25">
      <c r="A72" s="11" t="str">
        <f>Tabela224[[#This Row],[NOME]]</f>
        <v>SANDY CRISTINA VENCESLAU FERREIRA</v>
      </c>
      <c r="B72" s="11" t="str">
        <f>Tabela224[[#This Row],[CATEGORIA]]</f>
        <v>EMPREGADO</v>
      </c>
      <c r="C72" s="15" t="str">
        <f>Tabela224[[#This Row],[SITUAÇÃO ]]</f>
        <v>ATIVO</v>
      </c>
      <c r="D72" s="8"/>
      <c r="E72" s="7"/>
      <c r="F72" s="7"/>
      <c r="G72" s="7"/>
      <c r="H72" s="7"/>
      <c r="I72" s="8"/>
      <c r="J72" s="7">
        <f t="shared" si="3"/>
        <v>0</v>
      </c>
      <c r="K72" s="9">
        <f t="shared" si="2"/>
        <v>-29</v>
      </c>
      <c r="L72" s="27" t="str">
        <f ca="1">IF(TODAY()&gt;Tabela22410111213141516171819201013141516[[#This Row],[VENCIMENTO]],"Vencido‼","Válido✔")</f>
        <v>Vencido‼</v>
      </c>
    </row>
    <row r="73" spans="1:12" x14ac:dyDescent="0.25">
      <c r="A73" s="11" t="e">
        <f>Tabela224[[#This Row],[NOME]]</f>
        <v>#VALUE!</v>
      </c>
      <c r="B73" s="11" t="e">
        <f>Tabela224[[#This Row],[CATEGORIA]]</f>
        <v>#VALUE!</v>
      </c>
      <c r="C73" s="15" t="e">
        <f>Tabela224[[#This Row],[SITUAÇÃO ]]</f>
        <v>#VALUE!</v>
      </c>
      <c r="D73" s="8"/>
      <c r="E73" s="7"/>
      <c r="F73" s="7"/>
      <c r="G73" s="7"/>
      <c r="H73" s="7"/>
      <c r="I73" s="8"/>
      <c r="J73" s="7">
        <f t="shared" si="3"/>
        <v>0</v>
      </c>
      <c r="K73" s="9">
        <f t="shared" si="2"/>
        <v>-29</v>
      </c>
      <c r="L73" s="27" t="str">
        <f ca="1">IF(TODAY()&gt;Tabela22410111213141516171819201013141516[[#This Row],[VENCIMENTO]],"Vencido‼","Válido✔")</f>
        <v>Vencido‼</v>
      </c>
    </row>
    <row r="74" spans="1:12" x14ac:dyDescent="0.25">
      <c r="A74" s="11" t="e">
        <f>Tabela224[[#This Row],[NOME]]</f>
        <v>#VALUE!</v>
      </c>
      <c r="B74" s="11" t="e">
        <f>Tabela224[[#This Row],[CATEGORIA]]</f>
        <v>#VALUE!</v>
      </c>
      <c r="C74" s="15" t="e">
        <f>Tabela224[[#This Row],[SITUAÇÃO ]]</f>
        <v>#VALUE!</v>
      </c>
      <c r="D74" s="8"/>
      <c r="E74" s="7"/>
      <c r="F74" s="7"/>
      <c r="G74" s="7"/>
      <c r="H74" s="7"/>
      <c r="I74" s="8"/>
      <c r="J74" s="7">
        <f t="shared" si="3"/>
        <v>0</v>
      </c>
      <c r="K74" s="9">
        <f t="shared" si="2"/>
        <v>-29</v>
      </c>
      <c r="L74" s="27" t="str">
        <f ca="1">IF(TODAY()&gt;Tabela22410111213141516171819201013141516[[#This Row],[VENCIMENTO]],"Vencido‼","Válido✔")</f>
        <v>Vencido‼</v>
      </c>
    </row>
    <row r="75" spans="1:12" x14ac:dyDescent="0.25">
      <c r="A75" s="11" t="e">
        <f>Tabela224[[#This Row],[NOME]]</f>
        <v>#VALUE!</v>
      </c>
      <c r="B75" s="11" t="e">
        <f>Tabela224[[#This Row],[CATEGORIA]]</f>
        <v>#VALUE!</v>
      </c>
      <c r="C75" s="15" t="e">
        <f>Tabela224[[#This Row],[SITUAÇÃO ]]</f>
        <v>#VALUE!</v>
      </c>
      <c r="D75" s="8"/>
      <c r="E75" s="7"/>
      <c r="F75" s="7"/>
      <c r="G75" s="7"/>
      <c r="H75" s="7"/>
      <c r="I75" s="8"/>
      <c r="J75" s="7">
        <f t="shared" si="3"/>
        <v>0</v>
      </c>
      <c r="K75" s="9">
        <f t="shared" si="2"/>
        <v>-29</v>
      </c>
      <c r="L75" s="27" t="str">
        <f ca="1">IF(TODAY()&gt;Tabela22410111213141516171819201013141516[[#This Row],[VENCIMENTO]],"Vencido‼","Válido✔")</f>
        <v>Vencido‼</v>
      </c>
    </row>
    <row r="76" spans="1:12" x14ac:dyDescent="0.25">
      <c r="A76" s="11" t="e">
        <f>Tabela224[[#This Row],[NOME]]</f>
        <v>#VALUE!</v>
      </c>
      <c r="B76" s="11" t="e">
        <f>Tabela224[[#This Row],[CATEGORIA]]</f>
        <v>#VALUE!</v>
      </c>
      <c r="C76" s="15" t="e">
        <f>Tabela224[[#This Row],[SITUAÇÃO ]]</f>
        <v>#VALUE!</v>
      </c>
      <c r="D76" s="8"/>
      <c r="E76" s="7"/>
      <c r="F76" s="7"/>
      <c r="G76" s="7"/>
      <c r="H76" s="7"/>
      <c r="I76" s="8"/>
      <c r="J76" s="7">
        <f t="shared" si="3"/>
        <v>0</v>
      </c>
      <c r="K76" s="9">
        <f t="shared" si="2"/>
        <v>-29</v>
      </c>
      <c r="L76" s="27" t="str">
        <f ca="1">IF(TODAY()&gt;Tabela22410111213141516171819201013141516[[#This Row],[VENCIMENTO]],"Vencido‼","Válido✔")</f>
        <v>Vencido‼</v>
      </c>
    </row>
    <row r="77" spans="1:12" x14ac:dyDescent="0.25">
      <c r="A77" s="11" t="e">
        <f>Tabela224[[#This Row],[NOME]]</f>
        <v>#VALUE!</v>
      </c>
      <c r="B77" s="11" t="e">
        <f>Tabela224[[#This Row],[CATEGORIA]]</f>
        <v>#VALUE!</v>
      </c>
      <c r="C77" s="15" t="e">
        <f>Tabela224[[#This Row],[SITUAÇÃO ]]</f>
        <v>#VALUE!</v>
      </c>
      <c r="D77" s="8"/>
      <c r="E77" s="7"/>
      <c r="F77" s="7"/>
      <c r="G77" s="7"/>
      <c r="H77" s="7"/>
      <c r="I77" s="8"/>
      <c r="J77" s="7">
        <f t="shared" si="3"/>
        <v>0</v>
      </c>
      <c r="K77" s="9">
        <f t="shared" si="2"/>
        <v>-29</v>
      </c>
      <c r="L77" s="27" t="str">
        <f ca="1">IF(TODAY()&gt;Tabela22410111213141516171819201013141516[[#This Row],[VENCIMENTO]],"Vencido‼","Válido✔")</f>
        <v>Vencido‼</v>
      </c>
    </row>
    <row r="78" spans="1:12" x14ac:dyDescent="0.25">
      <c r="A78" s="11" t="e">
        <f>Tabela224[[#This Row],[NOME]]</f>
        <v>#VALUE!</v>
      </c>
      <c r="B78" s="11" t="e">
        <f>Tabela224[[#This Row],[CATEGORIA]]</f>
        <v>#VALUE!</v>
      </c>
      <c r="C78" s="15" t="e">
        <f>Tabela224[[#This Row],[SITUAÇÃO ]]</f>
        <v>#VALUE!</v>
      </c>
      <c r="D78" s="8"/>
      <c r="E78" s="7"/>
      <c r="F78" s="7"/>
      <c r="G78" s="7"/>
      <c r="H78" s="7"/>
      <c r="I78" s="8"/>
      <c r="J78" s="7">
        <f t="shared" si="3"/>
        <v>0</v>
      </c>
      <c r="K78" s="9">
        <f t="shared" si="2"/>
        <v>-29</v>
      </c>
      <c r="L78" s="27" t="str">
        <f ca="1">IF(TODAY()&gt;Tabela22410111213141516171819201013141516[[#This Row],[VENCIMENTO]],"Vencido‼","Válido✔")</f>
        <v>Vencido‼</v>
      </c>
    </row>
    <row r="79" spans="1:12" x14ac:dyDescent="0.25">
      <c r="A79" s="11" t="e">
        <f>Tabela224[[#This Row],[NOME]]</f>
        <v>#VALUE!</v>
      </c>
      <c r="B79" s="11" t="e">
        <f>Tabela224[[#This Row],[CATEGORIA]]</f>
        <v>#VALUE!</v>
      </c>
      <c r="C79" s="15" t="e">
        <f>Tabela224[[#This Row],[SITUAÇÃO ]]</f>
        <v>#VALUE!</v>
      </c>
      <c r="D79" s="8"/>
      <c r="E79" s="7"/>
      <c r="F79" s="7"/>
      <c r="G79" s="7"/>
      <c r="H79" s="7"/>
      <c r="I79" s="8"/>
      <c r="J79" s="7">
        <f t="shared" si="3"/>
        <v>0</v>
      </c>
      <c r="K79" s="9">
        <f t="shared" ref="K79:K100" si="4">J79-29</f>
        <v>-29</v>
      </c>
      <c r="L79" s="27" t="str">
        <f ca="1">IF(TODAY()&gt;Tabela22410111213141516171819201013141516[[#This Row],[VENCIMENTO]],"Vencido‼","Válido✔")</f>
        <v>Vencido‼</v>
      </c>
    </row>
    <row r="80" spans="1:12" x14ac:dyDescent="0.25">
      <c r="A80" s="11" t="e">
        <f>Tabela224[[#This Row],[NOME]]</f>
        <v>#VALUE!</v>
      </c>
      <c r="B80" s="11" t="e">
        <f>Tabela224[[#This Row],[CATEGORIA]]</f>
        <v>#VALUE!</v>
      </c>
      <c r="C80" s="15" t="e">
        <f>Tabela224[[#This Row],[SITUAÇÃO ]]</f>
        <v>#VALUE!</v>
      </c>
      <c r="D80" s="8"/>
      <c r="E80" s="7"/>
      <c r="F80" s="7"/>
      <c r="G80" s="7"/>
      <c r="H80" s="7"/>
      <c r="I80" s="8"/>
      <c r="J80" s="7">
        <f t="shared" si="3"/>
        <v>0</v>
      </c>
      <c r="K80" s="9">
        <f t="shared" si="4"/>
        <v>-29</v>
      </c>
      <c r="L80" s="27" t="str">
        <f ca="1">IF(TODAY()&gt;Tabela22410111213141516171819201013141516[[#This Row],[VENCIMENTO]],"Vencido‼","Válido✔")</f>
        <v>Vencido‼</v>
      </c>
    </row>
    <row r="81" spans="1:12" x14ac:dyDescent="0.25">
      <c r="A81" s="11" t="e">
        <f>Tabela224[[#This Row],[NOME]]</f>
        <v>#VALUE!</v>
      </c>
      <c r="B81" s="11" t="e">
        <f>Tabela224[[#This Row],[CATEGORIA]]</f>
        <v>#VALUE!</v>
      </c>
      <c r="C81" s="15"/>
      <c r="D81" s="8"/>
      <c r="E81" s="7"/>
      <c r="F81" s="7"/>
      <c r="G81" s="7"/>
      <c r="H81" s="7"/>
      <c r="I81" s="8"/>
      <c r="J81" s="7">
        <f t="shared" si="3"/>
        <v>0</v>
      </c>
      <c r="K81" s="9">
        <f t="shared" si="4"/>
        <v>-29</v>
      </c>
      <c r="L81" s="27" t="str">
        <f ca="1">IF(TODAY()&gt;Tabela22410111213141516171819201013141516[[#This Row],[VENCIMENTO]],"Vencido‼","Válido✔")</f>
        <v>Vencido‼</v>
      </c>
    </row>
    <row r="82" spans="1:12" x14ac:dyDescent="0.25">
      <c r="A82" s="11" t="e">
        <f>Tabela224[[#This Row],[NOME]]</f>
        <v>#VALUE!</v>
      </c>
      <c r="B82" s="11" t="e">
        <f>Tabela224[[#This Row],[CATEGORIA]]</f>
        <v>#VALUE!</v>
      </c>
      <c r="C82" s="15"/>
      <c r="D82" s="8"/>
      <c r="E82" s="7"/>
      <c r="F82" s="7"/>
      <c r="G82" s="7"/>
      <c r="H82" s="7"/>
      <c r="I82" s="8"/>
      <c r="J82" s="7">
        <f t="shared" si="3"/>
        <v>0</v>
      </c>
      <c r="K82" s="9">
        <f t="shared" si="4"/>
        <v>-29</v>
      </c>
      <c r="L82" s="27" t="str">
        <f ca="1">IF(TODAY()&gt;Tabela22410111213141516171819201013141516[[#This Row],[VENCIMENTO]],"Vencido‼","Válido✔")</f>
        <v>Vencido‼</v>
      </c>
    </row>
    <row r="83" spans="1:12" x14ac:dyDescent="0.25">
      <c r="A83" s="11" t="e">
        <f>Tabela224[[#This Row],[NOME]]</f>
        <v>#VALUE!</v>
      </c>
      <c r="B83" s="11" t="e">
        <f>Tabela224[[#This Row],[CATEGORIA]]</f>
        <v>#VALUE!</v>
      </c>
      <c r="C83" s="15"/>
      <c r="D83" s="8"/>
      <c r="E83" s="7"/>
      <c r="F83" s="7"/>
      <c r="G83" s="7"/>
      <c r="H83" s="7"/>
      <c r="I83" s="8"/>
      <c r="J83" s="7">
        <f t="shared" si="3"/>
        <v>0</v>
      </c>
      <c r="K83" s="9">
        <f t="shared" si="4"/>
        <v>-29</v>
      </c>
      <c r="L83" s="27" t="str">
        <f ca="1">IF(TODAY()&gt;Tabela22410111213141516171819201013141516[[#This Row],[VENCIMENTO]],"Vencido‼","Válido✔")</f>
        <v>Vencido‼</v>
      </c>
    </row>
    <row r="84" spans="1:12" x14ac:dyDescent="0.25">
      <c r="A84" s="11" t="e">
        <f>Tabela224[[#This Row],[NOME]]</f>
        <v>#VALUE!</v>
      </c>
      <c r="B84" s="11" t="e">
        <f>Tabela224[[#This Row],[CATEGORIA]]</f>
        <v>#VALUE!</v>
      </c>
      <c r="C84" s="15"/>
      <c r="D84" s="8"/>
      <c r="E84" s="7"/>
      <c r="F84" s="7"/>
      <c r="G84" s="7"/>
      <c r="H84" s="7"/>
      <c r="I84" s="8"/>
      <c r="J84" s="7">
        <f t="shared" si="3"/>
        <v>0</v>
      </c>
      <c r="K84" s="9">
        <f t="shared" si="4"/>
        <v>-29</v>
      </c>
      <c r="L84" s="27" t="str">
        <f ca="1">IF(TODAY()&gt;Tabela22410111213141516171819201013141516[[#This Row],[VENCIMENTO]],"Vencido‼","Válido✔")</f>
        <v>Vencido‼</v>
      </c>
    </row>
    <row r="85" spans="1:12" x14ac:dyDescent="0.25">
      <c r="A85" s="11" t="e">
        <f>Tabela224[[#This Row],[NOME]]</f>
        <v>#VALUE!</v>
      </c>
      <c r="B85" s="11" t="e">
        <f>Tabela224[[#This Row],[CATEGORIA]]</f>
        <v>#VALUE!</v>
      </c>
      <c r="C85" s="15"/>
      <c r="D85" s="8"/>
      <c r="E85" s="7"/>
      <c r="F85" s="7"/>
      <c r="G85" s="7"/>
      <c r="H85" s="7"/>
      <c r="I85" s="8"/>
      <c r="J85" s="7">
        <f t="shared" si="3"/>
        <v>0</v>
      </c>
      <c r="K85" s="9">
        <f t="shared" si="4"/>
        <v>-29</v>
      </c>
      <c r="L85" s="27" t="str">
        <f ca="1">IF(TODAY()&gt;Tabela22410111213141516171819201013141516[[#This Row],[VENCIMENTO]],"Vencido‼","Válido✔")</f>
        <v>Vencido‼</v>
      </c>
    </row>
    <row r="86" spans="1:12" x14ac:dyDescent="0.25">
      <c r="A86" s="11" t="e">
        <f>Tabela224[[#This Row],[NOME]]</f>
        <v>#VALUE!</v>
      </c>
      <c r="B86" s="11" t="e">
        <f>Tabela224[[#This Row],[CATEGORIA]]</f>
        <v>#VALUE!</v>
      </c>
      <c r="C86" s="15"/>
      <c r="D86" s="8"/>
      <c r="E86" s="7"/>
      <c r="F86" s="7"/>
      <c r="G86" s="7"/>
      <c r="H86" s="7"/>
      <c r="I86" s="8"/>
      <c r="J86" s="7">
        <f t="shared" si="3"/>
        <v>0</v>
      </c>
      <c r="K86" s="9">
        <f t="shared" si="4"/>
        <v>-29</v>
      </c>
      <c r="L86" s="27" t="str">
        <f ca="1">IF(TODAY()&gt;Tabela22410111213141516171819201013141516[[#This Row],[VENCIMENTO]],"Vencido‼","Válido✔")</f>
        <v>Vencido‼</v>
      </c>
    </row>
    <row r="87" spans="1:12" x14ac:dyDescent="0.25">
      <c r="A87" s="11" t="e">
        <f>Tabela224[[#This Row],[NOME]]</f>
        <v>#VALUE!</v>
      </c>
      <c r="B87" s="11" t="e">
        <f>Tabela224[[#This Row],[CATEGORIA]]</f>
        <v>#VALUE!</v>
      </c>
      <c r="C87" s="15"/>
      <c r="D87" s="8"/>
      <c r="E87" s="7"/>
      <c r="F87" s="7"/>
      <c r="G87" s="7"/>
      <c r="H87" s="7"/>
      <c r="I87" s="8"/>
      <c r="J87" s="7">
        <f t="shared" si="3"/>
        <v>0</v>
      </c>
      <c r="K87" s="9">
        <f t="shared" si="4"/>
        <v>-29</v>
      </c>
      <c r="L87" s="27" t="str">
        <f ca="1">IF(TODAY()&gt;Tabela22410111213141516171819201013141516[[#This Row],[VENCIMENTO]],"Vencido‼","Válido✔")</f>
        <v>Vencido‼</v>
      </c>
    </row>
    <row r="88" spans="1:12" x14ac:dyDescent="0.25">
      <c r="A88" s="11" t="e">
        <f>Tabela224[[#This Row],[NOME]]</f>
        <v>#VALUE!</v>
      </c>
      <c r="B88" s="11" t="e">
        <f>Tabela224[[#This Row],[CATEGORIA]]</f>
        <v>#VALUE!</v>
      </c>
      <c r="C88" s="15"/>
      <c r="D88" s="8"/>
      <c r="E88" s="7"/>
      <c r="F88" s="7"/>
      <c r="G88" s="7"/>
      <c r="H88" s="7"/>
      <c r="I88" s="8"/>
      <c r="J88" s="7">
        <f t="shared" si="3"/>
        <v>0</v>
      </c>
      <c r="K88" s="9">
        <f t="shared" si="4"/>
        <v>-29</v>
      </c>
      <c r="L88" s="27" t="str">
        <f ca="1">IF(TODAY()&gt;Tabela22410111213141516171819201013141516[[#This Row],[VENCIMENTO]],"Vencido‼","Válido✔")</f>
        <v>Vencido‼</v>
      </c>
    </row>
    <row r="89" spans="1:12" x14ac:dyDescent="0.25">
      <c r="A89" s="11" t="e">
        <f>Tabela224[[#This Row],[NOME]]</f>
        <v>#VALUE!</v>
      </c>
      <c r="B89" s="11" t="e">
        <f>Tabela224[[#This Row],[CATEGORIA]]</f>
        <v>#VALUE!</v>
      </c>
      <c r="C89" s="15"/>
      <c r="D89" s="8"/>
      <c r="E89" s="7"/>
      <c r="F89" s="7"/>
      <c r="G89" s="7"/>
      <c r="H89" s="7"/>
      <c r="I89" s="8"/>
      <c r="J89" s="7">
        <f t="shared" si="3"/>
        <v>0</v>
      </c>
      <c r="K89" s="9">
        <f t="shared" si="4"/>
        <v>-29</v>
      </c>
      <c r="L89" s="27" t="str">
        <f ca="1">IF(TODAY()&gt;Tabela22410111213141516171819201013141516[[#This Row],[VENCIMENTO]],"Vencido‼","Válido✔")</f>
        <v>Vencido‼</v>
      </c>
    </row>
    <row r="90" spans="1:12" x14ac:dyDescent="0.25">
      <c r="A90" s="11" t="e">
        <f>Tabela224[[#This Row],[NOME]]</f>
        <v>#VALUE!</v>
      </c>
      <c r="B90" s="11" t="e">
        <f>Tabela224[[#This Row],[CATEGORIA]]</f>
        <v>#VALUE!</v>
      </c>
      <c r="C90" s="15"/>
      <c r="D90" s="8"/>
      <c r="E90" s="7"/>
      <c r="F90" s="7"/>
      <c r="G90" s="7"/>
      <c r="H90" s="7"/>
      <c r="I90" s="8"/>
      <c r="J90" s="7">
        <f t="shared" si="3"/>
        <v>0</v>
      </c>
      <c r="K90" s="9">
        <f t="shared" si="4"/>
        <v>-29</v>
      </c>
      <c r="L90" s="27" t="str">
        <f ca="1">IF(TODAY()&gt;Tabela22410111213141516171819201013141516[[#This Row],[VENCIMENTO]],"Vencido‼","Válido✔")</f>
        <v>Vencido‼</v>
      </c>
    </row>
    <row r="91" spans="1:12" x14ac:dyDescent="0.25">
      <c r="A91" s="11" t="e">
        <f>Tabela224[[#This Row],[NOME]]</f>
        <v>#VALUE!</v>
      </c>
      <c r="B91" s="11" t="e">
        <f>Tabela224[[#This Row],[CATEGORIA]]</f>
        <v>#VALUE!</v>
      </c>
      <c r="C91" s="15"/>
      <c r="D91" s="8"/>
      <c r="E91" s="7"/>
      <c r="F91" s="7"/>
      <c r="G91" s="7"/>
      <c r="H91" s="7"/>
      <c r="I91" s="8"/>
      <c r="J91" s="7">
        <f t="shared" si="3"/>
        <v>0</v>
      </c>
      <c r="K91" s="9">
        <f t="shared" si="4"/>
        <v>-29</v>
      </c>
      <c r="L91" s="27" t="str">
        <f ca="1">IF(TODAY()&gt;Tabela22410111213141516171819201013141516[[#This Row],[VENCIMENTO]],"Vencido‼","Válido✔")</f>
        <v>Vencido‼</v>
      </c>
    </row>
    <row r="92" spans="1:12" x14ac:dyDescent="0.25">
      <c r="A92" s="11" t="e">
        <f>Tabela224[[#This Row],[NOME]]</f>
        <v>#VALUE!</v>
      </c>
      <c r="B92" s="11" t="e">
        <f>Tabela224[[#This Row],[CATEGORIA]]</f>
        <v>#VALUE!</v>
      </c>
      <c r="C92" s="15"/>
      <c r="D92" s="8"/>
      <c r="E92" s="7"/>
      <c r="F92" s="7"/>
      <c r="G92" s="7"/>
      <c r="H92" s="7"/>
      <c r="I92" s="8"/>
      <c r="J92" s="7">
        <f t="shared" si="3"/>
        <v>0</v>
      </c>
      <c r="K92" s="9">
        <f t="shared" si="4"/>
        <v>-29</v>
      </c>
      <c r="L92" s="27" t="str">
        <f ca="1">IF(TODAY()&gt;Tabela22410111213141516171819201013141516[[#This Row],[VENCIMENTO]],"Vencido‼","Válido✔")</f>
        <v>Vencido‼</v>
      </c>
    </row>
    <row r="93" spans="1:12" x14ac:dyDescent="0.25">
      <c r="A93" s="11" t="e">
        <f>Tabela224[[#This Row],[NOME]]</f>
        <v>#VALUE!</v>
      </c>
      <c r="B93" s="11" t="e">
        <f>Tabela224[[#This Row],[CATEGORIA]]</f>
        <v>#VALUE!</v>
      </c>
      <c r="C93" s="15"/>
      <c r="D93" s="8"/>
      <c r="E93" s="7"/>
      <c r="F93" s="7"/>
      <c r="G93" s="7"/>
      <c r="H93" s="7"/>
      <c r="I93" s="8"/>
      <c r="J93" s="7">
        <f t="shared" si="3"/>
        <v>0</v>
      </c>
      <c r="K93" s="9">
        <f t="shared" si="4"/>
        <v>-29</v>
      </c>
      <c r="L93" s="27" t="str">
        <f ca="1">IF(TODAY()&gt;Tabela22410111213141516171819201013141516[[#This Row],[VENCIMENTO]],"Vencido‼","Válido✔")</f>
        <v>Vencido‼</v>
      </c>
    </row>
    <row r="94" spans="1:12" x14ac:dyDescent="0.25">
      <c r="A94" s="11" t="e">
        <f>Tabela224[[#This Row],[NOME]]</f>
        <v>#VALUE!</v>
      </c>
      <c r="B94" s="11" t="e">
        <f>Tabela224[[#This Row],[CATEGORIA]]</f>
        <v>#VALUE!</v>
      </c>
      <c r="C94" s="15"/>
      <c r="D94" s="8"/>
      <c r="E94" s="7"/>
      <c r="F94" s="7"/>
      <c r="G94" s="7"/>
      <c r="H94" s="7"/>
      <c r="I94" s="8"/>
      <c r="J94" s="7">
        <f t="shared" si="3"/>
        <v>0</v>
      </c>
      <c r="K94" s="9">
        <f t="shared" si="4"/>
        <v>-29</v>
      </c>
      <c r="L94" s="27" t="str">
        <f ca="1">IF(TODAY()&gt;Tabela22410111213141516171819201013141516[[#This Row],[VENCIMENTO]],"Vencido‼","Válido✔")</f>
        <v>Vencido‼</v>
      </c>
    </row>
    <row r="95" spans="1:12" x14ac:dyDescent="0.25">
      <c r="A95" s="11" t="e">
        <f>Tabela224[[#This Row],[NOME]]</f>
        <v>#VALUE!</v>
      </c>
      <c r="B95" s="11" t="e">
        <f>Tabela224[[#This Row],[CATEGORIA]]</f>
        <v>#VALUE!</v>
      </c>
      <c r="C95" s="15"/>
      <c r="D95" s="8"/>
      <c r="E95" s="7"/>
      <c r="F95" s="7"/>
      <c r="G95" s="7"/>
      <c r="H95" s="7"/>
      <c r="I95" s="8"/>
      <c r="J95" s="7">
        <f t="shared" si="3"/>
        <v>0</v>
      </c>
      <c r="K95" s="9">
        <f t="shared" si="4"/>
        <v>-29</v>
      </c>
      <c r="L95" s="27" t="str">
        <f ca="1">IF(TODAY()&gt;Tabela22410111213141516171819201013141516[[#This Row],[VENCIMENTO]],"Vencido‼","Válido✔")</f>
        <v>Vencido‼</v>
      </c>
    </row>
    <row r="96" spans="1:12" x14ac:dyDescent="0.25">
      <c r="A96" s="11" t="e">
        <f>Tabela224[[#This Row],[NOME]]</f>
        <v>#VALUE!</v>
      </c>
      <c r="B96" s="11" t="e">
        <f>Tabela224[[#This Row],[CATEGORIA]]</f>
        <v>#VALUE!</v>
      </c>
      <c r="C96" s="15"/>
      <c r="D96" s="8"/>
      <c r="E96" s="7"/>
      <c r="F96" s="7"/>
      <c r="G96" s="7"/>
      <c r="H96" s="7"/>
      <c r="I96" s="8"/>
      <c r="J96" s="7">
        <f t="shared" si="3"/>
        <v>0</v>
      </c>
      <c r="K96" s="9">
        <f t="shared" si="4"/>
        <v>-29</v>
      </c>
      <c r="L96" s="27" t="str">
        <f ca="1">IF(TODAY()&gt;Tabela22410111213141516171819201013141516[[#This Row],[VENCIMENTO]],"Vencido‼","Válido✔")</f>
        <v>Vencido‼</v>
      </c>
    </row>
    <row r="97" spans="1:12" x14ac:dyDescent="0.25">
      <c r="A97" s="11" t="e">
        <f>Tabela224[[#This Row],[NOME]]</f>
        <v>#VALUE!</v>
      </c>
      <c r="B97" s="11" t="e">
        <f>Tabela224[[#This Row],[CATEGORIA]]</f>
        <v>#VALUE!</v>
      </c>
      <c r="C97" s="15"/>
      <c r="D97" s="8"/>
      <c r="E97" s="7"/>
      <c r="F97" s="7"/>
      <c r="G97" s="7"/>
      <c r="H97" s="7"/>
      <c r="I97" s="8"/>
      <c r="J97" s="7">
        <f t="shared" si="3"/>
        <v>0</v>
      </c>
      <c r="K97" s="9">
        <f t="shared" si="4"/>
        <v>-29</v>
      </c>
      <c r="L97" s="27" t="str">
        <f ca="1">IF(TODAY()&gt;Tabela22410111213141516171819201013141516[[#This Row],[VENCIMENTO]],"Vencido‼","Válido✔")</f>
        <v>Vencido‼</v>
      </c>
    </row>
    <row r="98" spans="1:12" x14ac:dyDescent="0.25">
      <c r="A98" s="11" t="e">
        <f>Tabela224[[#This Row],[NOME]]</f>
        <v>#VALUE!</v>
      </c>
      <c r="B98" s="11" t="e">
        <f>Tabela224[[#This Row],[CATEGORIA]]</f>
        <v>#VALUE!</v>
      </c>
      <c r="C98" s="15"/>
      <c r="D98" s="8"/>
      <c r="E98" s="7"/>
      <c r="F98" s="7"/>
      <c r="G98" s="7"/>
      <c r="H98" s="7"/>
      <c r="I98" s="8"/>
      <c r="J98" s="7">
        <f t="shared" si="3"/>
        <v>0</v>
      </c>
      <c r="K98" s="9">
        <f t="shared" si="4"/>
        <v>-29</v>
      </c>
      <c r="L98" s="27" t="str">
        <f ca="1">IF(TODAY()&gt;Tabela22410111213141516171819201013141516[[#This Row],[VENCIMENTO]],"Vencido‼","Válido✔")</f>
        <v>Vencido‼</v>
      </c>
    </row>
    <row r="99" spans="1:12" x14ac:dyDescent="0.25">
      <c r="A99" s="11" t="e">
        <f>Tabela224[[#This Row],[NOME]]</f>
        <v>#VALUE!</v>
      </c>
      <c r="B99" s="11" t="e">
        <f>Tabela224[[#This Row],[CATEGORIA]]</f>
        <v>#VALUE!</v>
      </c>
      <c r="C99" s="15"/>
      <c r="D99" s="8"/>
      <c r="E99" s="7"/>
      <c r="F99" s="7"/>
      <c r="G99" s="7"/>
      <c r="H99" s="7"/>
      <c r="I99" s="8"/>
      <c r="J99" s="7">
        <f t="shared" si="3"/>
        <v>0</v>
      </c>
      <c r="K99" s="9">
        <f t="shared" si="4"/>
        <v>-29</v>
      </c>
      <c r="L99" s="27" t="str">
        <f ca="1">IF(TODAY()&gt;Tabela22410111213141516171819201013141516[[#This Row],[VENCIMENTO]],"Vencido‼","Válido✔")</f>
        <v>Vencido‼</v>
      </c>
    </row>
    <row r="100" spans="1:12" x14ac:dyDescent="0.25">
      <c r="A100" s="11" t="e">
        <f>Tabela224[[#This Row],[NOME]]</f>
        <v>#VALUE!</v>
      </c>
      <c r="B100" s="11" t="e">
        <f>Tabela224[[#This Row],[CATEGORIA]]</f>
        <v>#VALUE!</v>
      </c>
      <c r="C100" s="15"/>
      <c r="D100" s="8"/>
      <c r="E100" s="7"/>
      <c r="F100" s="7"/>
      <c r="G100" s="7"/>
      <c r="H100" s="7"/>
      <c r="I100" s="8"/>
      <c r="J100" s="7">
        <f t="shared" si="3"/>
        <v>0</v>
      </c>
      <c r="K100" s="9">
        <f t="shared" si="4"/>
        <v>-29</v>
      </c>
      <c r="L100" s="27" t="str">
        <f ca="1">IF(TODAY()&gt;Tabela22410111213141516171819201013141516[[#This Row],[VENCIMENTO]],"Vencido‼","Válido✔")</f>
        <v>Vencido‼</v>
      </c>
    </row>
  </sheetData>
  <mergeCells count="2">
    <mergeCell ref="A2:L2"/>
    <mergeCell ref="A3:J3"/>
  </mergeCells>
  <conditionalFormatting sqref="J1">
    <cfRule type="containsText" dxfId="173" priority="2" operator="containsText" text="VENCIMENTO PRÓXIMO">
      <formula>NOT(ISERROR(SEARCH("VENCIMENTO PRÓXIMO",J1)))</formula>
    </cfRule>
  </conditionalFormatting>
  <conditionalFormatting sqref="J4">
    <cfRule type="timePeriod" dxfId="172" priority="7" timePeriod="nextMonth">
      <formula>AND(MONTH(J4)=MONTH(EDATE(TODAY(),0+1)),YEAR(J4)=YEAR(EDATE(TODAY(),0+1)))</formula>
    </cfRule>
  </conditionalFormatting>
  <conditionalFormatting sqref="J5:J100">
    <cfRule type="cellIs" dxfId="171" priority="13" operator="equal">
      <formula>44848</formula>
    </cfRule>
    <cfRule type="cellIs" dxfId="170" priority="14" operator="lessThan">
      <formula>44848</formula>
    </cfRule>
  </conditionalFormatting>
  <conditionalFormatting sqref="J5:K1048576">
    <cfRule type="timePeriod" dxfId="169" priority="10" timePeriod="nextMonth">
      <formula>AND(MONTH(J5)=MONTH(EDATE(TODAY(),0+1)),YEAR(J5)=YEAR(EDATE(TODAY(),0+1)))</formula>
    </cfRule>
  </conditionalFormatting>
  <conditionalFormatting sqref="K1">
    <cfRule type="containsText" dxfId="168" priority="1" operator="containsText" text="VENCIMENTO PRÓXIMO">
      <formula>NOT(ISERROR(SEARCH("VENCIMENTO PRÓXIMO",K1)))</formula>
    </cfRule>
    <cfRule type="containsText" dxfId="167" priority="3" operator="containsText" text="PROGRAMAR RENOVAÇÃO">
      <formula>NOT(ISERROR(SEARCH("PROGRAMAR RENOVAÇÃO",K1)))</formula>
    </cfRule>
  </conditionalFormatting>
  <conditionalFormatting sqref="K3 K5:K1048576">
    <cfRule type="timePeriod" dxfId="166" priority="9" timePeriod="thisMonth">
      <formula>AND(MONTH(K3)=MONTH(TODAY()),YEAR(K3)=YEAR(TODAY()))</formula>
    </cfRule>
  </conditionalFormatting>
  <conditionalFormatting sqref="K3">
    <cfRule type="timePeriod" dxfId="165" priority="11" timePeriod="nextMonth">
      <formula>AND(MONTH(K3)=MONTH(EDATE(TODAY(),0+1)),YEAR(K3)=YEAR(EDATE(TODAY(),0+1)))</formula>
    </cfRule>
  </conditionalFormatting>
  <conditionalFormatting sqref="K4">
    <cfRule type="timePeriod" dxfId="164" priority="6" timePeriod="thisMonth">
      <formula>AND(MONTH(K4)=MONTH(TODAY()),YEAR(K4)=YEAR(TODAY()))</formula>
    </cfRule>
    <cfRule type="timePeriod" dxfId="163" priority="8" timePeriod="nextMonth">
      <formula>AND(MONTH(K4)=MONTH(EDATE(TODAY(),0+1)),YEAR(K4)=YEAR(EDATE(TODAY(),0+1)))</formula>
    </cfRule>
  </conditionalFormatting>
  <conditionalFormatting sqref="K5:K100">
    <cfRule type="cellIs" dxfId="162" priority="12" operator="equal">
      <formula>44809</formula>
    </cfRule>
  </conditionalFormatting>
  <conditionalFormatting sqref="L5:L44 L46:L100">
    <cfRule type="containsText" dxfId="161" priority="4" operator="containsText" text="Válido">
      <formula>NOT(ISERROR(SEARCH("Válido",L5)))</formula>
    </cfRule>
    <cfRule type="containsText" dxfId="160" priority="5" operator="containsText" text="Vencido">
      <formula>NOT(ISERROR(SEARCH("Vencido",L5)))</formula>
    </cfRule>
  </conditionalFormatting>
  <hyperlinks>
    <hyperlink ref="L3" r:id="rId1" xr:uid="{BF2DC0AF-F276-4FA7-9B4F-65BC9754AF57}"/>
  </hyperlinks>
  <pageMargins left="0.511811024" right="0.511811024" top="0.78740157499999996" bottom="0.78740157499999996" header="0.31496062000000002" footer="0.31496062000000002"/>
  <pageSetup paperSize="9" scale="48" orientation="landscape" r:id="rId2"/>
  <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1F622CF-CCC6-4582-A758-DA452A4CD3B9}">
          <x14:formula1>
            <xm:f>Planilha2!$A$18:$A$19</xm:f>
          </x14:formula1>
          <xm:sqref>C5:C100</xm:sqref>
        </x14:dataValidation>
        <x14:dataValidation type="list" allowBlank="1" showInputMessage="1" showErrorMessage="1" xr:uid="{14884860-ABF0-487A-A746-42E8EEC1ED61}">
          <x14:formula1>
            <xm:f>Planilha2!$A$4:$A$13</xm:f>
          </x14:formula1>
          <xm:sqref>D5:D100</xm:sqref>
        </x14:dataValidation>
        <x14:dataValidation type="list" allowBlank="1" showInputMessage="1" showErrorMessage="1" xr:uid="{CAC13580-129E-475C-958E-03F9AB80573B}">
          <x14:formula1>
            <xm:f>Planilha2!$A$1:$A$2</xm:f>
          </x14:formula1>
          <xm:sqref>H5:H100</xm:sqref>
        </x14:dataValidation>
        <x14:dataValidation type="list" allowBlank="1" showInputMessage="1" showErrorMessage="1" xr:uid="{8E304953-3A25-4121-BD0D-F8A1EBFAD983}">
          <x14:formula1>
            <xm:f>Planilha2!$A$15:$A$16</xm:f>
          </x14:formula1>
          <xm:sqref>G5:G100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30430-1D7E-4936-93C4-FD212D13A783}">
  <sheetPr>
    <pageSetUpPr fitToPage="1"/>
  </sheetPr>
  <dimension ref="A1:L100"/>
  <sheetViews>
    <sheetView topLeftCell="A5" zoomScale="90" zoomScaleNormal="90" zoomScaleSheetLayoutView="100" workbookViewId="0">
      <pane xSplit="1" topLeftCell="D1" activePane="topRight" state="frozen"/>
      <selection activeCell="C12" sqref="C12"/>
      <selection pane="topRight" activeCell="H5" sqref="H5:H65"/>
    </sheetView>
  </sheetViews>
  <sheetFormatPr defaultRowHeight="15" x14ac:dyDescent="0.25"/>
  <cols>
    <col min="1" max="1" width="43.140625" bestFit="1" customWidth="1"/>
    <col min="2" max="2" width="26.140625" style="17" bestFit="1" customWidth="1"/>
    <col min="3" max="3" width="16.140625" style="12" customWidth="1"/>
    <col min="4" max="4" width="41.5703125" style="12" bestFit="1" customWidth="1"/>
    <col min="5" max="5" width="20.7109375" bestFit="1" customWidth="1"/>
    <col min="6" max="7" width="20.7109375" customWidth="1"/>
    <col min="8" max="8" width="24.140625" bestFit="1" customWidth="1"/>
    <col min="9" max="9" width="16.140625" customWidth="1"/>
    <col min="10" max="10" width="18.140625" customWidth="1"/>
    <col min="11" max="11" width="17.28515625" bestFit="1" customWidth="1"/>
    <col min="12" max="12" width="13" bestFit="1" customWidth="1"/>
  </cols>
  <sheetData>
    <row r="1" spans="1:12" ht="77.25" customHeight="1" x14ac:dyDescent="0.25">
      <c r="I1" s="22" t="s">
        <v>85</v>
      </c>
      <c r="J1" s="23" t="s">
        <v>86</v>
      </c>
      <c r="K1" s="24" t="s">
        <v>87</v>
      </c>
    </row>
    <row r="2" spans="1:12" ht="47.1" customHeight="1" x14ac:dyDescent="0.4">
      <c r="A2" s="51" t="s">
        <v>159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3"/>
    </row>
    <row r="3" spans="1:12" ht="45" customHeight="1" x14ac:dyDescent="0.25">
      <c r="A3" s="54"/>
      <c r="B3" s="55"/>
      <c r="C3" s="55"/>
      <c r="D3" s="55"/>
      <c r="E3" s="55"/>
      <c r="F3" s="55"/>
      <c r="G3" s="55"/>
      <c r="H3" s="55"/>
      <c r="I3" s="55"/>
      <c r="J3" s="55"/>
      <c r="K3" s="13" t="s">
        <v>0</v>
      </c>
      <c r="L3" s="14" t="s">
        <v>127</v>
      </c>
    </row>
    <row r="4" spans="1:12" ht="24" x14ac:dyDescent="0.25">
      <c r="A4" s="3" t="s">
        <v>1</v>
      </c>
      <c r="B4" s="16" t="s">
        <v>67</v>
      </c>
      <c r="C4" s="3" t="s">
        <v>77</v>
      </c>
      <c r="D4" s="3" t="s">
        <v>2</v>
      </c>
      <c r="E4" s="4" t="s">
        <v>3</v>
      </c>
      <c r="F4" s="4" t="s">
        <v>8</v>
      </c>
      <c r="G4" s="4" t="s">
        <v>7</v>
      </c>
      <c r="H4" s="5" t="s">
        <v>4</v>
      </c>
      <c r="I4" s="21" t="s">
        <v>83</v>
      </c>
      <c r="J4" s="6" t="s">
        <v>5</v>
      </c>
      <c r="K4" s="6" t="s">
        <v>6</v>
      </c>
      <c r="L4" s="6" t="s">
        <v>78</v>
      </c>
    </row>
    <row r="5" spans="1:12" x14ac:dyDescent="0.25">
      <c r="A5" s="11" t="str">
        <f>Tabela224[[#This Row],[NOME]]</f>
        <v>ADENILSON ÂNGELO MACIEIRA</v>
      </c>
      <c r="B5" s="11" t="str">
        <f>Tabela224[[#This Row],[CATEGORIA]]</f>
        <v>EMPREGADO</v>
      </c>
      <c r="C5" s="15" t="str">
        <f>Tabela224[[#This Row],[SITUAÇÃO ]]</f>
        <v>ATIVO</v>
      </c>
      <c r="D5" s="15" t="s">
        <v>117</v>
      </c>
      <c r="E5" s="7">
        <v>44886</v>
      </c>
      <c r="F5" s="10">
        <v>6.25E-2</v>
      </c>
      <c r="G5" s="7" t="s">
        <v>25</v>
      </c>
      <c r="H5" s="7" t="s">
        <v>63</v>
      </c>
      <c r="I5" s="8"/>
      <c r="J5" s="7">
        <f t="shared" ref="J5:J68" si="0">EDATE(E5,I5)</f>
        <v>44886</v>
      </c>
      <c r="K5" s="9">
        <f t="shared" ref="K5:K13" si="1">J5-29</f>
        <v>44857</v>
      </c>
      <c r="L5" s="15" t="str">
        <f ca="1">IF(TODAY()&gt;Tabela2241011121314151617181920101314151634[[#This Row],[VENCIMENTO]],"Vencido‼","Válido✔")</f>
        <v>Vencido‼</v>
      </c>
    </row>
    <row r="6" spans="1:12" x14ac:dyDescent="0.25">
      <c r="A6" s="11" t="str">
        <f>Tabela224[[#This Row],[NOME]]</f>
        <v>ADENILSON PEREIRA SOARES</v>
      </c>
      <c r="B6" s="11" t="str">
        <f>Tabela224[[#This Row],[CATEGORIA]]</f>
        <v>EMPREGADO</v>
      </c>
      <c r="C6" s="15" t="str">
        <f>Tabela224[[#This Row],[SITUAÇÃO ]]</f>
        <v>ATIVO</v>
      </c>
      <c r="D6" s="15" t="s">
        <v>117</v>
      </c>
      <c r="E6" s="7">
        <v>45168</v>
      </c>
      <c r="F6" s="10">
        <v>6.25E-2</v>
      </c>
      <c r="G6" s="7" t="s">
        <v>25</v>
      </c>
      <c r="H6" s="7" t="s">
        <v>63</v>
      </c>
      <c r="I6" s="8"/>
      <c r="J6" s="7">
        <f t="shared" si="0"/>
        <v>45168</v>
      </c>
      <c r="K6" s="9">
        <f t="shared" si="1"/>
        <v>45139</v>
      </c>
      <c r="L6" s="15" t="str">
        <f ca="1">IF(TODAY()&gt;Tabela2241011121314151617181920101314151634[[#This Row],[VENCIMENTO]],"Vencido‼","Válido✔")</f>
        <v>Vencido‼</v>
      </c>
    </row>
    <row r="7" spans="1:12" x14ac:dyDescent="0.25">
      <c r="A7" s="11" t="str">
        <f>Tabela224[[#This Row],[NOME]]</f>
        <v>AMANDA APARECIDA DOS SANTOS</v>
      </c>
      <c r="B7" s="11" t="str">
        <f>Tabela224[[#This Row],[CATEGORIA]]</f>
        <v>EMPREGADO</v>
      </c>
      <c r="C7" s="15" t="str">
        <f>Tabela224[[#This Row],[SITUAÇÃO ]]</f>
        <v>ATIVO</v>
      </c>
      <c r="D7" s="15" t="s">
        <v>80</v>
      </c>
      <c r="E7" s="7" t="s">
        <v>143</v>
      </c>
      <c r="F7" s="10">
        <v>6.25E-2</v>
      </c>
      <c r="G7" s="7" t="s">
        <v>25</v>
      </c>
      <c r="H7" s="7" t="s">
        <v>63</v>
      </c>
      <c r="I7" s="8"/>
      <c r="J7" s="7" t="e">
        <f t="shared" si="0"/>
        <v>#VALUE!</v>
      </c>
      <c r="K7" s="9" t="e">
        <f t="shared" si="1"/>
        <v>#VALUE!</v>
      </c>
      <c r="L7" s="15" t="e">
        <f ca="1">IF(TODAY()&gt;Tabela2241011121314151617181920101314151634[[#This Row],[VENCIMENTO]],"Vencido‼","Válido✔")</f>
        <v>#VALUE!</v>
      </c>
    </row>
    <row r="8" spans="1:12" x14ac:dyDescent="0.25">
      <c r="A8" s="11" t="str">
        <f>Tabela224[[#This Row],[NOME]]</f>
        <v>ANDERSON JOSÉ NUNES REIS</v>
      </c>
      <c r="B8" s="11" t="str">
        <f>Tabela224[[#This Row],[CATEGORIA]]</f>
        <v>EMPREGADO</v>
      </c>
      <c r="C8" s="15" t="str">
        <f>Tabela224[[#This Row],[SITUAÇÃO ]]</f>
        <v>INATIVO</v>
      </c>
      <c r="D8" s="15" t="s">
        <v>80</v>
      </c>
      <c r="E8" s="7" t="s">
        <v>143</v>
      </c>
      <c r="F8" s="10">
        <v>6.25E-2</v>
      </c>
      <c r="G8" s="7" t="s">
        <v>25</v>
      </c>
      <c r="H8" s="7" t="s">
        <v>63</v>
      </c>
      <c r="I8" s="8"/>
      <c r="J8" s="7" t="e">
        <f t="shared" si="0"/>
        <v>#VALUE!</v>
      </c>
      <c r="K8" s="9" t="e">
        <f t="shared" si="1"/>
        <v>#VALUE!</v>
      </c>
      <c r="L8" s="15" t="e">
        <f ca="1">IF(TODAY()&gt;Tabela2241011121314151617181920101314151634[[#This Row],[VENCIMENTO]],"Vencido‼","Válido✔")</f>
        <v>#VALUE!</v>
      </c>
    </row>
    <row r="9" spans="1:12" x14ac:dyDescent="0.25">
      <c r="A9" s="11" t="str">
        <f>Tabela224[[#This Row],[NOME]]</f>
        <v>ARNALDO RAIMUNDO FERREIRA</v>
      </c>
      <c r="B9" s="11" t="str">
        <f>Tabela224[[#This Row],[CATEGORIA]]</f>
        <v>EMPREGADO</v>
      </c>
      <c r="C9" s="15" t="str">
        <f>Tabela224[[#This Row],[SITUAÇÃO ]]</f>
        <v>ATIVO</v>
      </c>
      <c r="D9" s="15" t="s">
        <v>117</v>
      </c>
      <c r="E9" s="7">
        <v>45015</v>
      </c>
      <c r="F9" s="10">
        <v>6.25E-2</v>
      </c>
      <c r="G9" s="7" t="s">
        <v>25</v>
      </c>
      <c r="H9" s="7" t="s">
        <v>63</v>
      </c>
      <c r="I9" s="8"/>
      <c r="J9" s="7">
        <f t="shared" si="0"/>
        <v>45015</v>
      </c>
      <c r="K9" s="9">
        <f t="shared" si="1"/>
        <v>44986</v>
      </c>
      <c r="L9" s="15" t="str">
        <f ca="1">IF(TODAY()&gt;Tabela2241011121314151617181920101314151634[[#This Row],[VENCIMENTO]],"Vencido‼","Válido✔")</f>
        <v>Vencido‼</v>
      </c>
    </row>
    <row r="10" spans="1:12" x14ac:dyDescent="0.25">
      <c r="A10" s="11" t="str">
        <f>Tabela224[[#This Row],[NOME]]</f>
        <v>BRUNO DE SOUSA MARTINS</v>
      </c>
      <c r="B10" s="11" t="str">
        <f>Tabela224[[#This Row],[CATEGORIA]]</f>
        <v xml:space="preserve">EMPREGADO </v>
      </c>
      <c r="C10" s="15" t="str">
        <f>Tabela224[[#This Row],[SITUAÇÃO ]]</f>
        <v>INATIVO</v>
      </c>
      <c r="D10" s="15" t="s">
        <v>117</v>
      </c>
      <c r="E10" s="7">
        <v>45041</v>
      </c>
      <c r="F10" s="10">
        <v>6.25E-2</v>
      </c>
      <c r="G10" s="7" t="s">
        <v>25</v>
      </c>
      <c r="H10" s="7" t="s">
        <v>63</v>
      </c>
      <c r="I10" s="8"/>
      <c r="J10" s="7">
        <f t="shared" si="0"/>
        <v>45041</v>
      </c>
      <c r="K10" s="9">
        <f t="shared" si="1"/>
        <v>45012</v>
      </c>
      <c r="L10" s="15" t="str">
        <f ca="1">IF(TODAY()&gt;Tabela2241011121314151617181920101314151634[[#This Row],[VENCIMENTO]],"Vencido‼","Válido✔")</f>
        <v>Vencido‼</v>
      </c>
    </row>
    <row r="11" spans="1:12" x14ac:dyDescent="0.25">
      <c r="A11" s="11" t="str">
        <f>Tabela224[[#This Row],[NOME]]</f>
        <v>CARLOS ANANIAS SOARES DOS ANJOS</v>
      </c>
      <c r="B11" s="11" t="str">
        <f>Tabela224[[#This Row],[CATEGORIA]]</f>
        <v>EMPREGADO</v>
      </c>
      <c r="C11" s="15" t="str">
        <f>Tabela224[[#This Row],[SITUAÇÃO ]]</f>
        <v>ATIVO</v>
      </c>
      <c r="D11" s="15" t="s">
        <v>80</v>
      </c>
      <c r="E11" s="7" t="s">
        <v>143</v>
      </c>
      <c r="F11" s="10">
        <v>6.25E-2</v>
      </c>
      <c r="G11" s="7" t="s">
        <v>25</v>
      </c>
      <c r="H11" s="7" t="s">
        <v>63</v>
      </c>
      <c r="I11" s="8"/>
      <c r="J11" s="7" t="e">
        <f t="shared" si="0"/>
        <v>#VALUE!</v>
      </c>
      <c r="K11" s="9" t="e">
        <f t="shared" si="1"/>
        <v>#VALUE!</v>
      </c>
      <c r="L11" s="15" t="e">
        <f ca="1">IF(TODAY()&gt;Tabela2241011121314151617181920101314151634[[#This Row],[VENCIMENTO]],"Vencido‼","Válido✔")</f>
        <v>#VALUE!</v>
      </c>
    </row>
    <row r="12" spans="1:12" x14ac:dyDescent="0.25">
      <c r="A12" s="11" t="str">
        <f>Tabela224[[#This Row],[NOME]]</f>
        <v>CARLOS ANTÔNIO DE LISBOA</v>
      </c>
      <c r="B12" s="11" t="str">
        <f>Tabela224[[#This Row],[CATEGORIA]]</f>
        <v>EMPREGADO</v>
      </c>
      <c r="C12" s="15" t="str">
        <f>Tabela224[[#This Row],[SITUAÇÃO ]]</f>
        <v>INATIVO</v>
      </c>
      <c r="D12" s="15" t="s">
        <v>80</v>
      </c>
      <c r="E12" s="7" t="s">
        <v>143</v>
      </c>
      <c r="F12" s="10">
        <v>6.25E-2</v>
      </c>
      <c r="G12" s="7" t="s">
        <v>25</v>
      </c>
      <c r="H12" s="7" t="s">
        <v>63</v>
      </c>
      <c r="I12" s="8"/>
      <c r="J12" s="7" t="e">
        <f t="shared" si="0"/>
        <v>#VALUE!</v>
      </c>
      <c r="K12" s="9" t="e">
        <f t="shared" si="1"/>
        <v>#VALUE!</v>
      </c>
      <c r="L12" s="15" t="e">
        <f ca="1">IF(TODAY()&gt;Tabela2241011121314151617181920101314151634[[#This Row],[VENCIMENTO]],"Vencido‼","Válido✔")</f>
        <v>#VALUE!</v>
      </c>
    </row>
    <row r="13" spans="1:12" x14ac:dyDescent="0.25">
      <c r="A13" s="11" t="str">
        <f>Tabela224[[#This Row],[NOME]]</f>
        <v>CLESIANO ANTÔNIO DIAS PINHEIRO</v>
      </c>
      <c r="B13" s="11" t="str">
        <f>Tabela224[[#This Row],[CATEGORIA]]</f>
        <v xml:space="preserve">EMPREGADO </v>
      </c>
      <c r="C13" s="15" t="str">
        <f>Tabela224[[#This Row],[SITUAÇÃO ]]</f>
        <v>ATIVO</v>
      </c>
      <c r="D13" s="15" t="s">
        <v>117</v>
      </c>
      <c r="E13" s="7">
        <v>45223</v>
      </c>
      <c r="F13" s="10">
        <v>6.25E-2</v>
      </c>
      <c r="G13" s="7" t="s">
        <v>25</v>
      </c>
      <c r="H13" s="7" t="s">
        <v>63</v>
      </c>
      <c r="I13" s="8"/>
      <c r="J13" s="7">
        <f t="shared" si="0"/>
        <v>45223</v>
      </c>
      <c r="K13" s="9">
        <f t="shared" si="1"/>
        <v>45194</v>
      </c>
      <c r="L13" s="15" t="str">
        <f ca="1">IF(TODAY()&gt;Tabela2241011121314151617181920101314151634[[#This Row],[VENCIMENTO]],"Vencido‼","Válido✔")</f>
        <v>Vencido‼</v>
      </c>
    </row>
    <row r="14" spans="1:12" x14ac:dyDescent="0.25">
      <c r="A14" s="11" t="str">
        <f>Tabela224[[#This Row],[NOME]]</f>
        <v>DAMIÃO VICENTE SARAIVA</v>
      </c>
      <c r="B14" s="11" t="str">
        <f>Tabela224[[#This Row],[CATEGORIA]]</f>
        <v>EMPREGADO</v>
      </c>
      <c r="C14" s="15" t="str">
        <f>Tabela224[[#This Row],[SITUAÇÃO ]]</f>
        <v>ATIVO</v>
      </c>
      <c r="D14" s="15" t="s">
        <v>117</v>
      </c>
      <c r="E14" s="7">
        <v>44994</v>
      </c>
      <c r="F14" s="10">
        <v>6.25E-2</v>
      </c>
      <c r="G14" s="7" t="s">
        <v>25</v>
      </c>
      <c r="H14" s="7" t="s">
        <v>63</v>
      </c>
      <c r="I14" s="8"/>
      <c r="J14" s="7">
        <f t="shared" si="0"/>
        <v>44994</v>
      </c>
      <c r="K14" s="9">
        <f>J14-29</f>
        <v>44965</v>
      </c>
      <c r="L14" s="15" t="str">
        <f ca="1">IF(TODAY()&gt;Tabela2241011121314151617181920101314151634[[#This Row],[VENCIMENTO]],"Vencido‼","Válido✔")</f>
        <v>Vencido‼</v>
      </c>
    </row>
    <row r="15" spans="1:12" x14ac:dyDescent="0.25">
      <c r="A15" s="11" t="str">
        <f>Tabela224[[#This Row],[NOME]]</f>
        <v>DANIEL ALVES DA CUNHA</v>
      </c>
      <c r="B15" s="11" t="str">
        <f>Tabela224[[#This Row],[CATEGORIA]]</f>
        <v>EMPREGADO</v>
      </c>
      <c r="C15" s="15" t="str">
        <f>Tabela224[[#This Row],[SITUAÇÃO ]]</f>
        <v>ATIVO</v>
      </c>
      <c r="D15" s="15" t="s">
        <v>117</v>
      </c>
      <c r="E15" s="7">
        <v>44823</v>
      </c>
      <c r="F15" s="10">
        <v>6.25E-2</v>
      </c>
      <c r="G15" s="7" t="s">
        <v>25</v>
      </c>
      <c r="H15" s="7" t="s">
        <v>63</v>
      </c>
      <c r="I15" s="8"/>
      <c r="J15" s="7">
        <f t="shared" si="0"/>
        <v>44823</v>
      </c>
      <c r="K15" s="9">
        <f t="shared" ref="K15:K78" si="2">J15-29</f>
        <v>44794</v>
      </c>
      <c r="L15" s="15" t="str">
        <f ca="1">IF(TODAY()&gt;Tabela2241011121314151617181920101314151634[[#This Row],[VENCIMENTO]],"Vencido‼","Válido✔")</f>
        <v>Vencido‼</v>
      </c>
    </row>
    <row r="16" spans="1:12" x14ac:dyDescent="0.25">
      <c r="A16" s="11" t="str">
        <f>Tabela224[[#This Row],[NOME]]</f>
        <v>DIEGO GALDINO REZENDE</v>
      </c>
      <c r="B16" s="11" t="str">
        <f>Tabela224[[#This Row],[CATEGORIA]]</f>
        <v>INTERMITENTE (GEOSCAN)</v>
      </c>
      <c r="C16" s="15" t="str">
        <f>Tabela224[[#This Row],[SITUAÇÃO ]]</f>
        <v>ATIVO</v>
      </c>
      <c r="D16" s="15" t="s">
        <v>80</v>
      </c>
      <c r="E16" s="7" t="s">
        <v>143</v>
      </c>
      <c r="F16" s="10">
        <v>6.25E-2</v>
      </c>
      <c r="G16" s="7" t="s">
        <v>25</v>
      </c>
      <c r="H16" s="7" t="s">
        <v>63</v>
      </c>
      <c r="I16" s="8"/>
      <c r="J16" s="7" t="e">
        <f t="shared" si="0"/>
        <v>#VALUE!</v>
      </c>
      <c r="K16" s="9" t="e">
        <f t="shared" si="2"/>
        <v>#VALUE!</v>
      </c>
      <c r="L16" s="15" t="e">
        <f ca="1">IF(TODAY()&gt;Tabela2241011121314151617181920101314151634[[#This Row],[VENCIMENTO]],"Vencido‼","Válido✔")</f>
        <v>#VALUE!</v>
      </c>
    </row>
    <row r="17" spans="1:12" x14ac:dyDescent="0.25">
      <c r="A17" s="11" t="str">
        <f>Tabela224[[#This Row],[NOME]]</f>
        <v>DOGIVAL GONÇALVES DOS SANTOS</v>
      </c>
      <c r="B17" s="11" t="str">
        <f>Tabela224[[#This Row],[CATEGORIA]]</f>
        <v>INTERMITENTE (ELISVÂNIO)</v>
      </c>
      <c r="C17" s="15" t="str">
        <f>Tabela224[[#This Row],[SITUAÇÃO ]]</f>
        <v>ATIVO</v>
      </c>
      <c r="D17" s="15" t="s">
        <v>80</v>
      </c>
      <c r="E17" s="7" t="s">
        <v>143</v>
      </c>
      <c r="F17" s="10">
        <v>6.25E-2</v>
      </c>
      <c r="G17" s="7" t="s">
        <v>25</v>
      </c>
      <c r="H17" s="7" t="s">
        <v>63</v>
      </c>
      <c r="I17" s="8"/>
      <c r="J17" s="7" t="e">
        <f t="shared" si="0"/>
        <v>#VALUE!</v>
      </c>
      <c r="K17" s="9" t="e">
        <f t="shared" si="2"/>
        <v>#VALUE!</v>
      </c>
      <c r="L17" s="15" t="e">
        <f ca="1">IF(TODAY()&gt;Tabela2241011121314151617181920101314151634[[#This Row],[VENCIMENTO]],"Vencido‼","Válido✔")</f>
        <v>#VALUE!</v>
      </c>
    </row>
    <row r="18" spans="1:12" x14ac:dyDescent="0.25">
      <c r="A18" s="11" t="str">
        <f>Tabela224[[#This Row],[NOME]]</f>
        <v>ELISVÂNIO DE SOUZA OLIVEIRA</v>
      </c>
      <c r="B18" s="11" t="str">
        <f>Tabela224[[#This Row],[CATEGORIA]]</f>
        <v>INTERMITENTE (ELISVÂNIO)</v>
      </c>
      <c r="C18" s="15" t="str">
        <f>Tabela224[[#This Row],[SITUAÇÃO ]]</f>
        <v>ATIVO</v>
      </c>
      <c r="D18" s="15" t="s">
        <v>80</v>
      </c>
      <c r="E18" s="7" t="s">
        <v>143</v>
      </c>
      <c r="F18" s="10">
        <v>6.25E-2</v>
      </c>
      <c r="G18" s="7" t="s">
        <v>25</v>
      </c>
      <c r="H18" s="7" t="s">
        <v>63</v>
      </c>
      <c r="I18" s="8"/>
      <c r="J18" s="7" t="e">
        <f t="shared" si="0"/>
        <v>#VALUE!</v>
      </c>
      <c r="K18" s="9" t="e">
        <f t="shared" si="2"/>
        <v>#VALUE!</v>
      </c>
      <c r="L18" s="15" t="e">
        <f ca="1">IF(TODAY()&gt;Tabela2241011121314151617181920101314151634[[#This Row],[VENCIMENTO]],"Vencido‼","Válido✔")</f>
        <v>#VALUE!</v>
      </c>
    </row>
    <row r="19" spans="1:12" x14ac:dyDescent="0.25">
      <c r="A19" s="11" t="str">
        <f>Tabela224[[#This Row],[NOME]]</f>
        <v>EVARISTO CHAVES DA SILVA</v>
      </c>
      <c r="B19" s="11" t="str">
        <f>Tabela224[[#This Row],[CATEGORIA]]</f>
        <v>EMPREGADO</v>
      </c>
      <c r="C19" s="15" t="str">
        <f>Tabela224[[#This Row],[SITUAÇÃO ]]</f>
        <v>ATIVO</v>
      </c>
      <c r="D19" s="15" t="s">
        <v>117</v>
      </c>
      <c r="E19" s="7">
        <v>45195</v>
      </c>
      <c r="F19" s="10">
        <v>6.25E-2</v>
      </c>
      <c r="G19" s="7" t="s">
        <v>25</v>
      </c>
      <c r="H19" s="7" t="s">
        <v>63</v>
      </c>
      <c r="I19" s="8"/>
      <c r="J19" s="7">
        <f t="shared" si="0"/>
        <v>45195</v>
      </c>
      <c r="K19" s="9">
        <f t="shared" si="2"/>
        <v>45166</v>
      </c>
      <c r="L19" s="15" t="str">
        <f ca="1">IF(TODAY()&gt;Tabela2241011121314151617181920101314151634[[#This Row],[VENCIMENTO]],"Vencido‼","Válido✔")</f>
        <v>Vencido‼</v>
      </c>
    </row>
    <row r="20" spans="1:12" x14ac:dyDescent="0.25">
      <c r="A20" s="11" t="str">
        <f>Tabela224[[#This Row],[NOME]]</f>
        <v>FELIPE OLIVEIRA BARBOSA</v>
      </c>
      <c r="B20" s="11" t="str">
        <f>Tabela224[[#This Row],[CATEGORIA]]</f>
        <v>EMPREGADO</v>
      </c>
      <c r="C20" s="15" t="str">
        <f>Tabela224[[#This Row],[SITUAÇÃO ]]</f>
        <v>ATIVO</v>
      </c>
      <c r="D20" s="15" t="s">
        <v>117</v>
      </c>
      <c r="E20" s="7">
        <v>45013</v>
      </c>
      <c r="F20" s="10">
        <v>6.25E-2</v>
      </c>
      <c r="G20" s="7" t="s">
        <v>25</v>
      </c>
      <c r="H20" s="7" t="s">
        <v>63</v>
      </c>
      <c r="I20" s="8"/>
      <c r="J20" s="7">
        <f t="shared" si="0"/>
        <v>45013</v>
      </c>
      <c r="K20" s="9">
        <f t="shared" si="2"/>
        <v>44984</v>
      </c>
      <c r="L20" s="15" t="str">
        <f ca="1">IF(TODAY()&gt;Tabela2241011121314151617181920101314151634[[#This Row],[VENCIMENTO]],"Vencido‼","Válido✔")</f>
        <v>Vencido‼</v>
      </c>
    </row>
    <row r="21" spans="1:12" x14ac:dyDescent="0.25">
      <c r="A21" s="11" t="str">
        <f>Tabela224[[#This Row],[NOME]]</f>
        <v>FERNANDO OLIVEIRA DOS SANTOS</v>
      </c>
      <c r="B21" s="11" t="str">
        <f>Tabela224[[#This Row],[CATEGORIA]]</f>
        <v>EMPREGADO</v>
      </c>
      <c r="C21" s="15" t="str">
        <f>Tabela224[[#This Row],[SITUAÇÃO ]]</f>
        <v>ATIVO</v>
      </c>
      <c r="D21" s="15" t="s">
        <v>117</v>
      </c>
      <c r="E21" s="7">
        <v>45014</v>
      </c>
      <c r="F21" s="10">
        <v>6.25E-2</v>
      </c>
      <c r="G21" s="7" t="s">
        <v>25</v>
      </c>
      <c r="H21" s="7" t="s">
        <v>63</v>
      </c>
      <c r="I21" s="8"/>
      <c r="J21" s="7">
        <f t="shared" si="0"/>
        <v>45014</v>
      </c>
      <c r="K21" s="9">
        <f t="shared" si="2"/>
        <v>44985</v>
      </c>
      <c r="L21" s="15" t="str">
        <f ca="1">IF(TODAY()&gt;Tabela2241011121314151617181920101314151634[[#This Row],[VENCIMENTO]],"Vencido‼","Válido✔")</f>
        <v>Vencido‼</v>
      </c>
    </row>
    <row r="22" spans="1:12" x14ac:dyDescent="0.25">
      <c r="A22" s="11" t="str">
        <f>Tabela224[[#This Row],[NOME]]</f>
        <v>FILIPI GODINHO VEIGA</v>
      </c>
      <c r="B22" s="11" t="str">
        <f>Tabela224[[#This Row],[CATEGORIA]]</f>
        <v>INTERMITENTE (GEOSCAN)</v>
      </c>
      <c r="C22" s="15" t="str">
        <f>Tabela224[[#This Row],[SITUAÇÃO ]]</f>
        <v>ATIVO</v>
      </c>
      <c r="D22" s="15" t="s">
        <v>80</v>
      </c>
      <c r="E22" s="7" t="s">
        <v>143</v>
      </c>
      <c r="F22" s="10">
        <v>6.25E-2</v>
      </c>
      <c r="G22" s="7" t="s">
        <v>25</v>
      </c>
      <c r="H22" s="7" t="s">
        <v>63</v>
      </c>
      <c r="I22" s="8"/>
      <c r="J22" s="7" t="e">
        <f t="shared" si="0"/>
        <v>#VALUE!</v>
      </c>
      <c r="K22" s="9" t="e">
        <f t="shared" si="2"/>
        <v>#VALUE!</v>
      </c>
      <c r="L22" s="15" t="e">
        <f ca="1">IF(TODAY()&gt;Tabela2241011121314151617181920101314151634[[#This Row],[VENCIMENTO]],"Vencido‼","Válido✔")</f>
        <v>#VALUE!</v>
      </c>
    </row>
    <row r="23" spans="1:12" x14ac:dyDescent="0.25">
      <c r="A23" s="11" t="str">
        <f>Tabela224[[#This Row],[NOME]]</f>
        <v>GERSON DAMIÃO DA SILVA PRADO</v>
      </c>
      <c r="B23" s="11" t="str">
        <f>Tabela224[[#This Row],[CATEGORIA]]</f>
        <v>EMPREGADO</v>
      </c>
      <c r="C23" s="15" t="str">
        <f>Tabela224[[#This Row],[SITUAÇÃO ]]</f>
        <v>ATIVO</v>
      </c>
      <c r="D23" s="15" t="s">
        <v>117</v>
      </c>
      <c r="E23" s="7">
        <v>45111</v>
      </c>
      <c r="F23" s="10">
        <v>6.25E-2</v>
      </c>
      <c r="G23" s="7" t="s">
        <v>25</v>
      </c>
      <c r="H23" s="7" t="s">
        <v>63</v>
      </c>
      <c r="I23" s="8"/>
      <c r="J23" s="7">
        <f t="shared" si="0"/>
        <v>45111</v>
      </c>
      <c r="K23" s="9">
        <f t="shared" si="2"/>
        <v>45082</v>
      </c>
      <c r="L23" s="15" t="str">
        <f ca="1">IF(TODAY()&gt;Tabela2241011121314151617181920101314151634[[#This Row],[VENCIMENTO]],"Vencido‼","Válido✔")</f>
        <v>Vencido‼</v>
      </c>
    </row>
    <row r="24" spans="1:12" x14ac:dyDescent="0.25">
      <c r="A24" s="11" t="str">
        <f>Tabela224[[#This Row],[NOME]]</f>
        <v>GIVALDO JOSE DOS SANTOS</v>
      </c>
      <c r="B24" s="11" t="str">
        <f>Tabela224[[#This Row],[CATEGORIA]]</f>
        <v>INTERMITENTE (ELISVÂNIO)</v>
      </c>
      <c r="C24" s="15" t="str">
        <f>Tabela224[[#This Row],[SITUAÇÃO ]]</f>
        <v>ATIVO</v>
      </c>
      <c r="D24" s="15" t="s">
        <v>80</v>
      </c>
      <c r="E24" s="7" t="s">
        <v>143</v>
      </c>
      <c r="F24" s="10">
        <v>6.25E-2</v>
      </c>
      <c r="G24" s="7" t="s">
        <v>25</v>
      </c>
      <c r="H24" s="7" t="s">
        <v>63</v>
      </c>
      <c r="I24" s="8"/>
      <c r="J24" s="7" t="e">
        <f t="shared" si="0"/>
        <v>#VALUE!</v>
      </c>
      <c r="K24" s="9" t="e">
        <f t="shared" si="2"/>
        <v>#VALUE!</v>
      </c>
      <c r="L24" s="15" t="e">
        <f ca="1">IF(TODAY()&gt;Tabela2241011121314151617181920101314151634[[#This Row],[VENCIMENTO]],"Vencido‼","Válido✔")</f>
        <v>#VALUE!</v>
      </c>
    </row>
    <row r="25" spans="1:12" x14ac:dyDescent="0.25">
      <c r="A25" s="11" t="str">
        <f>Tabela224[[#This Row],[NOME]]</f>
        <v>GUSTAVO HENRIQUE ABREU ROCHA</v>
      </c>
      <c r="B25" s="11" t="str">
        <f>Tabela224[[#This Row],[CATEGORIA]]</f>
        <v>EMPREGADO</v>
      </c>
      <c r="C25" s="15" t="str">
        <f>Tabela224[[#This Row],[SITUAÇÃO ]]</f>
        <v>ATIVO</v>
      </c>
      <c r="D25" s="15" t="s">
        <v>80</v>
      </c>
      <c r="E25" s="7" t="s">
        <v>143</v>
      </c>
      <c r="F25" s="10">
        <v>6.25E-2</v>
      </c>
      <c r="G25" s="7" t="s">
        <v>25</v>
      </c>
      <c r="H25" s="7" t="s">
        <v>63</v>
      </c>
      <c r="I25" s="8"/>
      <c r="J25" s="7" t="e">
        <f t="shared" si="0"/>
        <v>#VALUE!</v>
      </c>
      <c r="K25" s="9" t="e">
        <f t="shared" si="2"/>
        <v>#VALUE!</v>
      </c>
      <c r="L25" s="15" t="e">
        <f ca="1">IF(TODAY()&gt;Tabela2241011121314151617181920101314151634[[#This Row],[VENCIMENTO]],"Vencido‼","Válido✔")</f>
        <v>#VALUE!</v>
      </c>
    </row>
    <row r="26" spans="1:12" x14ac:dyDescent="0.25">
      <c r="A26" s="11" t="str">
        <f>Tabela224[[#This Row],[NOME]]</f>
        <v>HIGOR PAULO DIAS OLIVEIRA</v>
      </c>
      <c r="B26" s="11" t="str">
        <f>Tabela224[[#This Row],[CATEGORIA]]</f>
        <v>EMPREGADO</v>
      </c>
      <c r="C26" s="15" t="str">
        <f>Tabela224[[#This Row],[SITUAÇÃO ]]</f>
        <v>ATIVO</v>
      </c>
      <c r="D26" s="15" t="s">
        <v>80</v>
      </c>
      <c r="E26" s="7" t="s">
        <v>143</v>
      </c>
      <c r="F26" s="10">
        <v>6.25E-2</v>
      </c>
      <c r="G26" s="7" t="s">
        <v>25</v>
      </c>
      <c r="H26" s="7" t="s">
        <v>63</v>
      </c>
      <c r="I26" s="8"/>
      <c r="J26" s="7" t="e">
        <f t="shared" si="0"/>
        <v>#VALUE!</v>
      </c>
      <c r="K26" s="9" t="e">
        <f t="shared" si="2"/>
        <v>#VALUE!</v>
      </c>
      <c r="L26" s="15" t="e">
        <f ca="1">IF(TODAY()&gt;Tabela2241011121314151617181920101314151634[[#This Row],[VENCIMENTO]],"Vencido‼","Válido✔")</f>
        <v>#VALUE!</v>
      </c>
    </row>
    <row r="27" spans="1:12" x14ac:dyDescent="0.25">
      <c r="A27" s="11" t="str">
        <f>Tabela224[[#This Row],[NOME]]</f>
        <v>JANDILSON VIRGENS COSTA</v>
      </c>
      <c r="B27" s="11" t="str">
        <f>Tabela224[[#This Row],[CATEGORIA]]</f>
        <v>INTERMITENTE (ELISVÂNIO)</v>
      </c>
      <c r="C27" s="15" t="str">
        <f>Tabela224[[#This Row],[SITUAÇÃO ]]</f>
        <v>ATIVO</v>
      </c>
      <c r="D27" s="15" t="s">
        <v>80</v>
      </c>
      <c r="E27" s="7" t="s">
        <v>143</v>
      </c>
      <c r="F27" s="10">
        <v>6.25E-2</v>
      </c>
      <c r="G27" s="7" t="s">
        <v>25</v>
      </c>
      <c r="H27" s="7" t="s">
        <v>63</v>
      </c>
      <c r="I27" s="8"/>
      <c r="J27" s="7" t="e">
        <f t="shared" si="0"/>
        <v>#VALUE!</v>
      </c>
      <c r="K27" s="9" t="e">
        <f t="shared" si="2"/>
        <v>#VALUE!</v>
      </c>
      <c r="L27" s="15" t="e">
        <f ca="1">IF(TODAY()&gt;Tabela2241011121314151617181920101314151634[[#This Row],[VENCIMENTO]],"Vencido‼","Válido✔")</f>
        <v>#VALUE!</v>
      </c>
    </row>
    <row r="28" spans="1:12" x14ac:dyDescent="0.25">
      <c r="A28" s="11" t="str">
        <f>Tabela224[[#This Row],[NOME]]</f>
        <v>JHONATA HENRIQUE AMORIM ALVES</v>
      </c>
      <c r="B28" s="11" t="str">
        <f>Tabela224[[#This Row],[CATEGORIA]]</f>
        <v>EMPREGADO</v>
      </c>
      <c r="C28" s="15" t="str">
        <f>Tabela224[[#This Row],[SITUAÇÃO ]]</f>
        <v>ATIVO</v>
      </c>
      <c r="D28" s="15" t="s">
        <v>80</v>
      </c>
      <c r="E28" s="7" t="s">
        <v>143</v>
      </c>
      <c r="F28" s="10">
        <v>6.25E-2</v>
      </c>
      <c r="G28" s="7" t="s">
        <v>25</v>
      </c>
      <c r="H28" s="7" t="s">
        <v>63</v>
      </c>
      <c r="I28" s="8"/>
      <c r="J28" s="7" t="e">
        <f t="shared" si="0"/>
        <v>#VALUE!</v>
      </c>
      <c r="K28" s="9" t="e">
        <f t="shared" si="2"/>
        <v>#VALUE!</v>
      </c>
      <c r="L28" s="15" t="e">
        <f ca="1">IF(TODAY()&gt;Tabela2241011121314151617181920101314151634[[#This Row],[VENCIMENTO]],"Vencido‼","Válido✔")</f>
        <v>#VALUE!</v>
      </c>
    </row>
    <row r="29" spans="1:12" x14ac:dyDescent="0.25">
      <c r="A29" s="11" t="str">
        <f>Tabela224[[#This Row],[NOME]]</f>
        <v>JOÃO PAULO GUIMARÃES</v>
      </c>
      <c r="B29" s="11" t="str">
        <f>Tabela224[[#This Row],[CATEGORIA]]</f>
        <v>EMPREGADO</v>
      </c>
      <c r="C29" s="15" t="str">
        <f>Tabela224[[#This Row],[SITUAÇÃO ]]</f>
        <v>INATIVO</v>
      </c>
      <c r="D29" s="15" t="s">
        <v>80</v>
      </c>
      <c r="E29" s="7" t="s">
        <v>143</v>
      </c>
      <c r="F29" s="10">
        <v>6.25E-2</v>
      </c>
      <c r="G29" s="7" t="s">
        <v>25</v>
      </c>
      <c r="H29" s="7" t="s">
        <v>63</v>
      </c>
      <c r="I29" s="8"/>
      <c r="J29" s="7" t="e">
        <f t="shared" si="0"/>
        <v>#VALUE!</v>
      </c>
      <c r="K29" s="9" t="e">
        <f t="shared" si="2"/>
        <v>#VALUE!</v>
      </c>
      <c r="L29" s="15" t="e">
        <f ca="1">IF(TODAY()&gt;Tabela2241011121314151617181920101314151634[[#This Row],[VENCIMENTO]],"Vencido‼","Válido✔")</f>
        <v>#VALUE!</v>
      </c>
    </row>
    <row r="30" spans="1:12" x14ac:dyDescent="0.25">
      <c r="A30" s="11" t="str">
        <f>Tabela224[[#This Row],[NOME]]</f>
        <v>JONATHAS KELLYSON MARTINS DE OLIVEIRA</v>
      </c>
      <c r="B30" s="11" t="str">
        <f>Tabela224[[#This Row],[CATEGORIA]]</f>
        <v>INTERMITENTE</v>
      </c>
      <c r="C30" s="15" t="str">
        <f>Tabela224[[#This Row],[SITUAÇÃO ]]</f>
        <v>INATIVO</v>
      </c>
      <c r="D30" s="15" t="s">
        <v>80</v>
      </c>
      <c r="E30" s="7" t="s">
        <v>143</v>
      </c>
      <c r="F30" s="10">
        <v>6.25E-2</v>
      </c>
      <c r="G30" s="7" t="s">
        <v>25</v>
      </c>
      <c r="H30" s="7" t="s">
        <v>63</v>
      </c>
      <c r="I30" s="8"/>
      <c r="J30" s="7" t="e">
        <f t="shared" si="0"/>
        <v>#VALUE!</v>
      </c>
      <c r="K30" s="9" t="e">
        <f t="shared" si="2"/>
        <v>#VALUE!</v>
      </c>
      <c r="L30" s="15" t="e">
        <f ca="1">IF(TODAY()&gt;Tabela2241011121314151617181920101314151634[[#This Row],[VENCIMENTO]],"Vencido‼","Válido✔")</f>
        <v>#VALUE!</v>
      </c>
    </row>
    <row r="31" spans="1:12" x14ac:dyDescent="0.25">
      <c r="A31" s="11" t="str">
        <f>Tabela224[[#This Row],[NOME]]</f>
        <v>JOSÉ ANTÔNIO DIAS</v>
      </c>
      <c r="B31" s="11" t="str">
        <f>Tabela224[[#This Row],[CATEGORIA]]</f>
        <v xml:space="preserve">EMPREGADO </v>
      </c>
      <c r="C31" s="15" t="str">
        <f>Tabela224[[#This Row],[SITUAÇÃO ]]</f>
        <v>ATIVO</v>
      </c>
      <c r="D31" s="15" t="s">
        <v>117</v>
      </c>
      <c r="E31" s="7">
        <v>45042</v>
      </c>
      <c r="F31" s="10">
        <v>6.25E-2</v>
      </c>
      <c r="G31" s="7" t="s">
        <v>25</v>
      </c>
      <c r="H31" s="7" t="s">
        <v>63</v>
      </c>
      <c r="I31" s="8"/>
      <c r="J31" s="7">
        <f t="shared" si="0"/>
        <v>45042</v>
      </c>
      <c r="K31" s="9">
        <f t="shared" si="2"/>
        <v>45013</v>
      </c>
      <c r="L31" s="15" t="str">
        <f ca="1">IF(TODAY()&gt;Tabela2241011121314151617181920101314151634[[#This Row],[VENCIMENTO]],"Vencido‼","Válido✔")</f>
        <v>Vencido‼</v>
      </c>
    </row>
    <row r="32" spans="1:12" x14ac:dyDescent="0.25">
      <c r="A32" s="11" t="str">
        <f>Tabela224[[#This Row],[NOME]]</f>
        <v>KENNEDY ALMEIDA MOTA</v>
      </c>
      <c r="B32" s="11" t="str">
        <f>Tabela224[[#This Row],[CATEGORIA]]</f>
        <v>EMPREGADO</v>
      </c>
      <c r="C32" s="15" t="str">
        <f>Tabela224[[#This Row],[SITUAÇÃO ]]</f>
        <v>ATIVO</v>
      </c>
      <c r="D32" s="15" t="s">
        <v>117</v>
      </c>
      <c r="E32" s="7">
        <v>44886</v>
      </c>
      <c r="F32" s="10">
        <v>6.25E-2</v>
      </c>
      <c r="G32" s="7" t="s">
        <v>25</v>
      </c>
      <c r="H32" s="7" t="s">
        <v>63</v>
      </c>
      <c r="I32" s="8"/>
      <c r="J32" s="7">
        <f t="shared" si="0"/>
        <v>44886</v>
      </c>
      <c r="K32" s="9">
        <f t="shared" si="2"/>
        <v>44857</v>
      </c>
      <c r="L32" s="15" t="str">
        <f ca="1">IF(TODAY()&gt;Tabela2241011121314151617181920101314151634[[#This Row],[VENCIMENTO]],"Vencido‼","Válido✔")</f>
        <v>Vencido‼</v>
      </c>
    </row>
    <row r="33" spans="1:12" x14ac:dyDescent="0.25">
      <c r="A33" s="11" t="str">
        <f>Tabela224[[#This Row],[NOME]]</f>
        <v>KEVIN AQUINO ARNEZ</v>
      </c>
      <c r="B33" s="11" t="str">
        <f>Tabela224[[#This Row],[CATEGORIA]]</f>
        <v>EMPREGADO</v>
      </c>
      <c r="C33" s="15" t="str">
        <f>Tabela224[[#This Row],[SITUAÇÃO ]]</f>
        <v>ATIVO</v>
      </c>
      <c r="D33" s="15" t="s">
        <v>117</v>
      </c>
      <c r="E33" s="7">
        <v>44967</v>
      </c>
      <c r="F33" s="10">
        <v>6.25E-2</v>
      </c>
      <c r="G33" s="7" t="s">
        <v>25</v>
      </c>
      <c r="H33" s="7" t="s">
        <v>63</v>
      </c>
      <c r="I33" s="8"/>
      <c r="J33" s="7">
        <f t="shared" si="0"/>
        <v>44967</v>
      </c>
      <c r="K33" s="9">
        <f t="shared" si="2"/>
        <v>44938</v>
      </c>
      <c r="L33" s="15" t="str">
        <f ca="1">IF(TODAY()&gt;Tabela2241011121314151617181920101314151634[[#This Row],[VENCIMENTO]],"Vencido‼","Válido✔")</f>
        <v>Vencido‼</v>
      </c>
    </row>
    <row r="34" spans="1:12" x14ac:dyDescent="0.25">
      <c r="A34" s="11" t="str">
        <f>Tabela224[[#This Row],[NOME]]</f>
        <v>LEANDRO ARCANJO DOS SANTOS</v>
      </c>
      <c r="B34" s="11" t="str">
        <f>Tabela224[[#This Row],[CATEGORIA]]</f>
        <v>EMPREGADO</v>
      </c>
      <c r="C34" s="15" t="str">
        <f>Tabela224[[#This Row],[SITUAÇÃO ]]</f>
        <v>ATIVO</v>
      </c>
      <c r="D34" s="15" t="s">
        <v>117</v>
      </c>
      <c r="E34" s="7">
        <v>45010</v>
      </c>
      <c r="F34" s="10">
        <v>6.25E-2</v>
      </c>
      <c r="G34" s="7" t="s">
        <v>25</v>
      </c>
      <c r="H34" s="7" t="s">
        <v>63</v>
      </c>
      <c r="I34" s="8"/>
      <c r="J34" s="7">
        <f t="shared" si="0"/>
        <v>45010</v>
      </c>
      <c r="K34" s="9">
        <f t="shared" si="2"/>
        <v>44981</v>
      </c>
      <c r="L34" s="15" t="str">
        <f ca="1">IF(TODAY()&gt;Tabela2241011121314151617181920101314151634[[#This Row],[VENCIMENTO]],"Vencido‼","Válido✔")</f>
        <v>Vencido‼</v>
      </c>
    </row>
    <row r="35" spans="1:12" x14ac:dyDescent="0.25">
      <c r="A35" s="11" t="str">
        <f>Tabela224[[#This Row],[NOME]]</f>
        <v>LUCIANO ALVES DE PAIVA</v>
      </c>
      <c r="B35" s="11" t="str">
        <f>Tabela224[[#This Row],[CATEGORIA]]</f>
        <v>EMPREGADO</v>
      </c>
      <c r="C35" s="15" t="str">
        <f>Tabela224[[#This Row],[SITUAÇÃO ]]</f>
        <v>INATIVO</v>
      </c>
      <c r="D35" s="15" t="s">
        <v>80</v>
      </c>
      <c r="E35" s="7" t="s">
        <v>143</v>
      </c>
      <c r="F35" s="10">
        <v>6.25E-2</v>
      </c>
      <c r="G35" s="7" t="s">
        <v>25</v>
      </c>
      <c r="H35" s="7" t="s">
        <v>63</v>
      </c>
      <c r="I35" s="8"/>
      <c r="J35" s="7" t="e">
        <f t="shared" si="0"/>
        <v>#VALUE!</v>
      </c>
      <c r="K35" s="9" t="e">
        <f t="shared" si="2"/>
        <v>#VALUE!</v>
      </c>
      <c r="L35" s="15" t="e">
        <f ca="1">IF(TODAY()&gt;Tabela2241011121314151617181920101314151634[[#This Row],[VENCIMENTO]],"Vencido‼","Válido✔")</f>
        <v>#VALUE!</v>
      </c>
    </row>
    <row r="36" spans="1:12" x14ac:dyDescent="0.25">
      <c r="A36" s="11" t="str">
        <f>Tabela224[[#This Row],[NOME]]</f>
        <v>LUIZ CARLOS CORRÊA</v>
      </c>
      <c r="B36" s="11" t="str">
        <f>Tabela224[[#This Row],[CATEGORIA]]</f>
        <v>EMPREGADO</v>
      </c>
      <c r="C36" s="15" t="str">
        <f>Tabela224[[#This Row],[SITUAÇÃO ]]</f>
        <v>ATIVO</v>
      </c>
      <c r="D36" s="15" t="s">
        <v>80</v>
      </c>
      <c r="E36" s="7" t="s">
        <v>143</v>
      </c>
      <c r="F36" s="10">
        <v>6.25E-2</v>
      </c>
      <c r="G36" s="7" t="s">
        <v>25</v>
      </c>
      <c r="H36" s="7" t="s">
        <v>63</v>
      </c>
      <c r="I36" s="8"/>
      <c r="J36" s="7" t="e">
        <f t="shared" si="0"/>
        <v>#VALUE!</v>
      </c>
      <c r="K36" s="9" t="e">
        <f t="shared" si="2"/>
        <v>#VALUE!</v>
      </c>
      <c r="L36" s="15" t="e">
        <f ca="1">IF(TODAY()&gt;Tabela2241011121314151617181920101314151634[[#This Row],[VENCIMENTO]],"Vencido‼","Válido✔")</f>
        <v>#VALUE!</v>
      </c>
    </row>
    <row r="37" spans="1:12" x14ac:dyDescent="0.25">
      <c r="A37" s="11" t="str">
        <f>Tabela224[[#This Row],[NOME]]</f>
        <v>MÁRCIO PEREIRA DO NASCIMENTO</v>
      </c>
      <c r="B37" s="11" t="str">
        <f>Tabela224[[#This Row],[CATEGORIA]]</f>
        <v>EMPREGADO</v>
      </c>
      <c r="C37" s="15" t="str">
        <f>Tabela224[[#This Row],[SITUAÇÃO ]]</f>
        <v>ATIVO</v>
      </c>
      <c r="D37" s="15" t="s">
        <v>117</v>
      </c>
      <c r="E37" s="7">
        <v>44979</v>
      </c>
      <c r="F37" s="10">
        <v>6.25E-2</v>
      </c>
      <c r="G37" s="7" t="s">
        <v>25</v>
      </c>
      <c r="H37" s="7" t="s">
        <v>63</v>
      </c>
      <c r="I37" s="8"/>
      <c r="J37" s="7">
        <f t="shared" si="0"/>
        <v>44979</v>
      </c>
      <c r="K37" s="9">
        <f t="shared" si="2"/>
        <v>44950</v>
      </c>
      <c r="L37" s="15" t="str">
        <f ca="1">IF(TODAY()&gt;Tabela2241011121314151617181920101314151634[[#This Row],[VENCIMENTO]],"Vencido‼","Válido✔")</f>
        <v>Vencido‼</v>
      </c>
    </row>
    <row r="38" spans="1:12" x14ac:dyDescent="0.25">
      <c r="A38" s="11" t="str">
        <f>Tabela224[[#This Row],[NOME]]</f>
        <v>MATEUS DOS SANTOS DE BRITO</v>
      </c>
      <c r="B38" s="11" t="str">
        <f>Tabela224[[#This Row],[CATEGORIA]]</f>
        <v>INTERMITENTE (ELISVÂNIO)</v>
      </c>
      <c r="C38" s="15" t="str">
        <f>Tabela224[[#This Row],[SITUAÇÃO ]]</f>
        <v>ATIVO</v>
      </c>
      <c r="D38" s="15" t="s">
        <v>80</v>
      </c>
      <c r="E38" s="7" t="s">
        <v>143</v>
      </c>
      <c r="F38" s="10">
        <v>6.25E-2</v>
      </c>
      <c r="G38" s="7" t="s">
        <v>25</v>
      </c>
      <c r="H38" s="7" t="s">
        <v>63</v>
      </c>
      <c r="I38" s="8"/>
      <c r="J38" s="7" t="e">
        <f t="shared" si="0"/>
        <v>#VALUE!</v>
      </c>
      <c r="K38" s="9" t="e">
        <f t="shared" si="2"/>
        <v>#VALUE!</v>
      </c>
      <c r="L38" s="15" t="e">
        <f ca="1">IF(TODAY()&gt;Tabela2241011121314151617181920101314151634[[#This Row],[VENCIMENTO]],"Vencido‼","Válido✔")</f>
        <v>#VALUE!</v>
      </c>
    </row>
    <row r="39" spans="1:12" x14ac:dyDescent="0.25">
      <c r="A39" s="11" t="str">
        <f>Tabela224[[#This Row],[NOME]]</f>
        <v>MOACIR ROMÁRIO SIQUEIRA DOS REIS</v>
      </c>
      <c r="B39" s="11" t="str">
        <f>Tabela224[[#This Row],[CATEGORIA]]</f>
        <v>EMPREGADO</v>
      </c>
      <c r="C39" s="15" t="str">
        <f>Tabela224[[#This Row],[SITUAÇÃO ]]</f>
        <v>ATIVO</v>
      </c>
      <c r="D39" s="15" t="s">
        <v>117</v>
      </c>
      <c r="E39" s="7">
        <v>45030</v>
      </c>
      <c r="F39" s="10">
        <v>6.25E-2</v>
      </c>
      <c r="G39" s="7" t="s">
        <v>25</v>
      </c>
      <c r="H39" s="7" t="s">
        <v>63</v>
      </c>
      <c r="I39" s="8"/>
      <c r="J39" s="7">
        <f t="shared" si="0"/>
        <v>45030</v>
      </c>
      <c r="K39" s="9">
        <f t="shared" si="2"/>
        <v>45001</v>
      </c>
      <c r="L39" s="15" t="str">
        <f ca="1">IF(TODAY()&gt;Tabela2241011121314151617181920101314151634[[#This Row],[VENCIMENTO]],"Vencido‼","Válido✔")</f>
        <v>Vencido‼</v>
      </c>
    </row>
    <row r="40" spans="1:12" x14ac:dyDescent="0.25">
      <c r="A40" s="11" t="str">
        <f>Tabela224[[#This Row],[NOME]]</f>
        <v>NATHÁLIA ROSY SOUZA OLIVEIRA</v>
      </c>
      <c r="B40" s="11" t="str">
        <f>Tabela224[[#This Row],[CATEGORIA]]</f>
        <v>EMPREGADO</v>
      </c>
      <c r="C40" s="15" t="str">
        <f>Tabela224[[#This Row],[SITUAÇÃO ]]</f>
        <v>ATIVO</v>
      </c>
      <c r="D40" s="15" t="s">
        <v>80</v>
      </c>
      <c r="E40" s="7" t="s">
        <v>143</v>
      </c>
      <c r="F40" s="10">
        <v>6.25E-2</v>
      </c>
      <c r="G40" s="7" t="s">
        <v>25</v>
      </c>
      <c r="H40" s="7" t="s">
        <v>63</v>
      </c>
      <c r="I40" s="8"/>
      <c r="J40" s="7" t="e">
        <f t="shared" si="0"/>
        <v>#VALUE!</v>
      </c>
      <c r="K40" s="9" t="e">
        <f t="shared" si="2"/>
        <v>#VALUE!</v>
      </c>
      <c r="L40" s="15" t="e">
        <f ca="1">IF(TODAY()&gt;Tabela2241011121314151617181920101314151634[[#This Row],[VENCIMENTO]],"Vencido‼","Válido✔")</f>
        <v>#VALUE!</v>
      </c>
    </row>
    <row r="41" spans="1:12" x14ac:dyDescent="0.25">
      <c r="A41" s="11" t="str">
        <f>Tabela224[[#This Row],[NOME]]</f>
        <v>NAYARA THAÍS LOURENÇO OLIVEIRA</v>
      </c>
      <c r="B41" s="11" t="str">
        <f>Tabela224[[#This Row],[CATEGORIA]]</f>
        <v>EMPREGADO</v>
      </c>
      <c r="C41" s="15" t="str">
        <f>Tabela224[[#This Row],[SITUAÇÃO ]]</f>
        <v>ATIVO</v>
      </c>
      <c r="D41" s="15" t="s">
        <v>80</v>
      </c>
      <c r="E41" s="7" t="s">
        <v>143</v>
      </c>
      <c r="F41" s="10">
        <v>6.25E-2</v>
      </c>
      <c r="G41" s="7" t="s">
        <v>25</v>
      </c>
      <c r="H41" s="7" t="s">
        <v>63</v>
      </c>
      <c r="I41" s="8"/>
      <c r="J41" s="7" t="e">
        <f t="shared" si="0"/>
        <v>#VALUE!</v>
      </c>
      <c r="K41" s="9" t="e">
        <f t="shared" si="2"/>
        <v>#VALUE!</v>
      </c>
      <c r="L41" s="15" t="e">
        <f ca="1">IF(TODAY()&gt;Tabela2241011121314151617181920101314151634[[#This Row],[VENCIMENTO]],"Vencido‼","Válido✔")</f>
        <v>#VALUE!</v>
      </c>
    </row>
    <row r="42" spans="1:12" x14ac:dyDescent="0.25">
      <c r="A42" s="11" t="str">
        <f>Tabela224[[#This Row],[NOME]]</f>
        <v>NIELTON OLIVEIRA DAMASCENO</v>
      </c>
      <c r="B42" s="11" t="str">
        <f>Tabela224[[#This Row],[CATEGORIA]]</f>
        <v>EMPREGADO</v>
      </c>
      <c r="C42" s="15" t="str">
        <f>Tabela224[[#This Row],[SITUAÇÃO ]]</f>
        <v>ATIVO</v>
      </c>
      <c r="D42" s="15" t="s">
        <v>80</v>
      </c>
      <c r="E42" s="7" t="s">
        <v>143</v>
      </c>
      <c r="F42" s="10">
        <v>6.25E-2</v>
      </c>
      <c r="G42" s="7" t="s">
        <v>25</v>
      </c>
      <c r="H42" s="7" t="s">
        <v>63</v>
      </c>
      <c r="I42" s="8"/>
      <c r="J42" s="7" t="e">
        <f t="shared" si="0"/>
        <v>#VALUE!</v>
      </c>
      <c r="K42" s="9" t="e">
        <f t="shared" si="2"/>
        <v>#VALUE!</v>
      </c>
      <c r="L42" s="15" t="e">
        <f ca="1">IF(TODAY()&gt;Tabela2241011121314151617181920101314151634[[#This Row],[VENCIMENTO]],"Vencido‼","Válido✔")</f>
        <v>#VALUE!</v>
      </c>
    </row>
    <row r="43" spans="1:12" x14ac:dyDescent="0.25">
      <c r="A43" s="11" t="str">
        <f>Tabela224[[#This Row],[NOME]]</f>
        <v>PAULO CÉLIO DA SILVA</v>
      </c>
      <c r="B43" s="11" t="str">
        <f>Tabela224[[#This Row],[CATEGORIA]]</f>
        <v>EMPREGADO</v>
      </c>
      <c r="C43" s="15" t="str">
        <f>Tabela224[[#This Row],[SITUAÇÃO ]]</f>
        <v>ATIVO</v>
      </c>
      <c r="D43" s="15" t="s">
        <v>117</v>
      </c>
      <c r="E43" s="7">
        <v>45030</v>
      </c>
      <c r="F43" s="10">
        <v>6.25E-2</v>
      </c>
      <c r="G43" s="7" t="s">
        <v>25</v>
      </c>
      <c r="H43" s="7" t="s">
        <v>63</v>
      </c>
      <c r="I43" s="8"/>
      <c r="J43" s="7">
        <f t="shared" si="0"/>
        <v>45030</v>
      </c>
      <c r="K43" s="9">
        <f t="shared" si="2"/>
        <v>45001</v>
      </c>
      <c r="L43" s="15" t="str">
        <f ca="1">IF(TODAY()&gt;Tabela2241011121314151617181920101314151634[[#This Row],[VENCIMENTO]],"Vencido‼","Válido✔")</f>
        <v>Vencido‼</v>
      </c>
    </row>
    <row r="44" spans="1:12" x14ac:dyDescent="0.25">
      <c r="A44" s="11" t="str">
        <f>Tabela224[[#This Row],[NOME]]</f>
        <v>RAFAEL FAUSTINO MAPA COELHO</v>
      </c>
      <c r="B44" s="11" t="str">
        <f>Tabela224[[#This Row],[CATEGORIA]]</f>
        <v>EMPREGADO</v>
      </c>
      <c r="C44" s="15" t="str">
        <f>Tabela224[[#This Row],[SITUAÇÃO ]]</f>
        <v>INATIVO</v>
      </c>
      <c r="D44" s="15" t="s">
        <v>80</v>
      </c>
      <c r="E44" s="7" t="s">
        <v>143</v>
      </c>
      <c r="F44" s="10">
        <v>6.25E-2</v>
      </c>
      <c r="G44" s="7" t="s">
        <v>25</v>
      </c>
      <c r="H44" s="7" t="s">
        <v>63</v>
      </c>
      <c r="I44" s="8"/>
      <c r="J44" s="7" t="e">
        <f t="shared" si="0"/>
        <v>#VALUE!</v>
      </c>
      <c r="K44" s="9" t="e">
        <f t="shared" si="2"/>
        <v>#VALUE!</v>
      </c>
      <c r="L44" s="15" t="e">
        <f ca="1">IF(TODAY()&gt;Tabela2241011121314151617181920101314151634[[#This Row],[VENCIMENTO]],"Vencido‼","Válido✔")</f>
        <v>#VALUE!</v>
      </c>
    </row>
    <row r="45" spans="1:12" x14ac:dyDescent="0.25">
      <c r="A45" s="11" t="str">
        <f>Tabela224[[#This Row],[NOME]]</f>
        <v>RAFAEL ROBERTO CAMPIDELLI</v>
      </c>
      <c r="B45" s="11" t="str">
        <f>Tabela224[[#This Row],[CATEGORIA]]</f>
        <v>EMPREGADO</v>
      </c>
      <c r="C45" s="15" t="s">
        <v>120</v>
      </c>
      <c r="D45" s="15" t="s">
        <v>80</v>
      </c>
      <c r="E45" s="7" t="s">
        <v>143</v>
      </c>
      <c r="F45" s="10">
        <v>6.25E-2</v>
      </c>
      <c r="G45" s="7" t="s">
        <v>25</v>
      </c>
      <c r="H45" s="7" t="s">
        <v>63</v>
      </c>
      <c r="I45" s="8"/>
      <c r="J45" s="7" t="e">
        <f>EDATE(E45,I45)</f>
        <v>#VALUE!</v>
      </c>
      <c r="K45" s="9" t="e">
        <f>J45-29</f>
        <v>#VALUE!</v>
      </c>
      <c r="L45" s="15" t="e">
        <f ca="1">IF(TODAY()&gt;Tabela2241011121314151617181920101314151634[[#This Row],[VENCIMENTO]],"Vencido‼","Válido✔")</f>
        <v>#VALUE!</v>
      </c>
    </row>
    <row r="46" spans="1:12" x14ac:dyDescent="0.25">
      <c r="A46" s="11" t="str">
        <f>Tabela224[[#This Row],[NOME]]</f>
        <v>ROBERT AUGUSTO SANTOS SILVA</v>
      </c>
      <c r="B46" s="11" t="str">
        <f>Tabela224[[#This Row],[CATEGORIA]]</f>
        <v>EMPREGADO</v>
      </c>
      <c r="C46" s="15" t="str">
        <f>Tabela224[[#This Row],[SITUAÇÃO ]]</f>
        <v>ATIVO</v>
      </c>
      <c r="D46" s="15" t="s">
        <v>117</v>
      </c>
      <c r="E46" s="7">
        <v>45014</v>
      </c>
      <c r="F46" s="10">
        <v>6.25E-2</v>
      </c>
      <c r="G46" s="7" t="s">
        <v>25</v>
      </c>
      <c r="H46" s="7" t="s">
        <v>63</v>
      </c>
      <c r="I46" s="8"/>
      <c r="J46" s="7">
        <f t="shared" si="0"/>
        <v>45014</v>
      </c>
      <c r="K46" s="9">
        <f t="shared" si="2"/>
        <v>44985</v>
      </c>
      <c r="L46" s="15" t="str">
        <f ca="1">IF(TODAY()&gt;Tabela2241011121314151617181920101314151634[[#This Row],[VENCIMENTO]],"Vencido‼","Válido✔")</f>
        <v>Vencido‼</v>
      </c>
    </row>
    <row r="47" spans="1:12" x14ac:dyDescent="0.25">
      <c r="A47" s="11" t="str">
        <f>Tabela224[[#This Row],[NOME]]</f>
        <v>TALISON TIAGO DIAS OLIVEIRA</v>
      </c>
      <c r="B47" s="11" t="str">
        <f>Tabela224[[#This Row],[CATEGORIA]]</f>
        <v>EMPREGADO</v>
      </c>
      <c r="C47" s="15" t="str">
        <f>Tabela224[[#This Row],[SITUAÇÃO ]]</f>
        <v>ATIVO</v>
      </c>
      <c r="D47" s="15" t="s">
        <v>80</v>
      </c>
      <c r="E47" s="7" t="s">
        <v>143</v>
      </c>
      <c r="F47" s="10">
        <v>6.25E-2</v>
      </c>
      <c r="G47" s="7" t="s">
        <v>25</v>
      </c>
      <c r="H47" s="7" t="s">
        <v>63</v>
      </c>
      <c r="I47" s="8"/>
      <c r="J47" s="7" t="e">
        <f t="shared" si="0"/>
        <v>#VALUE!</v>
      </c>
      <c r="K47" s="9" t="e">
        <f t="shared" si="2"/>
        <v>#VALUE!</v>
      </c>
      <c r="L47" s="15" t="e">
        <f ca="1">IF(TODAY()&gt;Tabela2241011121314151617181920101314151634[[#This Row],[VENCIMENTO]],"Vencido‼","Válido✔")</f>
        <v>#VALUE!</v>
      </c>
    </row>
    <row r="48" spans="1:12" x14ac:dyDescent="0.25">
      <c r="A48" s="11" t="str">
        <f>Tabela224[[#This Row],[NOME]]</f>
        <v>THAÍS LORRAINE DA SILVA SANTOS</v>
      </c>
      <c r="B48" s="11" t="str">
        <f>Tabela224[[#This Row],[CATEGORIA]]</f>
        <v>EMPREGADO</v>
      </c>
      <c r="C48" s="15" t="str">
        <f>Tabela224[[#This Row],[SITUAÇÃO ]]</f>
        <v>ATIVO</v>
      </c>
      <c r="D48" s="15" t="s">
        <v>80</v>
      </c>
      <c r="E48" s="7" t="s">
        <v>143</v>
      </c>
      <c r="F48" s="10">
        <v>6.25E-2</v>
      </c>
      <c r="G48" s="7" t="s">
        <v>25</v>
      </c>
      <c r="H48" s="7" t="s">
        <v>63</v>
      </c>
      <c r="I48" s="8"/>
      <c r="J48" s="7" t="e">
        <f t="shared" si="0"/>
        <v>#VALUE!</v>
      </c>
      <c r="K48" s="9" t="e">
        <f t="shared" si="2"/>
        <v>#VALUE!</v>
      </c>
      <c r="L48" s="15" t="e">
        <f ca="1">IF(TODAY()&gt;Tabela2241011121314151617181920101314151634[[#This Row],[VENCIMENTO]],"Vencido‼","Válido✔")</f>
        <v>#VALUE!</v>
      </c>
    </row>
    <row r="49" spans="1:12" x14ac:dyDescent="0.25">
      <c r="A49" s="11" t="str">
        <f>Tabela224[[#This Row],[NOME]]</f>
        <v>WAGNER APARECIDO DE SOUSA JÚNIOR</v>
      </c>
      <c r="B49" s="11" t="str">
        <f>Tabela224[[#This Row],[CATEGORIA]]</f>
        <v>EMPREGADO</v>
      </c>
      <c r="C49" s="15" t="str">
        <f>Tabela224[[#This Row],[SITUAÇÃO ]]</f>
        <v>INATIVO</v>
      </c>
      <c r="D49" s="15" t="s">
        <v>80</v>
      </c>
      <c r="E49" s="7" t="s">
        <v>143</v>
      </c>
      <c r="F49" s="10">
        <v>6.25E-2</v>
      </c>
      <c r="G49" s="7" t="s">
        <v>25</v>
      </c>
      <c r="H49" s="7" t="s">
        <v>63</v>
      </c>
      <c r="I49" s="8"/>
      <c r="J49" s="7" t="e">
        <f t="shared" si="0"/>
        <v>#VALUE!</v>
      </c>
      <c r="K49" s="9" t="e">
        <f t="shared" si="2"/>
        <v>#VALUE!</v>
      </c>
      <c r="L49" s="15" t="e">
        <f ca="1">IF(TODAY()&gt;Tabela2241011121314151617181920101314151634[[#This Row],[VENCIMENTO]],"Vencido‼","Válido✔")</f>
        <v>#VALUE!</v>
      </c>
    </row>
    <row r="50" spans="1:12" x14ac:dyDescent="0.25">
      <c r="A50" s="11" t="str">
        <f>Tabela224[[#This Row],[NOME]]</f>
        <v>WESLEY DE ALMEIDA E SOUZA</v>
      </c>
      <c r="B50" s="11" t="str">
        <f>Tabela224[[#This Row],[CATEGORIA]]</f>
        <v>EMPREGADO</v>
      </c>
      <c r="C50" s="15" t="str">
        <f>Tabela224[[#This Row],[SITUAÇÃO ]]</f>
        <v>ATIVO</v>
      </c>
      <c r="D50" s="15" t="s">
        <v>80</v>
      </c>
      <c r="E50" s="7" t="s">
        <v>143</v>
      </c>
      <c r="F50" s="10">
        <v>6.25E-2</v>
      </c>
      <c r="G50" s="7" t="s">
        <v>25</v>
      </c>
      <c r="H50" s="7" t="s">
        <v>63</v>
      </c>
      <c r="I50" s="8"/>
      <c r="J50" s="19" t="e">
        <f t="shared" si="0"/>
        <v>#VALUE!</v>
      </c>
      <c r="K50" s="20" t="e">
        <f t="shared" si="2"/>
        <v>#VALUE!</v>
      </c>
      <c r="L50" s="15" t="e">
        <f ca="1">IF(TODAY()&gt;Tabela2241011121314151617181920101314151634[[#This Row],[VENCIMENTO]],"Vencido‼","Válido✔")</f>
        <v>#VALUE!</v>
      </c>
    </row>
    <row r="51" spans="1:12" x14ac:dyDescent="0.25">
      <c r="A51" s="11" t="str">
        <f>Tabela224[[#This Row],[NOME]]</f>
        <v>MARCELO CHRISTIAN LELIS DE OLIVEIRA</v>
      </c>
      <c r="B51" s="11" t="str">
        <f>Tabela224[[#This Row],[CATEGORIA]]</f>
        <v>EMPREGADO</v>
      </c>
      <c r="C51" s="15" t="str">
        <f>Tabela224[[#This Row],[SITUAÇÃO ]]</f>
        <v>ATIVO</v>
      </c>
      <c r="D51" s="15" t="s">
        <v>117</v>
      </c>
      <c r="E51" s="7">
        <v>45251</v>
      </c>
      <c r="F51" s="10">
        <v>6.25E-2</v>
      </c>
      <c r="G51" s="7" t="s">
        <v>25</v>
      </c>
      <c r="H51" s="7" t="s">
        <v>63</v>
      </c>
      <c r="I51" s="8"/>
      <c r="J51" s="7">
        <f t="shared" si="0"/>
        <v>45251</v>
      </c>
      <c r="K51" s="9">
        <f t="shared" si="2"/>
        <v>45222</v>
      </c>
      <c r="L51" s="27" t="str">
        <f ca="1">IF(TODAY()&gt;Tabela2241011121314151617181920101314151634[[#This Row],[VENCIMENTO]],"Vencido‼","Válido✔")</f>
        <v>Vencido‼</v>
      </c>
    </row>
    <row r="52" spans="1:12" x14ac:dyDescent="0.25">
      <c r="A52" s="11" t="str">
        <f>Tabela224[[#This Row],[NOME]]</f>
        <v>PABLO VINICIUS SEVERINO FERNANDES</v>
      </c>
      <c r="B52" s="11" t="str">
        <f>Tabela224[[#This Row],[CATEGORIA]]</f>
        <v xml:space="preserve">EMPREGADO </v>
      </c>
      <c r="C52" s="15" t="str">
        <f>Tabela224[[#This Row],[SITUAÇÃO ]]</f>
        <v>ATIVO</v>
      </c>
      <c r="D52" s="15" t="s">
        <v>117</v>
      </c>
      <c r="E52" s="7">
        <v>45251</v>
      </c>
      <c r="F52" s="10">
        <v>6.25E-2</v>
      </c>
      <c r="G52" s="7" t="s">
        <v>25</v>
      </c>
      <c r="H52" s="7" t="s">
        <v>63</v>
      </c>
      <c r="I52" s="8"/>
      <c r="J52" s="7">
        <f t="shared" si="0"/>
        <v>45251</v>
      </c>
      <c r="K52" s="9">
        <f t="shared" si="2"/>
        <v>45222</v>
      </c>
      <c r="L52" s="27" t="str">
        <f ca="1">IF(TODAY()&gt;Tabela2241011121314151617181920101314151634[[#This Row],[VENCIMENTO]],"Vencido‼","Válido✔")</f>
        <v>Vencido‼</v>
      </c>
    </row>
    <row r="53" spans="1:12" x14ac:dyDescent="0.25">
      <c r="A53" s="11" t="str">
        <f>Tabela224[[#This Row],[NOME]]</f>
        <v>FRANCISCO PEDRO DE SOUZA SANTOS</v>
      </c>
      <c r="B53" s="11" t="str">
        <f>Tabela224[[#This Row],[CATEGORIA]]</f>
        <v>EMPREGADO</v>
      </c>
      <c r="C53" s="15" t="s">
        <v>120</v>
      </c>
      <c r="D53" s="15" t="s">
        <v>80</v>
      </c>
      <c r="E53" s="7" t="s">
        <v>143</v>
      </c>
      <c r="F53" s="10">
        <v>6.25E-2</v>
      </c>
      <c r="G53" s="7" t="s">
        <v>25</v>
      </c>
      <c r="H53" s="7" t="s">
        <v>63</v>
      </c>
      <c r="I53" s="8"/>
      <c r="J53" s="7" t="e">
        <f t="shared" si="0"/>
        <v>#VALUE!</v>
      </c>
      <c r="K53" s="9" t="e">
        <f t="shared" si="2"/>
        <v>#VALUE!</v>
      </c>
      <c r="L53" s="27" t="e">
        <f ca="1">IF(TODAY()&gt;Tabela2241011121314151617181920101314151634[[#This Row],[VENCIMENTO]],"Vencido‼","Válido✔")</f>
        <v>#VALUE!</v>
      </c>
    </row>
    <row r="54" spans="1:12" x14ac:dyDescent="0.25">
      <c r="A54" s="11" t="str">
        <f>Tabela224[[#This Row],[NOME]]</f>
        <v>ÍTALO GABRIEL DA SILVA RODRIGUES SANTOS</v>
      </c>
      <c r="B54" s="11" t="str">
        <f>Tabela224[[#This Row],[CATEGORIA]]</f>
        <v>EMPREGADO</v>
      </c>
      <c r="C54" s="15" t="str">
        <f>Tabela224[[#This Row],[SITUAÇÃO ]]</f>
        <v>ATIVO</v>
      </c>
      <c r="D54" s="15" t="s">
        <v>117</v>
      </c>
      <c r="E54" s="7">
        <v>45329</v>
      </c>
      <c r="F54" s="10">
        <v>6.25E-2</v>
      </c>
      <c r="G54" s="7" t="s">
        <v>25</v>
      </c>
      <c r="H54" s="7" t="s">
        <v>63</v>
      </c>
      <c r="I54" s="8"/>
      <c r="J54" s="7">
        <f t="shared" si="0"/>
        <v>45329</v>
      </c>
      <c r="K54" s="9">
        <f t="shared" si="2"/>
        <v>45300</v>
      </c>
      <c r="L54" s="27" t="str">
        <f ca="1">IF(TODAY()&gt;Tabela2241011121314151617181920101314151634[[#This Row],[VENCIMENTO]],"Vencido‼","Válido✔")</f>
        <v>Vencido‼</v>
      </c>
    </row>
    <row r="55" spans="1:12" x14ac:dyDescent="0.25">
      <c r="A55" s="11" t="str">
        <f>Tabela224[[#This Row],[NOME]]</f>
        <v>IVANILDO AMARAL SANTOS</v>
      </c>
      <c r="B55" s="11" t="str">
        <f>Tabela224[[#This Row],[CATEGORIA]]</f>
        <v>EMPREGADO</v>
      </c>
      <c r="C55" s="15" t="str">
        <f>Tabela224[[#This Row],[SITUAÇÃO ]]</f>
        <v>ATIVO</v>
      </c>
      <c r="D55" s="15" t="s">
        <v>117</v>
      </c>
      <c r="E55" s="7">
        <v>45329</v>
      </c>
      <c r="F55" s="10">
        <v>6.25E-2</v>
      </c>
      <c r="G55" s="7" t="s">
        <v>25</v>
      </c>
      <c r="H55" s="7" t="s">
        <v>63</v>
      </c>
      <c r="I55" s="8"/>
      <c r="J55" s="7">
        <f t="shared" si="0"/>
        <v>45329</v>
      </c>
      <c r="K55" s="9">
        <f t="shared" si="2"/>
        <v>45300</v>
      </c>
      <c r="L55" s="27" t="str">
        <f ca="1">IF(TODAY()&gt;Tabela2241011121314151617181920101314151634[[#This Row],[VENCIMENTO]],"Vencido‼","Válido✔")</f>
        <v>Vencido‼</v>
      </c>
    </row>
    <row r="56" spans="1:12" x14ac:dyDescent="0.25">
      <c r="A56" s="11" t="str">
        <f>Tabela224[[#This Row],[NOME]]</f>
        <v>JONATHAN FERNANDES PEREIRA</v>
      </c>
      <c r="B56" s="11" t="str">
        <f>Tabela224[[#This Row],[CATEGORIA]]</f>
        <v>EMPREGADO</v>
      </c>
      <c r="C56" s="15" t="str">
        <f>Tabela224[[#This Row],[SITUAÇÃO ]]</f>
        <v>ATIVO</v>
      </c>
      <c r="D56" s="15" t="s">
        <v>80</v>
      </c>
      <c r="E56" s="7" t="s">
        <v>143</v>
      </c>
      <c r="F56" s="10">
        <v>6.25E-2</v>
      </c>
      <c r="G56" s="7" t="s">
        <v>25</v>
      </c>
      <c r="H56" s="7" t="s">
        <v>63</v>
      </c>
      <c r="I56" s="8"/>
      <c r="J56" s="7" t="e">
        <f t="shared" si="0"/>
        <v>#VALUE!</v>
      </c>
      <c r="K56" s="9" t="e">
        <f t="shared" si="2"/>
        <v>#VALUE!</v>
      </c>
      <c r="L56" s="27" t="e">
        <f ca="1">IF(TODAY()&gt;Tabela2241011121314151617181920101314151634[[#This Row],[VENCIMENTO]],"Vencido‼","Válido✔")</f>
        <v>#VALUE!</v>
      </c>
    </row>
    <row r="57" spans="1:12" x14ac:dyDescent="0.25">
      <c r="A57" s="11" t="str">
        <f>Tabela224[[#This Row],[NOME]]</f>
        <v>FERNANDO AQUINO FERNANDES</v>
      </c>
      <c r="B57" s="11" t="str">
        <f>Tabela224[[#This Row],[CATEGORIA]]</f>
        <v>INTERMITENTE (FERNANDO)</v>
      </c>
      <c r="C57" s="15" t="str">
        <f>Tabela224[[#This Row],[SITUAÇÃO ]]</f>
        <v>ATIVO</v>
      </c>
      <c r="D57" s="15" t="s">
        <v>80</v>
      </c>
      <c r="E57" s="7" t="s">
        <v>143</v>
      </c>
      <c r="F57" s="10">
        <v>6.25E-2</v>
      </c>
      <c r="G57" s="7" t="s">
        <v>25</v>
      </c>
      <c r="H57" s="7" t="s">
        <v>63</v>
      </c>
      <c r="I57" s="8"/>
      <c r="J57" s="7" t="e">
        <f t="shared" si="0"/>
        <v>#VALUE!</v>
      </c>
      <c r="K57" s="9" t="e">
        <f t="shared" si="2"/>
        <v>#VALUE!</v>
      </c>
      <c r="L57" s="27" t="e">
        <f ca="1">IF(TODAY()&gt;Tabela2241011121314151617181920101314151634[[#This Row],[VENCIMENTO]],"Vencido‼","Válido✔")</f>
        <v>#VALUE!</v>
      </c>
    </row>
    <row r="58" spans="1:12" x14ac:dyDescent="0.25">
      <c r="A58" s="11" t="str">
        <f>Tabela224[[#This Row],[NOME]]</f>
        <v>WANDESON COSTA LIMA</v>
      </c>
      <c r="B58" s="11" t="str">
        <f>Tabela224[[#This Row],[CATEGORIA]]</f>
        <v>INTERMITENTE (FERNANDO)</v>
      </c>
      <c r="C58" s="15" t="str">
        <f>Tabela224[[#This Row],[SITUAÇÃO ]]</f>
        <v>ATIVO</v>
      </c>
      <c r="D58" s="15" t="s">
        <v>80</v>
      </c>
      <c r="E58" s="7" t="s">
        <v>143</v>
      </c>
      <c r="F58" s="10">
        <v>6.25E-2</v>
      </c>
      <c r="G58" s="7" t="s">
        <v>25</v>
      </c>
      <c r="H58" s="7" t="s">
        <v>63</v>
      </c>
      <c r="I58" s="8"/>
      <c r="J58" s="7" t="e">
        <f t="shared" si="0"/>
        <v>#VALUE!</v>
      </c>
      <c r="K58" s="9" t="e">
        <f t="shared" si="2"/>
        <v>#VALUE!</v>
      </c>
      <c r="L58" s="27" t="e">
        <f ca="1">IF(TODAY()&gt;Tabela2241011121314151617181920101314151634[[#This Row],[VENCIMENTO]],"Vencido‼","Válido✔")</f>
        <v>#VALUE!</v>
      </c>
    </row>
    <row r="59" spans="1:12" x14ac:dyDescent="0.25">
      <c r="A59" s="11" t="str">
        <f>Tabela224[[#This Row],[NOME]]</f>
        <v>WILLIAN JORGE CAETANO PINTO</v>
      </c>
      <c r="B59" s="11" t="str">
        <f>Tabela224[[#This Row],[CATEGORIA]]</f>
        <v>INTERMITENTE (FERNANDO)</v>
      </c>
      <c r="C59" s="15" t="str">
        <f>Tabela224[[#This Row],[SITUAÇÃO ]]</f>
        <v>ATIVO</v>
      </c>
      <c r="D59" s="15" t="s">
        <v>80</v>
      </c>
      <c r="E59" s="7" t="s">
        <v>143</v>
      </c>
      <c r="F59" s="10">
        <v>6.25E-2</v>
      </c>
      <c r="G59" s="7" t="s">
        <v>25</v>
      </c>
      <c r="H59" s="7" t="s">
        <v>63</v>
      </c>
      <c r="I59" s="8"/>
      <c r="J59" s="7" t="e">
        <f t="shared" si="0"/>
        <v>#VALUE!</v>
      </c>
      <c r="K59" s="9" t="e">
        <f t="shared" si="2"/>
        <v>#VALUE!</v>
      </c>
      <c r="L59" s="27" t="e">
        <f ca="1">IF(TODAY()&gt;Tabela2241011121314151617181920101314151634[[#This Row],[VENCIMENTO]],"Vencido‼","Válido✔")</f>
        <v>#VALUE!</v>
      </c>
    </row>
    <row r="60" spans="1:12" x14ac:dyDescent="0.25">
      <c r="A60" s="11" t="str">
        <f>Tabela224[[#This Row],[NOME]]</f>
        <v>GRASIANE DA COSTA SOBRINHO</v>
      </c>
      <c r="B60" s="11" t="str">
        <f>Tabela224[[#This Row],[CATEGORIA]]</f>
        <v>EMPREGADO</v>
      </c>
      <c r="C60" s="15" t="str">
        <f>Tabela224[[#This Row],[SITUAÇÃO ]]</f>
        <v>ATIVO</v>
      </c>
      <c r="D60" s="15" t="s">
        <v>80</v>
      </c>
      <c r="E60" s="7" t="s">
        <v>143</v>
      </c>
      <c r="F60" s="10">
        <v>6.25E-2</v>
      </c>
      <c r="G60" s="7" t="s">
        <v>25</v>
      </c>
      <c r="H60" s="7" t="s">
        <v>63</v>
      </c>
      <c r="I60" s="8"/>
      <c r="J60" s="7" t="e">
        <f t="shared" si="0"/>
        <v>#VALUE!</v>
      </c>
      <c r="K60" s="9" t="e">
        <f t="shared" si="2"/>
        <v>#VALUE!</v>
      </c>
      <c r="L60" s="27" t="e">
        <f ca="1">IF(TODAY()&gt;Tabela2241011121314151617181920101314151634[[#This Row],[VENCIMENTO]],"Vencido‼","Válido✔")</f>
        <v>#VALUE!</v>
      </c>
    </row>
    <row r="61" spans="1:12" x14ac:dyDescent="0.25">
      <c r="A61" s="11" t="str">
        <f>Tabela224[[#This Row],[NOME]]</f>
        <v>BRUNO GUIMARÃES MARTINS</v>
      </c>
      <c r="B61" s="11" t="str">
        <f>Tabela224[[#This Row],[CATEGORIA]]</f>
        <v>EMPREGADO</v>
      </c>
      <c r="C61" s="15" t="str">
        <f>Tabela224[[#This Row],[SITUAÇÃO ]]</f>
        <v>ATIVO</v>
      </c>
      <c r="D61" s="15" t="s">
        <v>80</v>
      </c>
      <c r="E61" s="7" t="s">
        <v>143</v>
      </c>
      <c r="F61" s="10">
        <v>6.25E-2</v>
      </c>
      <c r="G61" s="7" t="s">
        <v>25</v>
      </c>
      <c r="H61" s="7" t="s">
        <v>63</v>
      </c>
      <c r="I61" s="8"/>
      <c r="J61" s="7" t="e">
        <f t="shared" si="0"/>
        <v>#VALUE!</v>
      </c>
      <c r="K61" s="9" t="e">
        <f t="shared" si="2"/>
        <v>#VALUE!</v>
      </c>
      <c r="L61" s="27" t="e">
        <f ca="1">IF(TODAY()&gt;Tabela2241011121314151617181920101314151634[[#This Row],[VENCIMENTO]],"Vencido‼","Válido✔")</f>
        <v>#VALUE!</v>
      </c>
    </row>
    <row r="62" spans="1:12" x14ac:dyDescent="0.25">
      <c r="A62" s="11" t="str">
        <f>Tabela224[[#This Row],[NOME]]</f>
        <v>LEANDRO GUIMARÃES MARTINS</v>
      </c>
      <c r="B62" s="11" t="str">
        <f>Tabela224[[#This Row],[CATEGORIA]]</f>
        <v>EMPREGADO</v>
      </c>
      <c r="C62" s="15" t="str">
        <f>Tabela224[[#This Row],[SITUAÇÃO ]]</f>
        <v>ATIVO</v>
      </c>
      <c r="D62" s="15" t="s">
        <v>80</v>
      </c>
      <c r="E62" s="7" t="s">
        <v>143</v>
      </c>
      <c r="F62" s="10">
        <v>6.25E-2</v>
      </c>
      <c r="G62" s="7" t="s">
        <v>25</v>
      </c>
      <c r="H62" s="7" t="s">
        <v>63</v>
      </c>
      <c r="I62" s="8"/>
      <c r="J62" s="7" t="e">
        <f t="shared" si="0"/>
        <v>#VALUE!</v>
      </c>
      <c r="K62" s="9" t="e">
        <f t="shared" si="2"/>
        <v>#VALUE!</v>
      </c>
      <c r="L62" s="27" t="e">
        <f ca="1">IF(TODAY()&gt;Tabela2241011121314151617181920101314151634[[#This Row],[VENCIMENTO]],"Vencido‼","Válido✔")</f>
        <v>#VALUE!</v>
      </c>
    </row>
    <row r="63" spans="1:12" x14ac:dyDescent="0.25">
      <c r="A63" s="11" t="str">
        <f>Tabela224[[#This Row],[NOME]]</f>
        <v>ALESSANDRO IORANY DOS SANTOS</v>
      </c>
      <c r="B63" s="11" t="str">
        <f>Tabela224[[#This Row],[CATEGORIA]]</f>
        <v>EMPREGADO</v>
      </c>
      <c r="C63" s="15" t="str">
        <f>Tabela224[[#This Row],[SITUAÇÃO ]]</f>
        <v>INATIVO</v>
      </c>
      <c r="D63" s="15" t="s">
        <v>117</v>
      </c>
      <c r="E63" s="48">
        <v>45384</v>
      </c>
      <c r="F63" s="10">
        <v>6.25E-2</v>
      </c>
      <c r="G63" s="7" t="s">
        <v>25</v>
      </c>
      <c r="H63" s="7" t="s">
        <v>63</v>
      </c>
      <c r="I63" s="8"/>
      <c r="J63" s="7">
        <f t="shared" si="0"/>
        <v>45384</v>
      </c>
      <c r="K63" s="9">
        <f t="shared" si="2"/>
        <v>45355</v>
      </c>
      <c r="L63" s="27" t="str">
        <f ca="1">IF(TODAY()&gt;Tabela2241011121314151617181920101314151634[[#This Row],[VENCIMENTO]],"Vencido‼","Válido✔")</f>
        <v>Vencido‼</v>
      </c>
    </row>
    <row r="64" spans="1:12" x14ac:dyDescent="0.25">
      <c r="A64" s="11" t="str">
        <f>Tabela224[[#This Row],[NOME]]</f>
        <v>MATHEUS BINI SEVERINO FERNANDES</v>
      </c>
      <c r="B64" s="11" t="str">
        <f>Tabela224[[#This Row],[CATEGORIA]]</f>
        <v>EMPREGADO</v>
      </c>
      <c r="C64" s="15" t="str">
        <f>Tabela224[[#This Row],[SITUAÇÃO ]]</f>
        <v>ATIVO</v>
      </c>
      <c r="D64" s="15" t="s">
        <v>117</v>
      </c>
      <c r="E64" s="48">
        <v>45384</v>
      </c>
      <c r="F64" s="10">
        <v>6.25E-2</v>
      </c>
      <c r="G64" s="7" t="s">
        <v>25</v>
      </c>
      <c r="H64" s="7" t="s">
        <v>63</v>
      </c>
      <c r="I64" s="8"/>
      <c r="J64" s="7">
        <f t="shared" si="0"/>
        <v>45384</v>
      </c>
      <c r="K64" s="9">
        <f t="shared" si="2"/>
        <v>45355</v>
      </c>
      <c r="L64" s="27" t="str">
        <f ca="1">IF(TODAY()&gt;Tabela2241011121314151617181920101314151634[[#This Row],[VENCIMENTO]],"Vencido‼","Válido✔")</f>
        <v>Vencido‼</v>
      </c>
    </row>
    <row r="65" spans="1:12" x14ac:dyDescent="0.25">
      <c r="A65" s="11" t="str">
        <f>Tabela224[[#This Row],[NOME]]</f>
        <v>NILTON ALVES DA CUNHA FILHO</v>
      </c>
      <c r="B65" s="11" t="str">
        <f>Tabela224[[#This Row],[CATEGORIA]]</f>
        <v>EMPREGADO</v>
      </c>
      <c r="C65" s="15" t="str">
        <f>Tabela224[[#This Row],[SITUAÇÃO ]]</f>
        <v>ATIVO</v>
      </c>
      <c r="D65" s="15" t="s">
        <v>117</v>
      </c>
      <c r="E65" s="48">
        <v>45384</v>
      </c>
      <c r="F65" s="10">
        <v>6.25E-2</v>
      </c>
      <c r="G65" s="7" t="s">
        <v>25</v>
      </c>
      <c r="H65" s="7" t="s">
        <v>63</v>
      </c>
      <c r="I65" s="8"/>
      <c r="J65" s="7">
        <f t="shared" si="0"/>
        <v>45384</v>
      </c>
      <c r="K65" s="9">
        <f t="shared" si="2"/>
        <v>45355</v>
      </c>
      <c r="L65" s="27" t="str">
        <f ca="1">IF(TODAY()&gt;Tabela2241011121314151617181920101314151634[[#This Row],[VENCIMENTO]],"Vencido‼","Válido✔")</f>
        <v>Vencido‼</v>
      </c>
    </row>
    <row r="66" spans="1:12" x14ac:dyDescent="0.25">
      <c r="A66" s="11" t="str">
        <f>Tabela224[[#This Row],[NOME]]</f>
        <v>FRANCISCO PEDRO DE SOUZA SANTOS</v>
      </c>
      <c r="B66" s="11" t="str">
        <f>Tabela224[[#This Row],[CATEGORIA]]</f>
        <v>EMPREGADO</v>
      </c>
      <c r="C66" s="15" t="str">
        <f>Tabela224[[#This Row],[SITUAÇÃO ]]</f>
        <v>ATIVO</v>
      </c>
      <c r="D66" s="8"/>
      <c r="E66" s="7"/>
      <c r="F66" s="7"/>
      <c r="G66" s="7"/>
      <c r="H66" s="7"/>
      <c r="I66" s="8"/>
      <c r="J66" s="7">
        <f t="shared" si="0"/>
        <v>0</v>
      </c>
      <c r="K66" s="9">
        <f t="shared" si="2"/>
        <v>-29</v>
      </c>
      <c r="L66" s="27" t="str">
        <f ca="1">IF(TODAY()&gt;Tabela2241011121314151617181920101314151634[[#This Row],[VENCIMENTO]],"Vencido‼","Válido✔")</f>
        <v>Vencido‼</v>
      </c>
    </row>
    <row r="67" spans="1:12" x14ac:dyDescent="0.25">
      <c r="A67" s="11" t="str">
        <f>Tabela224[[#This Row],[NOME]]</f>
        <v>CARLOS EDUARDO ALVES JULIÃO</v>
      </c>
      <c r="B67" s="11" t="str">
        <f>Tabela224[[#This Row],[CATEGORIA]]</f>
        <v>EMPREGADO</v>
      </c>
      <c r="C67" s="15" t="str">
        <f>Tabela224[[#This Row],[SITUAÇÃO ]]</f>
        <v>ATIVO</v>
      </c>
      <c r="D67" s="8"/>
      <c r="E67" s="7"/>
      <c r="F67" s="7"/>
      <c r="G67" s="7"/>
      <c r="H67" s="7"/>
      <c r="I67" s="8"/>
      <c r="J67" s="7">
        <f t="shared" si="0"/>
        <v>0</v>
      </c>
      <c r="K67" s="9">
        <f t="shared" si="2"/>
        <v>-29</v>
      </c>
      <c r="L67" s="27" t="str">
        <f ca="1">IF(TODAY()&gt;Tabela2241011121314151617181920101314151634[[#This Row],[VENCIMENTO]],"Vencido‼","Válido✔")</f>
        <v>Vencido‼</v>
      </c>
    </row>
    <row r="68" spans="1:12" x14ac:dyDescent="0.25">
      <c r="A68" s="11" t="str">
        <f>Tabela224[[#This Row],[NOME]]</f>
        <v>JHONATAS ALVES COSTA</v>
      </c>
      <c r="B68" s="11" t="str">
        <f>Tabela224[[#This Row],[CATEGORIA]]</f>
        <v>EMPREGADO</v>
      </c>
      <c r="C68" s="15" t="str">
        <f>Tabela224[[#This Row],[SITUAÇÃO ]]</f>
        <v>ATIVO</v>
      </c>
      <c r="D68" s="8"/>
      <c r="E68" s="7"/>
      <c r="F68" s="7"/>
      <c r="G68" s="7"/>
      <c r="H68" s="7"/>
      <c r="I68" s="8"/>
      <c r="J68" s="7">
        <f t="shared" si="0"/>
        <v>0</v>
      </c>
      <c r="K68" s="9">
        <f t="shared" si="2"/>
        <v>-29</v>
      </c>
      <c r="L68" s="27" t="str">
        <f ca="1">IF(TODAY()&gt;Tabela2241011121314151617181920101314151634[[#This Row],[VENCIMENTO]],"Vencido‼","Válido✔")</f>
        <v>Vencido‼</v>
      </c>
    </row>
    <row r="69" spans="1:12" x14ac:dyDescent="0.25">
      <c r="A69" s="11" t="str">
        <f>Tabela224[[#This Row],[NOME]]</f>
        <v>KELLEN CARLA PEREIRA SILVA</v>
      </c>
      <c r="B69" s="11" t="str">
        <f>Tabela224[[#This Row],[CATEGORIA]]</f>
        <v>EMPREGADO</v>
      </c>
      <c r="C69" s="15" t="str">
        <f>Tabela224[[#This Row],[SITUAÇÃO ]]</f>
        <v>ATIVO</v>
      </c>
      <c r="D69" s="8"/>
      <c r="E69" s="7"/>
      <c r="F69" s="7"/>
      <c r="G69" s="7"/>
      <c r="H69" s="7"/>
      <c r="I69" s="8"/>
      <c r="J69" s="7">
        <f t="shared" ref="J69:J100" si="3">EDATE(E69,I69)</f>
        <v>0</v>
      </c>
      <c r="K69" s="9">
        <f t="shared" si="2"/>
        <v>-29</v>
      </c>
      <c r="L69" s="27" t="str">
        <f ca="1">IF(TODAY()&gt;Tabela2241011121314151617181920101314151634[[#This Row],[VENCIMENTO]],"Vencido‼","Válido✔")</f>
        <v>Vencido‼</v>
      </c>
    </row>
    <row r="70" spans="1:12" x14ac:dyDescent="0.25">
      <c r="A70" s="11" t="str">
        <f>Tabela224[[#This Row],[NOME]]</f>
        <v>LEONARDO JOSÉ DA SILVA</v>
      </c>
      <c r="B70" s="11" t="str">
        <f>Tabela224[[#This Row],[CATEGORIA]]</f>
        <v>EMPREGADO</v>
      </c>
      <c r="C70" s="15" t="str">
        <f>Tabela224[[#This Row],[SITUAÇÃO ]]</f>
        <v>ATIVO</v>
      </c>
      <c r="D70" s="8"/>
      <c r="E70" s="7"/>
      <c r="F70" s="7"/>
      <c r="G70" s="7"/>
      <c r="H70" s="7"/>
      <c r="I70" s="8"/>
      <c r="J70" s="7">
        <f t="shared" si="3"/>
        <v>0</v>
      </c>
      <c r="K70" s="9">
        <f t="shared" si="2"/>
        <v>-29</v>
      </c>
      <c r="L70" s="27" t="str">
        <f ca="1">IF(TODAY()&gt;Tabela2241011121314151617181920101314151634[[#This Row],[VENCIMENTO]],"Vencido‼","Válido✔")</f>
        <v>Vencido‼</v>
      </c>
    </row>
    <row r="71" spans="1:12" x14ac:dyDescent="0.25">
      <c r="A71" s="11" t="str">
        <f>Tabela224[[#This Row],[NOME]]</f>
        <v>LUSIMAR DE SOUZA SANTOS</v>
      </c>
      <c r="B71" s="11" t="str">
        <f>Tabela224[[#This Row],[CATEGORIA]]</f>
        <v>EMPREGADO</v>
      </c>
      <c r="C71" s="15" t="str">
        <f>Tabela224[[#This Row],[SITUAÇÃO ]]</f>
        <v>ATIVO</v>
      </c>
      <c r="D71" s="8"/>
      <c r="E71" s="7"/>
      <c r="F71" s="7"/>
      <c r="G71" s="7"/>
      <c r="H71" s="7"/>
      <c r="I71" s="8"/>
      <c r="J71" s="7">
        <f t="shared" si="3"/>
        <v>0</v>
      </c>
      <c r="K71" s="9">
        <f t="shared" si="2"/>
        <v>-29</v>
      </c>
      <c r="L71" s="27" t="str">
        <f ca="1">IF(TODAY()&gt;Tabela2241011121314151617181920101314151634[[#This Row],[VENCIMENTO]],"Vencido‼","Válido✔")</f>
        <v>Vencido‼</v>
      </c>
    </row>
    <row r="72" spans="1:12" x14ac:dyDescent="0.25">
      <c r="A72" s="11" t="str">
        <f>Tabela224[[#This Row],[NOME]]</f>
        <v>SANDY CRISTINA VENCESLAU FERREIRA</v>
      </c>
      <c r="B72" s="11" t="str">
        <f>Tabela224[[#This Row],[CATEGORIA]]</f>
        <v>EMPREGADO</v>
      </c>
      <c r="C72" s="15" t="str">
        <f>Tabela224[[#This Row],[SITUAÇÃO ]]</f>
        <v>ATIVO</v>
      </c>
      <c r="D72" s="8"/>
      <c r="E72" s="7"/>
      <c r="F72" s="7"/>
      <c r="G72" s="7"/>
      <c r="H72" s="7"/>
      <c r="I72" s="8"/>
      <c r="J72" s="7">
        <f t="shared" si="3"/>
        <v>0</v>
      </c>
      <c r="K72" s="9">
        <f t="shared" si="2"/>
        <v>-29</v>
      </c>
      <c r="L72" s="27" t="str">
        <f ca="1">IF(TODAY()&gt;Tabela2241011121314151617181920101314151634[[#This Row],[VENCIMENTO]],"Vencido‼","Válido✔")</f>
        <v>Vencido‼</v>
      </c>
    </row>
    <row r="73" spans="1:12" x14ac:dyDescent="0.25">
      <c r="A73" s="11" t="e">
        <f>Tabela224[[#This Row],[NOME]]</f>
        <v>#VALUE!</v>
      </c>
      <c r="B73" s="11" t="e">
        <f>Tabela224[[#This Row],[CATEGORIA]]</f>
        <v>#VALUE!</v>
      </c>
      <c r="C73" s="15" t="e">
        <f>Tabela224[[#This Row],[SITUAÇÃO ]]</f>
        <v>#VALUE!</v>
      </c>
      <c r="D73" s="8"/>
      <c r="E73" s="7"/>
      <c r="F73" s="7"/>
      <c r="G73" s="7"/>
      <c r="H73" s="7"/>
      <c r="I73" s="8"/>
      <c r="J73" s="7">
        <f t="shared" si="3"/>
        <v>0</v>
      </c>
      <c r="K73" s="9">
        <f t="shared" si="2"/>
        <v>-29</v>
      </c>
      <c r="L73" s="27" t="str">
        <f ca="1">IF(TODAY()&gt;Tabela2241011121314151617181920101314151634[[#This Row],[VENCIMENTO]],"Vencido‼","Válido✔")</f>
        <v>Vencido‼</v>
      </c>
    </row>
    <row r="74" spans="1:12" x14ac:dyDescent="0.25">
      <c r="A74" s="11" t="e">
        <f>Tabela224[[#This Row],[NOME]]</f>
        <v>#VALUE!</v>
      </c>
      <c r="B74" s="11" t="e">
        <f>Tabela224[[#This Row],[CATEGORIA]]</f>
        <v>#VALUE!</v>
      </c>
      <c r="C74" s="15" t="e">
        <f>Tabela224[[#This Row],[SITUAÇÃO ]]</f>
        <v>#VALUE!</v>
      </c>
      <c r="D74" s="8"/>
      <c r="E74" s="7"/>
      <c r="F74" s="7"/>
      <c r="G74" s="7"/>
      <c r="H74" s="7"/>
      <c r="I74" s="8"/>
      <c r="J74" s="7">
        <f t="shared" si="3"/>
        <v>0</v>
      </c>
      <c r="K74" s="9">
        <f t="shared" si="2"/>
        <v>-29</v>
      </c>
      <c r="L74" s="27" t="str">
        <f ca="1">IF(TODAY()&gt;Tabela2241011121314151617181920101314151634[[#This Row],[VENCIMENTO]],"Vencido‼","Válido✔")</f>
        <v>Vencido‼</v>
      </c>
    </row>
    <row r="75" spans="1:12" x14ac:dyDescent="0.25">
      <c r="A75" s="11" t="e">
        <f>Tabela224[[#This Row],[NOME]]</f>
        <v>#VALUE!</v>
      </c>
      <c r="B75" s="11" t="e">
        <f>Tabela224[[#This Row],[CATEGORIA]]</f>
        <v>#VALUE!</v>
      </c>
      <c r="C75" s="15" t="e">
        <f>Tabela224[[#This Row],[SITUAÇÃO ]]</f>
        <v>#VALUE!</v>
      </c>
      <c r="D75" s="8"/>
      <c r="E75" s="7"/>
      <c r="F75" s="7"/>
      <c r="G75" s="7"/>
      <c r="H75" s="7"/>
      <c r="I75" s="8"/>
      <c r="J75" s="7">
        <f t="shared" si="3"/>
        <v>0</v>
      </c>
      <c r="K75" s="9">
        <f t="shared" si="2"/>
        <v>-29</v>
      </c>
      <c r="L75" s="27" t="str">
        <f ca="1">IF(TODAY()&gt;Tabela2241011121314151617181920101314151634[[#This Row],[VENCIMENTO]],"Vencido‼","Válido✔")</f>
        <v>Vencido‼</v>
      </c>
    </row>
    <row r="76" spans="1:12" x14ac:dyDescent="0.25">
      <c r="A76" s="11" t="e">
        <f>Tabela224[[#This Row],[NOME]]</f>
        <v>#VALUE!</v>
      </c>
      <c r="B76" s="11" t="e">
        <f>Tabela224[[#This Row],[CATEGORIA]]</f>
        <v>#VALUE!</v>
      </c>
      <c r="C76" s="15" t="e">
        <f>Tabela224[[#This Row],[SITUAÇÃO ]]</f>
        <v>#VALUE!</v>
      </c>
      <c r="D76" s="8"/>
      <c r="E76" s="7"/>
      <c r="F76" s="7"/>
      <c r="G76" s="7"/>
      <c r="H76" s="7"/>
      <c r="I76" s="8"/>
      <c r="J76" s="7">
        <f t="shared" si="3"/>
        <v>0</v>
      </c>
      <c r="K76" s="9">
        <f t="shared" si="2"/>
        <v>-29</v>
      </c>
      <c r="L76" s="27" t="str">
        <f ca="1">IF(TODAY()&gt;Tabela2241011121314151617181920101314151634[[#This Row],[VENCIMENTO]],"Vencido‼","Válido✔")</f>
        <v>Vencido‼</v>
      </c>
    </row>
    <row r="77" spans="1:12" x14ac:dyDescent="0.25">
      <c r="A77" s="11" t="e">
        <f>Tabela224[[#This Row],[NOME]]</f>
        <v>#VALUE!</v>
      </c>
      <c r="B77" s="11" t="e">
        <f>Tabela224[[#This Row],[CATEGORIA]]</f>
        <v>#VALUE!</v>
      </c>
      <c r="C77" s="15" t="e">
        <f>Tabela224[[#This Row],[SITUAÇÃO ]]</f>
        <v>#VALUE!</v>
      </c>
      <c r="D77" s="8"/>
      <c r="E77" s="7"/>
      <c r="F77" s="7"/>
      <c r="G77" s="7"/>
      <c r="H77" s="7"/>
      <c r="I77" s="8"/>
      <c r="J77" s="7">
        <f t="shared" si="3"/>
        <v>0</v>
      </c>
      <c r="K77" s="9">
        <f t="shared" si="2"/>
        <v>-29</v>
      </c>
      <c r="L77" s="27" t="str">
        <f ca="1">IF(TODAY()&gt;Tabela2241011121314151617181920101314151634[[#This Row],[VENCIMENTO]],"Vencido‼","Válido✔")</f>
        <v>Vencido‼</v>
      </c>
    </row>
    <row r="78" spans="1:12" x14ac:dyDescent="0.25">
      <c r="A78" s="11" t="e">
        <f>Tabela224[[#This Row],[NOME]]</f>
        <v>#VALUE!</v>
      </c>
      <c r="B78" s="11" t="e">
        <f>Tabela224[[#This Row],[CATEGORIA]]</f>
        <v>#VALUE!</v>
      </c>
      <c r="C78" s="15" t="e">
        <f>Tabela224[[#This Row],[SITUAÇÃO ]]</f>
        <v>#VALUE!</v>
      </c>
      <c r="D78" s="8"/>
      <c r="E78" s="7"/>
      <c r="F78" s="7"/>
      <c r="G78" s="7"/>
      <c r="H78" s="7"/>
      <c r="I78" s="8"/>
      <c r="J78" s="7">
        <f t="shared" si="3"/>
        <v>0</v>
      </c>
      <c r="K78" s="9">
        <f t="shared" si="2"/>
        <v>-29</v>
      </c>
      <c r="L78" s="27" t="str">
        <f ca="1">IF(TODAY()&gt;Tabela2241011121314151617181920101314151634[[#This Row],[VENCIMENTO]],"Vencido‼","Válido✔")</f>
        <v>Vencido‼</v>
      </c>
    </row>
    <row r="79" spans="1:12" x14ac:dyDescent="0.25">
      <c r="A79" s="11" t="e">
        <f>Tabela224[[#This Row],[NOME]]</f>
        <v>#VALUE!</v>
      </c>
      <c r="B79" s="11" t="e">
        <f>Tabela224[[#This Row],[CATEGORIA]]</f>
        <v>#VALUE!</v>
      </c>
      <c r="C79" s="15" t="e">
        <f>Tabela224[[#This Row],[SITUAÇÃO ]]</f>
        <v>#VALUE!</v>
      </c>
      <c r="D79" s="8"/>
      <c r="E79" s="7"/>
      <c r="F79" s="7"/>
      <c r="G79" s="7"/>
      <c r="H79" s="7"/>
      <c r="I79" s="8"/>
      <c r="J79" s="7">
        <f t="shared" si="3"/>
        <v>0</v>
      </c>
      <c r="K79" s="9">
        <f t="shared" ref="K79:K100" si="4">J79-29</f>
        <v>-29</v>
      </c>
      <c r="L79" s="27" t="str">
        <f ca="1">IF(TODAY()&gt;Tabela2241011121314151617181920101314151634[[#This Row],[VENCIMENTO]],"Vencido‼","Válido✔")</f>
        <v>Vencido‼</v>
      </c>
    </row>
    <row r="80" spans="1:12" x14ac:dyDescent="0.25">
      <c r="A80" s="11" t="e">
        <f>Tabela224[[#This Row],[NOME]]</f>
        <v>#VALUE!</v>
      </c>
      <c r="B80" s="11" t="e">
        <f>Tabela224[[#This Row],[CATEGORIA]]</f>
        <v>#VALUE!</v>
      </c>
      <c r="C80" s="15" t="e">
        <f>Tabela224[[#This Row],[SITUAÇÃO ]]</f>
        <v>#VALUE!</v>
      </c>
      <c r="D80" s="8"/>
      <c r="E80" s="7"/>
      <c r="F80" s="7"/>
      <c r="G80" s="7"/>
      <c r="H80" s="7"/>
      <c r="I80" s="8"/>
      <c r="J80" s="7">
        <f t="shared" si="3"/>
        <v>0</v>
      </c>
      <c r="K80" s="9">
        <f t="shared" si="4"/>
        <v>-29</v>
      </c>
      <c r="L80" s="27" t="str">
        <f ca="1">IF(TODAY()&gt;Tabela2241011121314151617181920101314151634[[#This Row],[VENCIMENTO]],"Vencido‼","Válido✔")</f>
        <v>Vencido‼</v>
      </c>
    </row>
    <row r="81" spans="1:12" x14ac:dyDescent="0.25">
      <c r="A81" s="11" t="e">
        <f>Tabela224[[#This Row],[NOME]]</f>
        <v>#VALUE!</v>
      </c>
      <c r="B81" s="11" t="e">
        <f>Tabela224[[#This Row],[CATEGORIA]]</f>
        <v>#VALUE!</v>
      </c>
      <c r="C81" s="15"/>
      <c r="D81" s="8"/>
      <c r="E81" s="7"/>
      <c r="F81" s="7"/>
      <c r="G81" s="7"/>
      <c r="H81" s="7"/>
      <c r="I81" s="8"/>
      <c r="J81" s="7">
        <f t="shared" si="3"/>
        <v>0</v>
      </c>
      <c r="K81" s="9">
        <f t="shared" si="4"/>
        <v>-29</v>
      </c>
      <c r="L81" s="27" t="str">
        <f ca="1">IF(TODAY()&gt;Tabela2241011121314151617181920101314151634[[#This Row],[VENCIMENTO]],"Vencido‼","Válido✔")</f>
        <v>Vencido‼</v>
      </c>
    </row>
    <row r="82" spans="1:12" x14ac:dyDescent="0.25">
      <c r="A82" s="11" t="e">
        <f>Tabela224[[#This Row],[NOME]]</f>
        <v>#VALUE!</v>
      </c>
      <c r="B82" s="11" t="e">
        <f>Tabela224[[#This Row],[CATEGORIA]]</f>
        <v>#VALUE!</v>
      </c>
      <c r="C82" s="15"/>
      <c r="D82" s="8"/>
      <c r="E82" s="7"/>
      <c r="F82" s="7"/>
      <c r="G82" s="7"/>
      <c r="H82" s="7"/>
      <c r="I82" s="8"/>
      <c r="J82" s="7">
        <f t="shared" si="3"/>
        <v>0</v>
      </c>
      <c r="K82" s="9">
        <f t="shared" si="4"/>
        <v>-29</v>
      </c>
      <c r="L82" s="27" t="str">
        <f ca="1">IF(TODAY()&gt;Tabela2241011121314151617181920101314151634[[#This Row],[VENCIMENTO]],"Vencido‼","Válido✔")</f>
        <v>Vencido‼</v>
      </c>
    </row>
    <row r="83" spans="1:12" x14ac:dyDescent="0.25">
      <c r="A83" s="11" t="e">
        <f>Tabela224[[#This Row],[NOME]]</f>
        <v>#VALUE!</v>
      </c>
      <c r="B83" s="11" t="e">
        <f>Tabela224[[#This Row],[CATEGORIA]]</f>
        <v>#VALUE!</v>
      </c>
      <c r="C83" s="15"/>
      <c r="D83" s="8"/>
      <c r="E83" s="7"/>
      <c r="F83" s="7"/>
      <c r="G83" s="7"/>
      <c r="H83" s="7"/>
      <c r="I83" s="8"/>
      <c r="J83" s="7">
        <f t="shared" si="3"/>
        <v>0</v>
      </c>
      <c r="K83" s="9">
        <f t="shared" si="4"/>
        <v>-29</v>
      </c>
      <c r="L83" s="27" t="str">
        <f ca="1">IF(TODAY()&gt;Tabela2241011121314151617181920101314151634[[#This Row],[VENCIMENTO]],"Vencido‼","Válido✔")</f>
        <v>Vencido‼</v>
      </c>
    </row>
    <row r="84" spans="1:12" x14ac:dyDescent="0.25">
      <c r="A84" s="11" t="e">
        <f>Tabela224[[#This Row],[NOME]]</f>
        <v>#VALUE!</v>
      </c>
      <c r="B84" s="11" t="e">
        <f>Tabela224[[#This Row],[CATEGORIA]]</f>
        <v>#VALUE!</v>
      </c>
      <c r="C84" s="15"/>
      <c r="D84" s="8"/>
      <c r="E84" s="7"/>
      <c r="F84" s="7"/>
      <c r="G84" s="7"/>
      <c r="H84" s="7"/>
      <c r="I84" s="8"/>
      <c r="J84" s="7">
        <f t="shared" si="3"/>
        <v>0</v>
      </c>
      <c r="K84" s="9">
        <f t="shared" si="4"/>
        <v>-29</v>
      </c>
      <c r="L84" s="27" t="str">
        <f ca="1">IF(TODAY()&gt;Tabela2241011121314151617181920101314151634[[#This Row],[VENCIMENTO]],"Vencido‼","Válido✔")</f>
        <v>Vencido‼</v>
      </c>
    </row>
    <row r="85" spans="1:12" x14ac:dyDescent="0.25">
      <c r="A85" s="11" t="e">
        <f>Tabela224[[#This Row],[NOME]]</f>
        <v>#VALUE!</v>
      </c>
      <c r="B85" s="11" t="e">
        <f>Tabela224[[#This Row],[CATEGORIA]]</f>
        <v>#VALUE!</v>
      </c>
      <c r="C85" s="15"/>
      <c r="D85" s="8"/>
      <c r="E85" s="7"/>
      <c r="F85" s="7"/>
      <c r="G85" s="7"/>
      <c r="H85" s="7"/>
      <c r="I85" s="8"/>
      <c r="J85" s="7">
        <f t="shared" si="3"/>
        <v>0</v>
      </c>
      <c r="K85" s="9">
        <f t="shared" si="4"/>
        <v>-29</v>
      </c>
      <c r="L85" s="27" t="str">
        <f ca="1">IF(TODAY()&gt;Tabela2241011121314151617181920101314151634[[#This Row],[VENCIMENTO]],"Vencido‼","Válido✔")</f>
        <v>Vencido‼</v>
      </c>
    </row>
    <row r="86" spans="1:12" x14ac:dyDescent="0.25">
      <c r="A86" s="11" t="e">
        <f>Tabela224[[#This Row],[NOME]]</f>
        <v>#VALUE!</v>
      </c>
      <c r="B86" s="11" t="e">
        <f>Tabela224[[#This Row],[CATEGORIA]]</f>
        <v>#VALUE!</v>
      </c>
      <c r="C86" s="15"/>
      <c r="D86" s="8"/>
      <c r="E86" s="7"/>
      <c r="F86" s="7"/>
      <c r="G86" s="7"/>
      <c r="H86" s="7"/>
      <c r="I86" s="8"/>
      <c r="J86" s="7">
        <f t="shared" si="3"/>
        <v>0</v>
      </c>
      <c r="K86" s="9">
        <f t="shared" si="4"/>
        <v>-29</v>
      </c>
      <c r="L86" s="27" t="str">
        <f ca="1">IF(TODAY()&gt;Tabela2241011121314151617181920101314151634[[#This Row],[VENCIMENTO]],"Vencido‼","Válido✔")</f>
        <v>Vencido‼</v>
      </c>
    </row>
    <row r="87" spans="1:12" x14ac:dyDescent="0.25">
      <c r="A87" s="11" t="e">
        <f>Tabela224[[#This Row],[NOME]]</f>
        <v>#VALUE!</v>
      </c>
      <c r="B87" s="11" t="e">
        <f>Tabela224[[#This Row],[CATEGORIA]]</f>
        <v>#VALUE!</v>
      </c>
      <c r="C87" s="15"/>
      <c r="D87" s="8"/>
      <c r="E87" s="7"/>
      <c r="F87" s="7"/>
      <c r="G87" s="7"/>
      <c r="H87" s="7"/>
      <c r="I87" s="8"/>
      <c r="J87" s="7">
        <f t="shared" si="3"/>
        <v>0</v>
      </c>
      <c r="K87" s="9">
        <f t="shared" si="4"/>
        <v>-29</v>
      </c>
      <c r="L87" s="27" t="str">
        <f ca="1">IF(TODAY()&gt;Tabela2241011121314151617181920101314151634[[#This Row],[VENCIMENTO]],"Vencido‼","Válido✔")</f>
        <v>Vencido‼</v>
      </c>
    </row>
    <row r="88" spans="1:12" x14ac:dyDescent="0.25">
      <c r="A88" s="11" t="e">
        <f>Tabela224[[#This Row],[NOME]]</f>
        <v>#VALUE!</v>
      </c>
      <c r="B88" s="11" t="e">
        <f>Tabela224[[#This Row],[CATEGORIA]]</f>
        <v>#VALUE!</v>
      </c>
      <c r="C88" s="15"/>
      <c r="D88" s="8"/>
      <c r="E88" s="7"/>
      <c r="F88" s="7"/>
      <c r="G88" s="7"/>
      <c r="H88" s="7"/>
      <c r="I88" s="8"/>
      <c r="J88" s="7">
        <f t="shared" si="3"/>
        <v>0</v>
      </c>
      <c r="K88" s="9">
        <f t="shared" si="4"/>
        <v>-29</v>
      </c>
      <c r="L88" s="27" t="str">
        <f ca="1">IF(TODAY()&gt;Tabela2241011121314151617181920101314151634[[#This Row],[VENCIMENTO]],"Vencido‼","Válido✔")</f>
        <v>Vencido‼</v>
      </c>
    </row>
    <row r="89" spans="1:12" x14ac:dyDescent="0.25">
      <c r="A89" s="11" t="e">
        <f>Tabela224[[#This Row],[NOME]]</f>
        <v>#VALUE!</v>
      </c>
      <c r="B89" s="11" t="e">
        <f>Tabela224[[#This Row],[CATEGORIA]]</f>
        <v>#VALUE!</v>
      </c>
      <c r="C89" s="15"/>
      <c r="D89" s="8"/>
      <c r="E89" s="7"/>
      <c r="F89" s="7"/>
      <c r="G89" s="7"/>
      <c r="H89" s="7"/>
      <c r="I89" s="8"/>
      <c r="J89" s="7">
        <f t="shared" si="3"/>
        <v>0</v>
      </c>
      <c r="K89" s="9">
        <f t="shared" si="4"/>
        <v>-29</v>
      </c>
      <c r="L89" s="27" t="str">
        <f ca="1">IF(TODAY()&gt;Tabela2241011121314151617181920101314151634[[#This Row],[VENCIMENTO]],"Vencido‼","Válido✔")</f>
        <v>Vencido‼</v>
      </c>
    </row>
    <row r="90" spans="1:12" x14ac:dyDescent="0.25">
      <c r="A90" s="11" t="e">
        <f>Tabela224[[#This Row],[NOME]]</f>
        <v>#VALUE!</v>
      </c>
      <c r="B90" s="11" t="e">
        <f>Tabela224[[#This Row],[CATEGORIA]]</f>
        <v>#VALUE!</v>
      </c>
      <c r="C90" s="15"/>
      <c r="D90" s="8"/>
      <c r="E90" s="7"/>
      <c r="F90" s="7"/>
      <c r="G90" s="7"/>
      <c r="H90" s="7"/>
      <c r="I90" s="8"/>
      <c r="J90" s="7">
        <f t="shared" si="3"/>
        <v>0</v>
      </c>
      <c r="K90" s="9">
        <f t="shared" si="4"/>
        <v>-29</v>
      </c>
      <c r="L90" s="27" t="str">
        <f ca="1">IF(TODAY()&gt;Tabela2241011121314151617181920101314151634[[#This Row],[VENCIMENTO]],"Vencido‼","Válido✔")</f>
        <v>Vencido‼</v>
      </c>
    </row>
    <row r="91" spans="1:12" x14ac:dyDescent="0.25">
      <c r="A91" s="11" t="e">
        <f>Tabela224[[#This Row],[NOME]]</f>
        <v>#VALUE!</v>
      </c>
      <c r="B91" s="11" t="e">
        <f>Tabela224[[#This Row],[CATEGORIA]]</f>
        <v>#VALUE!</v>
      </c>
      <c r="C91" s="15"/>
      <c r="D91" s="8"/>
      <c r="E91" s="7"/>
      <c r="F91" s="7"/>
      <c r="G91" s="7"/>
      <c r="H91" s="7"/>
      <c r="I91" s="8"/>
      <c r="J91" s="7">
        <f t="shared" si="3"/>
        <v>0</v>
      </c>
      <c r="K91" s="9">
        <f t="shared" si="4"/>
        <v>-29</v>
      </c>
      <c r="L91" s="27" t="str">
        <f ca="1">IF(TODAY()&gt;Tabela2241011121314151617181920101314151634[[#This Row],[VENCIMENTO]],"Vencido‼","Válido✔")</f>
        <v>Vencido‼</v>
      </c>
    </row>
    <row r="92" spans="1:12" x14ac:dyDescent="0.25">
      <c r="A92" s="11" t="e">
        <f>Tabela224[[#This Row],[NOME]]</f>
        <v>#VALUE!</v>
      </c>
      <c r="B92" s="11" t="e">
        <f>Tabela224[[#This Row],[CATEGORIA]]</f>
        <v>#VALUE!</v>
      </c>
      <c r="C92" s="15"/>
      <c r="D92" s="8"/>
      <c r="E92" s="7"/>
      <c r="F92" s="7"/>
      <c r="G92" s="7"/>
      <c r="H92" s="7"/>
      <c r="I92" s="8"/>
      <c r="J92" s="7">
        <f t="shared" si="3"/>
        <v>0</v>
      </c>
      <c r="K92" s="9">
        <f t="shared" si="4"/>
        <v>-29</v>
      </c>
      <c r="L92" s="27" t="str">
        <f ca="1">IF(TODAY()&gt;Tabela2241011121314151617181920101314151634[[#This Row],[VENCIMENTO]],"Vencido‼","Válido✔")</f>
        <v>Vencido‼</v>
      </c>
    </row>
    <row r="93" spans="1:12" x14ac:dyDescent="0.25">
      <c r="A93" s="11" t="e">
        <f>Tabela224[[#This Row],[NOME]]</f>
        <v>#VALUE!</v>
      </c>
      <c r="B93" s="11" t="e">
        <f>Tabela224[[#This Row],[CATEGORIA]]</f>
        <v>#VALUE!</v>
      </c>
      <c r="C93" s="15"/>
      <c r="D93" s="8"/>
      <c r="E93" s="7"/>
      <c r="F93" s="7"/>
      <c r="G93" s="7"/>
      <c r="H93" s="7"/>
      <c r="I93" s="8"/>
      <c r="J93" s="7">
        <f t="shared" si="3"/>
        <v>0</v>
      </c>
      <c r="K93" s="9">
        <f t="shared" si="4"/>
        <v>-29</v>
      </c>
      <c r="L93" s="27" t="str">
        <f ca="1">IF(TODAY()&gt;Tabela2241011121314151617181920101314151634[[#This Row],[VENCIMENTO]],"Vencido‼","Válido✔")</f>
        <v>Vencido‼</v>
      </c>
    </row>
    <row r="94" spans="1:12" x14ac:dyDescent="0.25">
      <c r="A94" s="11" t="e">
        <f>Tabela224[[#This Row],[NOME]]</f>
        <v>#VALUE!</v>
      </c>
      <c r="B94" s="11" t="e">
        <f>Tabela224[[#This Row],[CATEGORIA]]</f>
        <v>#VALUE!</v>
      </c>
      <c r="C94" s="15"/>
      <c r="D94" s="8"/>
      <c r="E94" s="7"/>
      <c r="F94" s="7"/>
      <c r="G94" s="7"/>
      <c r="H94" s="7"/>
      <c r="I94" s="8"/>
      <c r="J94" s="7">
        <f t="shared" si="3"/>
        <v>0</v>
      </c>
      <c r="K94" s="9">
        <f t="shared" si="4"/>
        <v>-29</v>
      </c>
      <c r="L94" s="27" t="str">
        <f ca="1">IF(TODAY()&gt;Tabela2241011121314151617181920101314151634[[#This Row],[VENCIMENTO]],"Vencido‼","Válido✔")</f>
        <v>Vencido‼</v>
      </c>
    </row>
    <row r="95" spans="1:12" x14ac:dyDescent="0.25">
      <c r="A95" s="11" t="e">
        <f>Tabela224[[#This Row],[NOME]]</f>
        <v>#VALUE!</v>
      </c>
      <c r="B95" s="11" t="e">
        <f>Tabela224[[#This Row],[CATEGORIA]]</f>
        <v>#VALUE!</v>
      </c>
      <c r="C95" s="15"/>
      <c r="D95" s="8"/>
      <c r="E95" s="7"/>
      <c r="F95" s="7"/>
      <c r="G95" s="7"/>
      <c r="H95" s="7"/>
      <c r="I95" s="8"/>
      <c r="J95" s="7">
        <f t="shared" si="3"/>
        <v>0</v>
      </c>
      <c r="K95" s="9">
        <f t="shared" si="4"/>
        <v>-29</v>
      </c>
      <c r="L95" s="27" t="str">
        <f ca="1">IF(TODAY()&gt;Tabela2241011121314151617181920101314151634[[#This Row],[VENCIMENTO]],"Vencido‼","Válido✔")</f>
        <v>Vencido‼</v>
      </c>
    </row>
    <row r="96" spans="1:12" x14ac:dyDescent="0.25">
      <c r="A96" s="11" t="e">
        <f>Tabela224[[#This Row],[NOME]]</f>
        <v>#VALUE!</v>
      </c>
      <c r="B96" s="11" t="e">
        <f>Tabela224[[#This Row],[CATEGORIA]]</f>
        <v>#VALUE!</v>
      </c>
      <c r="C96" s="15"/>
      <c r="D96" s="8"/>
      <c r="E96" s="7"/>
      <c r="F96" s="7"/>
      <c r="G96" s="7"/>
      <c r="H96" s="7"/>
      <c r="I96" s="8"/>
      <c r="J96" s="7">
        <f t="shared" si="3"/>
        <v>0</v>
      </c>
      <c r="K96" s="9">
        <f t="shared" si="4"/>
        <v>-29</v>
      </c>
      <c r="L96" s="27" t="str">
        <f ca="1">IF(TODAY()&gt;Tabela2241011121314151617181920101314151634[[#This Row],[VENCIMENTO]],"Vencido‼","Válido✔")</f>
        <v>Vencido‼</v>
      </c>
    </row>
    <row r="97" spans="1:12" x14ac:dyDescent="0.25">
      <c r="A97" s="11" t="e">
        <f>Tabela224[[#This Row],[NOME]]</f>
        <v>#VALUE!</v>
      </c>
      <c r="B97" s="11" t="e">
        <f>Tabela224[[#This Row],[CATEGORIA]]</f>
        <v>#VALUE!</v>
      </c>
      <c r="C97" s="15"/>
      <c r="D97" s="8"/>
      <c r="E97" s="7"/>
      <c r="F97" s="7"/>
      <c r="G97" s="7"/>
      <c r="H97" s="7"/>
      <c r="I97" s="8"/>
      <c r="J97" s="7">
        <f t="shared" si="3"/>
        <v>0</v>
      </c>
      <c r="K97" s="9">
        <f t="shared" si="4"/>
        <v>-29</v>
      </c>
      <c r="L97" s="27" t="str">
        <f ca="1">IF(TODAY()&gt;Tabela2241011121314151617181920101314151634[[#This Row],[VENCIMENTO]],"Vencido‼","Válido✔")</f>
        <v>Vencido‼</v>
      </c>
    </row>
    <row r="98" spans="1:12" x14ac:dyDescent="0.25">
      <c r="A98" s="11" t="e">
        <f>Tabela224[[#This Row],[NOME]]</f>
        <v>#VALUE!</v>
      </c>
      <c r="B98" s="11" t="e">
        <f>Tabela224[[#This Row],[CATEGORIA]]</f>
        <v>#VALUE!</v>
      </c>
      <c r="C98" s="15"/>
      <c r="D98" s="8"/>
      <c r="E98" s="7"/>
      <c r="F98" s="7"/>
      <c r="G98" s="7"/>
      <c r="H98" s="7"/>
      <c r="I98" s="8"/>
      <c r="J98" s="7">
        <f t="shared" si="3"/>
        <v>0</v>
      </c>
      <c r="K98" s="9">
        <f t="shared" si="4"/>
        <v>-29</v>
      </c>
      <c r="L98" s="27" t="str">
        <f ca="1">IF(TODAY()&gt;Tabela2241011121314151617181920101314151634[[#This Row],[VENCIMENTO]],"Vencido‼","Válido✔")</f>
        <v>Vencido‼</v>
      </c>
    </row>
    <row r="99" spans="1:12" x14ac:dyDescent="0.25">
      <c r="A99" s="11" t="e">
        <f>Tabela224[[#This Row],[NOME]]</f>
        <v>#VALUE!</v>
      </c>
      <c r="B99" s="11" t="e">
        <f>Tabela224[[#This Row],[CATEGORIA]]</f>
        <v>#VALUE!</v>
      </c>
      <c r="C99" s="15"/>
      <c r="D99" s="8"/>
      <c r="E99" s="7"/>
      <c r="F99" s="7"/>
      <c r="G99" s="7"/>
      <c r="H99" s="7"/>
      <c r="I99" s="8"/>
      <c r="J99" s="7">
        <f t="shared" si="3"/>
        <v>0</v>
      </c>
      <c r="K99" s="9">
        <f t="shared" si="4"/>
        <v>-29</v>
      </c>
      <c r="L99" s="27" t="str">
        <f ca="1">IF(TODAY()&gt;Tabela2241011121314151617181920101314151634[[#This Row],[VENCIMENTO]],"Vencido‼","Válido✔")</f>
        <v>Vencido‼</v>
      </c>
    </row>
    <row r="100" spans="1:12" x14ac:dyDescent="0.25">
      <c r="A100" s="11" t="e">
        <f>Tabela224[[#This Row],[NOME]]</f>
        <v>#VALUE!</v>
      </c>
      <c r="B100" s="11" t="e">
        <f>Tabela224[[#This Row],[CATEGORIA]]</f>
        <v>#VALUE!</v>
      </c>
      <c r="C100" s="15"/>
      <c r="D100" s="8"/>
      <c r="E100" s="7"/>
      <c r="F100" s="7"/>
      <c r="G100" s="7"/>
      <c r="H100" s="7"/>
      <c r="I100" s="8"/>
      <c r="J100" s="7">
        <f t="shared" si="3"/>
        <v>0</v>
      </c>
      <c r="K100" s="9">
        <f t="shared" si="4"/>
        <v>-29</v>
      </c>
      <c r="L100" s="27" t="str">
        <f ca="1">IF(TODAY()&gt;Tabela2241011121314151617181920101314151634[[#This Row],[VENCIMENTO]],"Vencido‼","Válido✔")</f>
        <v>Vencido‼</v>
      </c>
    </row>
  </sheetData>
  <mergeCells count="2">
    <mergeCell ref="A2:L2"/>
    <mergeCell ref="A3:J3"/>
  </mergeCells>
  <conditionalFormatting sqref="J1">
    <cfRule type="containsText" dxfId="159" priority="2" operator="containsText" text="VENCIMENTO PRÓXIMO">
      <formula>NOT(ISERROR(SEARCH("VENCIMENTO PRÓXIMO",J1)))</formula>
    </cfRule>
  </conditionalFormatting>
  <conditionalFormatting sqref="J4">
    <cfRule type="timePeriod" dxfId="158" priority="7" timePeriod="nextMonth">
      <formula>AND(MONTH(J4)=MONTH(EDATE(TODAY(),0+1)),YEAR(J4)=YEAR(EDATE(TODAY(),0+1)))</formula>
    </cfRule>
  </conditionalFormatting>
  <conditionalFormatting sqref="J5:J100">
    <cfRule type="cellIs" dxfId="157" priority="13" operator="equal">
      <formula>44848</formula>
    </cfRule>
    <cfRule type="cellIs" dxfId="156" priority="14" operator="lessThan">
      <formula>44848</formula>
    </cfRule>
  </conditionalFormatting>
  <conditionalFormatting sqref="J5:K1048576">
    <cfRule type="timePeriod" dxfId="155" priority="10" timePeriod="nextMonth">
      <formula>AND(MONTH(J5)=MONTH(EDATE(TODAY(),0+1)),YEAR(J5)=YEAR(EDATE(TODAY(),0+1)))</formula>
    </cfRule>
  </conditionalFormatting>
  <conditionalFormatting sqref="K1">
    <cfRule type="containsText" dxfId="154" priority="1" operator="containsText" text="VENCIMENTO PRÓXIMO">
      <formula>NOT(ISERROR(SEARCH("VENCIMENTO PRÓXIMO",K1)))</formula>
    </cfRule>
    <cfRule type="containsText" dxfId="153" priority="3" operator="containsText" text="PROGRAMAR RENOVAÇÃO">
      <formula>NOT(ISERROR(SEARCH("PROGRAMAR RENOVAÇÃO",K1)))</formula>
    </cfRule>
  </conditionalFormatting>
  <conditionalFormatting sqref="K3 K5:K1048576">
    <cfRule type="timePeriod" dxfId="152" priority="9" timePeriod="thisMonth">
      <formula>AND(MONTH(K3)=MONTH(TODAY()),YEAR(K3)=YEAR(TODAY()))</formula>
    </cfRule>
  </conditionalFormatting>
  <conditionalFormatting sqref="K3">
    <cfRule type="timePeriod" dxfId="151" priority="11" timePeriod="nextMonth">
      <formula>AND(MONTH(K3)=MONTH(EDATE(TODAY(),0+1)),YEAR(K3)=YEAR(EDATE(TODAY(),0+1)))</formula>
    </cfRule>
  </conditionalFormatting>
  <conditionalFormatting sqref="K4">
    <cfRule type="timePeriod" dxfId="150" priority="6" timePeriod="thisMonth">
      <formula>AND(MONTH(K4)=MONTH(TODAY()),YEAR(K4)=YEAR(TODAY()))</formula>
    </cfRule>
    <cfRule type="timePeriod" dxfId="149" priority="8" timePeriod="nextMonth">
      <formula>AND(MONTH(K4)=MONTH(EDATE(TODAY(),0+1)),YEAR(K4)=YEAR(EDATE(TODAY(),0+1)))</formula>
    </cfRule>
  </conditionalFormatting>
  <conditionalFormatting sqref="K5:K100">
    <cfRule type="cellIs" dxfId="148" priority="12" operator="equal">
      <formula>44809</formula>
    </cfRule>
  </conditionalFormatting>
  <conditionalFormatting sqref="L5:L44 L46:L100">
    <cfRule type="containsText" dxfId="147" priority="4" operator="containsText" text="Válido">
      <formula>NOT(ISERROR(SEARCH("Válido",L5)))</formula>
    </cfRule>
    <cfRule type="containsText" dxfId="146" priority="5" operator="containsText" text="Vencido">
      <formula>NOT(ISERROR(SEARCH("Vencido",L5)))</formula>
    </cfRule>
  </conditionalFormatting>
  <hyperlinks>
    <hyperlink ref="L3" r:id="rId1" xr:uid="{5A1DE440-FDD1-4EBF-AA1E-A3E6B70E6B5D}"/>
  </hyperlinks>
  <pageMargins left="0.511811024" right="0.511811024" top="0.78740157499999996" bottom="0.78740157499999996" header="0.31496062000000002" footer="0.31496062000000002"/>
  <pageSetup paperSize="9" scale="48" orientation="landscape" r:id="rId2"/>
  <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32E0E71-7AB6-4A89-8A8A-4A0A76E3C0F9}">
          <x14:formula1>
            <xm:f>Planilha2!$A$15:$A$16</xm:f>
          </x14:formula1>
          <xm:sqref>G5:G100</xm:sqref>
        </x14:dataValidation>
        <x14:dataValidation type="list" allowBlank="1" showInputMessage="1" showErrorMessage="1" xr:uid="{CFEC581A-F0FF-4833-90F8-0F419BD48EAF}">
          <x14:formula1>
            <xm:f>Planilha2!$A$1:$A$2</xm:f>
          </x14:formula1>
          <xm:sqref>H5:H100</xm:sqref>
        </x14:dataValidation>
        <x14:dataValidation type="list" allowBlank="1" showInputMessage="1" showErrorMessage="1" xr:uid="{F52245FA-8813-4629-B500-B0823F3A497F}">
          <x14:formula1>
            <xm:f>Planilha2!$A$4:$A$13</xm:f>
          </x14:formula1>
          <xm:sqref>D5:D100</xm:sqref>
        </x14:dataValidation>
        <x14:dataValidation type="list" allowBlank="1" showInputMessage="1" showErrorMessage="1" xr:uid="{20761812-99DA-4ACE-99CF-B803ABC5BC30}">
          <x14:formula1>
            <xm:f>Planilha2!$A$18:$A$19</xm:f>
          </x14:formula1>
          <xm:sqref>C5:C100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ECBCF-519A-435E-89FF-C0FA9146F51D}">
  <sheetPr>
    <pageSetUpPr fitToPage="1"/>
  </sheetPr>
  <dimension ref="A1:L100"/>
  <sheetViews>
    <sheetView topLeftCell="A33" zoomScale="90" zoomScaleNormal="90" zoomScaleSheetLayoutView="100" workbookViewId="0">
      <pane xSplit="1" topLeftCell="B1" activePane="topRight" state="frozen"/>
      <selection activeCell="C12" sqref="C12"/>
      <selection pane="topRight" activeCell="D102" sqref="D102"/>
    </sheetView>
  </sheetViews>
  <sheetFormatPr defaultRowHeight="15" x14ac:dyDescent="0.25"/>
  <cols>
    <col min="1" max="1" width="43.140625" bestFit="1" customWidth="1"/>
    <col min="2" max="2" width="26.140625" style="17" customWidth="1"/>
    <col min="3" max="3" width="16.140625" style="12" customWidth="1"/>
    <col min="4" max="4" width="41.5703125" style="12" bestFit="1" customWidth="1"/>
    <col min="5" max="5" width="20.7109375" bestFit="1" customWidth="1"/>
    <col min="6" max="7" width="20.7109375" customWidth="1"/>
    <col min="8" max="8" width="24.140625" bestFit="1" customWidth="1"/>
    <col min="9" max="9" width="16.140625" customWidth="1"/>
    <col min="10" max="10" width="18.140625" customWidth="1"/>
    <col min="11" max="11" width="17.28515625" bestFit="1" customWidth="1"/>
    <col min="12" max="12" width="13" bestFit="1" customWidth="1"/>
  </cols>
  <sheetData>
    <row r="1" spans="1:12" ht="77.25" customHeight="1" x14ac:dyDescent="0.25">
      <c r="I1" s="22" t="s">
        <v>85</v>
      </c>
      <c r="J1" s="23" t="s">
        <v>86</v>
      </c>
      <c r="K1" s="24" t="s">
        <v>87</v>
      </c>
    </row>
    <row r="2" spans="1:12" ht="47.1" customHeight="1" x14ac:dyDescent="0.4">
      <c r="A2" s="51" t="s">
        <v>198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3"/>
    </row>
    <row r="3" spans="1:12" ht="45" customHeight="1" x14ac:dyDescent="0.25">
      <c r="A3" s="54"/>
      <c r="B3" s="55"/>
      <c r="C3" s="55"/>
      <c r="D3" s="55"/>
      <c r="E3" s="55"/>
      <c r="F3" s="55"/>
      <c r="G3" s="55"/>
      <c r="H3" s="55"/>
      <c r="I3" s="55"/>
      <c r="J3" s="55"/>
      <c r="K3" s="13" t="s">
        <v>0</v>
      </c>
      <c r="L3" s="14" t="s">
        <v>127</v>
      </c>
    </row>
    <row r="4" spans="1:12" ht="24" x14ac:dyDescent="0.25">
      <c r="A4" s="3" t="s">
        <v>1</v>
      </c>
      <c r="B4" s="16" t="s">
        <v>67</v>
      </c>
      <c r="C4" s="3" t="s">
        <v>77</v>
      </c>
      <c r="D4" s="3" t="s">
        <v>2</v>
      </c>
      <c r="E4" s="4" t="s">
        <v>3</v>
      </c>
      <c r="F4" s="4" t="s">
        <v>8</v>
      </c>
      <c r="G4" s="4" t="s">
        <v>7</v>
      </c>
      <c r="H4" s="5" t="s">
        <v>4</v>
      </c>
      <c r="I4" s="21" t="s">
        <v>83</v>
      </c>
      <c r="J4" s="6" t="s">
        <v>5</v>
      </c>
      <c r="K4" s="6" t="s">
        <v>6</v>
      </c>
      <c r="L4" s="6" t="s">
        <v>78</v>
      </c>
    </row>
    <row r="5" spans="1:12" x14ac:dyDescent="0.25">
      <c r="A5" s="11" t="str">
        <f>Tabela224[[#This Row],[NOME]]</f>
        <v>ADENILSON ÂNGELO MACIEIRA</v>
      </c>
      <c r="B5" s="11" t="str">
        <f>Tabela224[[#This Row],[CATEGORIA]]</f>
        <v>EMPREGADO</v>
      </c>
      <c r="C5" s="15" t="str">
        <f>Tabela224[[#This Row],[SITUAÇÃO ]]</f>
        <v>ATIVO</v>
      </c>
      <c r="D5" s="15" t="s">
        <v>117</v>
      </c>
      <c r="E5" s="7">
        <v>45393</v>
      </c>
      <c r="F5" s="10">
        <v>1.0416666666666666E-2</v>
      </c>
      <c r="G5" s="7" t="s">
        <v>25</v>
      </c>
      <c r="H5" s="7" t="s">
        <v>63</v>
      </c>
      <c r="I5" s="8">
        <v>24</v>
      </c>
      <c r="J5" s="7">
        <f t="shared" ref="J5:J68" si="0">EDATE(E5,I5)</f>
        <v>46123</v>
      </c>
      <c r="K5" s="9">
        <f t="shared" ref="K5:K13" si="1">J5-29</f>
        <v>46094</v>
      </c>
      <c r="L5" s="15" t="str">
        <f ca="1">IF(TODAY()&gt;Tabela2241011121314151617181920101314151617[[#This Row],[VENCIMENTO]],"Vencido‼","Válido✔")</f>
        <v>Válido✔</v>
      </c>
    </row>
    <row r="6" spans="1:12" x14ac:dyDescent="0.25">
      <c r="A6" s="11" t="str">
        <f>Tabela224[[#This Row],[NOME]]</f>
        <v>ADENILSON PEREIRA SOARES</v>
      </c>
      <c r="B6" s="11" t="str">
        <f>Tabela224[[#This Row],[CATEGORIA]]</f>
        <v>EMPREGADO</v>
      </c>
      <c r="C6" s="15" t="str">
        <f>Tabela224[[#This Row],[SITUAÇÃO ]]</f>
        <v>ATIVO</v>
      </c>
      <c r="D6" s="15" t="s">
        <v>117</v>
      </c>
      <c r="E6" s="7">
        <v>45394</v>
      </c>
      <c r="F6" s="10">
        <v>1.0416666666666666E-2</v>
      </c>
      <c r="G6" s="7" t="s">
        <v>25</v>
      </c>
      <c r="H6" s="7" t="s">
        <v>63</v>
      </c>
      <c r="I6" s="8">
        <v>24</v>
      </c>
      <c r="J6" s="7">
        <f t="shared" si="0"/>
        <v>46124</v>
      </c>
      <c r="K6" s="9">
        <f t="shared" si="1"/>
        <v>46095</v>
      </c>
      <c r="L6" s="15" t="str">
        <f ca="1">IF(TODAY()&gt;Tabela2241011121314151617181920101314151617[[#This Row],[VENCIMENTO]],"Vencido‼","Válido✔")</f>
        <v>Válido✔</v>
      </c>
    </row>
    <row r="7" spans="1:12" x14ac:dyDescent="0.25">
      <c r="A7" s="11" t="str">
        <f>Tabela224[[#This Row],[NOME]]</f>
        <v>AMANDA APARECIDA DOS SANTOS</v>
      </c>
      <c r="B7" s="11" t="str">
        <f>Tabela224[[#This Row],[CATEGORIA]]</f>
        <v>EMPREGADO</v>
      </c>
      <c r="C7" s="15" t="str">
        <f>Tabela224[[#This Row],[SITUAÇÃO ]]</f>
        <v>ATIVO</v>
      </c>
      <c r="D7" s="15" t="s">
        <v>117</v>
      </c>
      <c r="E7" s="7"/>
      <c r="F7" s="10">
        <v>1.0416666666666666E-2</v>
      </c>
      <c r="G7" s="7" t="s">
        <v>25</v>
      </c>
      <c r="H7" s="7"/>
      <c r="I7" s="8">
        <v>24</v>
      </c>
      <c r="J7" s="7">
        <f t="shared" si="0"/>
        <v>731</v>
      </c>
      <c r="K7" s="9">
        <f t="shared" si="1"/>
        <v>702</v>
      </c>
      <c r="L7" s="15" t="str">
        <f ca="1">IF(TODAY()&gt;Tabela2241011121314151617181920101314151617[[#This Row],[VENCIMENTO]],"Vencido‼","Válido✔")</f>
        <v>Vencido‼</v>
      </c>
    </row>
    <row r="8" spans="1:12" hidden="1" x14ac:dyDescent="0.25">
      <c r="A8" s="11" t="str">
        <f>Tabela224[[#This Row],[NOME]]</f>
        <v>ANDERSON JOSÉ NUNES REIS</v>
      </c>
      <c r="B8" s="11" t="str">
        <f>Tabela224[[#This Row],[CATEGORIA]]</f>
        <v>EMPREGADO</v>
      </c>
      <c r="C8" s="15" t="str">
        <f>Tabela224[[#This Row],[SITUAÇÃO ]]</f>
        <v>INATIVO</v>
      </c>
      <c r="D8" s="15"/>
      <c r="E8" s="7"/>
      <c r="F8" s="10"/>
      <c r="G8" s="7"/>
      <c r="H8" s="7"/>
      <c r="I8" s="8"/>
      <c r="J8" s="7">
        <f t="shared" si="0"/>
        <v>0</v>
      </c>
      <c r="K8" s="9">
        <f t="shared" si="1"/>
        <v>-29</v>
      </c>
      <c r="L8" s="15" t="str">
        <f ca="1">IF(TODAY()&gt;Tabela2241011121314151617181920101314151617[[#This Row],[VENCIMENTO]],"Vencido‼","Válido✔")</f>
        <v>Vencido‼</v>
      </c>
    </row>
    <row r="9" spans="1:12" x14ac:dyDescent="0.25">
      <c r="A9" s="11" t="str">
        <f>Tabela224[[#This Row],[NOME]]</f>
        <v>ARNALDO RAIMUNDO FERREIRA</v>
      </c>
      <c r="B9" s="11" t="str">
        <f>Tabela224[[#This Row],[CATEGORIA]]</f>
        <v>EMPREGADO</v>
      </c>
      <c r="C9" s="15" t="str">
        <f>Tabela224[[#This Row],[SITUAÇÃO ]]</f>
        <v>ATIVO</v>
      </c>
      <c r="D9" s="15" t="s">
        <v>117</v>
      </c>
      <c r="E9" s="7">
        <v>45393</v>
      </c>
      <c r="F9" s="10">
        <v>1.0416666666666666E-2</v>
      </c>
      <c r="G9" s="7" t="s">
        <v>25</v>
      </c>
      <c r="H9" s="7" t="s">
        <v>63</v>
      </c>
      <c r="I9" s="8">
        <v>24</v>
      </c>
      <c r="J9" s="7">
        <f t="shared" si="0"/>
        <v>46123</v>
      </c>
      <c r="K9" s="9">
        <f t="shared" si="1"/>
        <v>46094</v>
      </c>
      <c r="L9" s="15" t="str">
        <f ca="1">IF(TODAY()&gt;Tabela2241011121314151617181920101314151617[[#This Row],[VENCIMENTO]],"Vencido‼","Válido✔")</f>
        <v>Válido✔</v>
      </c>
    </row>
    <row r="10" spans="1:12" hidden="1" x14ac:dyDescent="0.25">
      <c r="A10" s="11" t="str">
        <f>Tabela224[[#This Row],[NOME]]</f>
        <v>BRUNO DE SOUSA MARTINS</v>
      </c>
      <c r="B10" s="11" t="str">
        <f>Tabela224[[#This Row],[CATEGORIA]]</f>
        <v xml:space="preserve">EMPREGADO </v>
      </c>
      <c r="C10" s="15" t="str">
        <f>Tabela224[[#This Row],[SITUAÇÃO ]]</f>
        <v>INATIVO</v>
      </c>
      <c r="D10" s="15"/>
      <c r="E10" s="7"/>
      <c r="F10" s="10"/>
      <c r="G10" s="7"/>
      <c r="H10" s="7"/>
      <c r="I10" s="8"/>
      <c r="J10" s="7">
        <f t="shared" si="0"/>
        <v>0</v>
      </c>
      <c r="K10" s="9">
        <f t="shared" si="1"/>
        <v>-29</v>
      </c>
      <c r="L10" s="15" t="str">
        <f ca="1">IF(TODAY()&gt;Tabela2241011121314151617181920101314151617[[#This Row],[VENCIMENTO]],"Vencido‼","Válido✔")</f>
        <v>Vencido‼</v>
      </c>
    </row>
    <row r="11" spans="1:12" x14ac:dyDescent="0.25">
      <c r="A11" s="11" t="str">
        <f>Tabela224[[#This Row],[NOME]]</f>
        <v>CARLOS ANANIAS SOARES DOS ANJOS</v>
      </c>
      <c r="B11" s="11" t="str">
        <f>Tabela224[[#This Row],[CATEGORIA]]</f>
        <v>EMPREGADO</v>
      </c>
      <c r="C11" s="15" t="str">
        <f>Tabela224[[#This Row],[SITUAÇÃO ]]</f>
        <v>ATIVO</v>
      </c>
      <c r="D11" s="15" t="s">
        <v>117</v>
      </c>
      <c r="E11" s="7"/>
      <c r="F11" s="10">
        <v>1.0416666666666666E-2</v>
      </c>
      <c r="G11" s="7" t="s">
        <v>25</v>
      </c>
      <c r="H11" s="7"/>
      <c r="I11" s="8">
        <v>24</v>
      </c>
      <c r="J11" s="7">
        <f t="shared" si="0"/>
        <v>731</v>
      </c>
      <c r="K11" s="9">
        <f t="shared" si="1"/>
        <v>702</v>
      </c>
      <c r="L11" s="15" t="str">
        <f ca="1">IF(TODAY()&gt;Tabela2241011121314151617181920101314151617[[#This Row],[VENCIMENTO]],"Vencido‼","Válido✔")</f>
        <v>Vencido‼</v>
      </c>
    </row>
    <row r="12" spans="1:12" hidden="1" x14ac:dyDescent="0.25">
      <c r="A12" s="11" t="str">
        <f>Tabela224[[#This Row],[NOME]]</f>
        <v>CARLOS ANTÔNIO DE LISBOA</v>
      </c>
      <c r="B12" s="11" t="str">
        <f>Tabela224[[#This Row],[CATEGORIA]]</f>
        <v>EMPREGADO</v>
      </c>
      <c r="C12" s="15" t="str">
        <f>Tabela224[[#This Row],[SITUAÇÃO ]]</f>
        <v>INATIVO</v>
      </c>
      <c r="D12" s="15"/>
      <c r="E12" s="7"/>
      <c r="F12" s="10"/>
      <c r="G12" s="7"/>
      <c r="H12" s="7"/>
      <c r="I12" s="8"/>
      <c r="J12" s="7">
        <f t="shared" si="0"/>
        <v>0</v>
      </c>
      <c r="K12" s="9">
        <f t="shared" si="1"/>
        <v>-29</v>
      </c>
      <c r="L12" s="15" t="str">
        <f ca="1">IF(TODAY()&gt;Tabela2241011121314151617181920101314151617[[#This Row],[VENCIMENTO]],"Vencido‼","Válido✔")</f>
        <v>Vencido‼</v>
      </c>
    </row>
    <row r="13" spans="1:12" x14ac:dyDescent="0.25">
      <c r="A13" s="11" t="str">
        <f>Tabela224[[#This Row],[NOME]]</f>
        <v>CLESIANO ANTÔNIO DIAS PINHEIRO</v>
      </c>
      <c r="B13" s="11" t="str">
        <f>Tabela224[[#This Row],[CATEGORIA]]</f>
        <v xml:space="preserve">EMPREGADO </v>
      </c>
      <c r="C13" s="15" t="str">
        <f>Tabela224[[#This Row],[SITUAÇÃO ]]</f>
        <v>ATIVO</v>
      </c>
      <c r="D13" s="15" t="s">
        <v>117</v>
      </c>
      <c r="E13" s="7">
        <v>45394</v>
      </c>
      <c r="F13" s="10">
        <v>1.0416666666666666E-2</v>
      </c>
      <c r="G13" s="7" t="s">
        <v>25</v>
      </c>
      <c r="H13" s="7" t="s">
        <v>63</v>
      </c>
      <c r="I13" s="8">
        <v>24</v>
      </c>
      <c r="J13" s="7">
        <f t="shared" si="0"/>
        <v>46124</v>
      </c>
      <c r="K13" s="9">
        <f t="shared" si="1"/>
        <v>46095</v>
      </c>
      <c r="L13" s="15" t="str">
        <f ca="1">IF(TODAY()&gt;Tabela2241011121314151617181920101314151617[[#This Row],[VENCIMENTO]],"Vencido‼","Válido✔")</f>
        <v>Válido✔</v>
      </c>
    </row>
    <row r="14" spans="1:12" x14ac:dyDescent="0.25">
      <c r="A14" s="11" t="str">
        <f>Tabela224[[#This Row],[NOME]]</f>
        <v>DAMIÃO VICENTE SARAIVA</v>
      </c>
      <c r="B14" s="11" t="str">
        <f>Tabela224[[#This Row],[CATEGORIA]]</f>
        <v>EMPREGADO</v>
      </c>
      <c r="C14" s="15" t="str">
        <f>Tabela224[[#This Row],[SITUAÇÃO ]]</f>
        <v>ATIVO</v>
      </c>
      <c r="D14" s="15" t="s">
        <v>117</v>
      </c>
      <c r="E14" s="7"/>
      <c r="F14" s="10">
        <v>1.0416666666666666E-2</v>
      </c>
      <c r="G14" s="7" t="s">
        <v>25</v>
      </c>
      <c r="H14" s="7"/>
      <c r="I14" s="8">
        <v>24</v>
      </c>
      <c r="J14" s="7">
        <f t="shared" si="0"/>
        <v>731</v>
      </c>
      <c r="K14" s="9">
        <f>J14-29</f>
        <v>702</v>
      </c>
      <c r="L14" s="15" t="str">
        <f ca="1">IF(TODAY()&gt;Tabela2241011121314151617181920101314151617[[#This Row],[VENCIMENTO]],"Vencido‼","Válido✔")</f>
        <v>Vencido‼</v>
      </c>
    </row>
    <row r="15" spans="1:12" x14ac:dyDescent="0.25">
      <c r="A15" s="11" t="str">
        <f>Tabela224[[#This Row],[NOME]]</f>
        <v>DANIEL ALVES DA CUNHA</v>
      </c>
      <c r="B15" s="11" t="str">
        <f>Tabela224[[#This Row],[CATEGORIA]]</f>
        <v>EMPREGADO</v>
      </c>
      <c r="C15" s="15" t="str">
        <f>Tabela224[[#This Row],[SITUAÇÃO ]]</f>
        <v>ATIVO</v>
      </c>
      <c r="D15" s="15" t="s">
        <v>117</v>
      </c>
      <c r="E15" s="7"/>
      <c r="F15" s="10">
        <v>1.0416666666666666E-2</v>
      </c>
      <c r="G15" s="7" t="s">
        <v>25</v>
      </c>
      <c r="H15" s="7"/>
      <c r="I15" s="8">
        <v>24</v>
      </c>
      <c r="J15" s="7">
        <f t="shared" si="0"/>
        <v>731</v>
      </c>
      <c r="K15" s="9">
        <f t="shared" ref="K15:K78" si="2">J15-29</f>
        <v>702</v>
      </c>
      <c r="L15" s="15" t="str">
        <f ca="1">IF(TODAY()&gt;Tabela2241011121314151617181920101314151617[[#This Row],[VENCIMENTO]],"Vencido‼","Válido✔")</f>
        <v>Vencido‼</v>
      </c>
    </row>
    <row r="16" spans="1:12" hidden="1" x14ac:dyDescent="0.25">
      <c r="A16" s="11" t="str">
        <f>Tabela224[[#This Row],[NOME]]</f>
        <v>DIEGO GALDINO REZENDE</v>
      </c>
      <c r="B16" s="11" t="str">
        <f>Tabela224[[#This Row],[CATEGORIA]]</f>
        <v>INTERMITENTE (GEOSCAN)</v>
      </c>
      <c r="C16" s="15" t="str">
        <f>Tabela224[[#This Row],[SITUAÇÃO ]]</f>
        <v>ATIVO</v>
      </c>
      <c r="D16" s="15"/>
      <c r="E16" s="7"/>
      <c r="F16" s="10"/>
      <c r="G16" s="7"/>
      <c r="H16" s="7"/>
      <c r="I16" s="8"/>
      <c r="J16" s="7">
        <f t="shared" si="0"/>
        <v>0</v>
      </c>
      <c r="K16" s="9">
        <f t="shared" si="2"/>
        <v>-29</v>
      </c>
      <c r="L16" s="15" t="str">
        <f ca="1">IF(TODAY()&gt;Tabela2241011121314151617181920101314151617[[#This Row],[VENCIMENTO]],"Vencido‼","Válido✔")</f>
        <v>Vencido‼</v>
      </c>
    </row>
    <row r="17" spans="1:12" hidden="1" x14ac:dyDescent="0.25">
      <c r="A17" s="11" t="str">
        <f>Tabela224[[#This Row],[NOME]]</f>
        <v>DOGIVAL GONÇALVES DOS SANTOS</v>
      </c>
      <c r="B17" s="11" t="str">
        <f>Tabela224[[#This Row],[CATEGORIA]]</f>
        <v>INTERMITENTE (ELISVÂNIO)</v>
      </c>
      <c r="C17" s="15" t="str">
        <f>Tabela224[[#This Row],[SITUAÇÃO ]]</f>
        <v>ATIVO</v>
      </c>
      <c r="D17" s="15"/>
      <c r="E17" s="7"/>
      <c r="F17" s="10"/>
      <c r="G17" s="7"/>
      <c r="H17" s="7"/>
      <c r="I17" s="8"/>
      <c r="J17" s="7">
        <f t="shared" si="0"/>
        <v>0</v>
      </c>
      <c r="K17" s="9">
        <f t="shared" si="2"/>
        <v>-29</v>
      </c>
      <c r="L17" s="15" t="str">
        <f ca="1">IF(TODAY()&gt;Tabela2241011121314151617181920101314151617[[#This Row],[VENCIMENTO]],"Vencido‼","Válido✔")</f>
        <v>Vencido‼</v>
      </c>
    </row>
    <row r="18" spans="1:12" hidden="1" x14ac:dyDescent="0.25">
      <c r="A18" s="11" t="str">
        <f>Tabela224[[#This Row],[NOME]]</f>
        <v>ELISVÂNIO DE SOUZA OLIVEIRA</v>
      </c>
      <c r="B18" s="11" t="str">
        <f>Tabela224[[#This Row],[CATEGORIA]]</f>
        <v>INTERMITENTE (ELISVÂNIO)</v>
      </c>
      <c r="C18" s="15" t="str">
        <f>Tabela224[[#This Row],[SITUAÇÃO ]]</f>
        <v>ATIVO</v>
      </c>
      <c r="D18" s="15"/>
      <c r="E18" s="7"/>
      <c r="F18" s="10"/>
      <c r="G18" s="7"/>
      <c r="H18" s="7"/>
      <c r="I18" s="8"/>
      <c r="J18" s="7">
        <f t="shared" si="0"/>
        <v>0</v>
      </c>
      <c r="K18" s="9">
        <f t="shared" si="2"/>
        <v>-29</v>
      </c>
      <c r="L18" s="15" t="str">
        <f ca="1">IF(TODAY()&gt;Tabela2241011121314151617181920101314151617[[#This Row],[VENCIMENTO]],"Vencido‼","Válido✔")</f>
        <v>Vencido‼</v>
      </c>
    </row>
    <row r="19" spans="1:12" x14ac:dyDescent="0.25">
      <c r="A19" s="11" t="str">
        <f>Tabela224[[#This Row],[NOME]]</f>
        <v>EVARISTO CHAVES DA SILVA</v>
      </c>
      <c r="B19" s="11" t="str">
        <f>Tabela224[[#This Row],[CATEGORIA]]</f>
        <v>EMPREGADO</v>
      </c>
      <c r="C19" s="15" t="str">
        <f>Tabela224[[#This Row],[SITUAÇÃO ]]</f>
        <v>ATIVO</v>
      </c>
      <c r="D19" s="15" t="s">
        <v>117</v>
      </c>
      <c r="E19" s="7"/>
      <c r="F19" s="10">
        <v>1.0416666666666666E-2</v>
      </c>
      <c r="G19" s="7" t="s">
        <v>25</v>
      </c>
      <c r="H19" s="7"/>
      <c r="I19" s="8">
        <v>24</v>
      </c>
      <c r="J19" s="7">
        <f t="shared" si="0"/>
        <v>731</v>
      </c>
      <c r="K19" s="9">
        <f t="shared" si="2"/>
        <v>702</v>
      </c>
      <c r="L19" s="15" t="str">
        <f ca="1">IF(TODAY()&gt;Tabela2241011121314151617181920101314151617[[#This Row],[VENCIMENTO]],"Vencido‼","Válido✔")</f>
        <v>Vencido‼</v>
      </c>
    </row>
    <row r="20" spans="1:12" x14ac:dyDescent="0.25">
      <c r="A20" s="11" t="str">
        <f>Tabela224[[#This Row],[NOME]]</f>
        <v>FELIPE OLIVEIRA BARBOSA</v>
      </c>
      <c r="B20" s="11" t="str">
        <f>Tabela224[[#This Row],[CATEGORIA]]</f>
        <v>EMPREGADO</v>
      </c>
      <c r="C20" s="15" t="str">
        <f>Tabela224[[#This Row],[SITUAÇÃO ]]</f>
        <v>ATIVO</v>
      </c>
      <c r="D20" s="15" t="s">
        <v>117</v>
      </c>
      <c r="E20" s="7">
        <v>45394</v>
      </c>
      <c r="F20" s="10">
        <v>1.0416666666666666E-2</v>
      </c>
      <c r="G20" s="7" t="s">
        <v>25</v>
      </c>
      <c r="H20" s="7" t="s">
        <v>63</v>
      </c>
      <c r="I20" s="8">
        <v>24</v>
      </c>
      <c r="J20" s="7">
        <f t="shared" si="0"/>
        <v>46124</v>
      </c>
      <c r="K20" s="9">
        <f t="shared" si="2"/>
        <v>46095</v>
      </c>
      <c r="L20" s="15" t="str">
        <f ca="1">IF(TODAY()&gt;Tabela2241011121314151617181920101314151617[[#This Row],[VENCIMENTO]],"Vencido‼","Válido✔")</f>
        <v>Válido✔</v>
      </c>
    </row>
    <row r="21" spans="1:12" x14ac:dyDescent="0.25">
      <c r="A21" s="11" t="str">
        <f>Tabela224[[#This Row],[NOME]]</f>
        <v>FERNANDO OLIVEIRA DOS SANTOS</v>
      </c>
      <c r="B21" s="11" t="str">
        <f>Tabela224[[#This Row],[CATEGORIA]]</f>
        <v>EMPREGADO</v>
      </c>
      <c r="C21" s="15" t="str">
        <f>Tabela224[[#This Row],[SITUAÇÃO ]]</f>
        <v>ATIVO</v>
      </c>
      <c r="D21" s="15" t="s">
        <v>117</v>
      </c>
      <c r="E21" s="7">
        <v>45394</v>
      </c>
      <c r="F21" s="10">
        <v>1.0416666666666666E-2</v>
      </c>
      <c r="G21" s="7" t="s">
        <v>25</v>
      </c>
      <c r="H21" s="7" t="s">
        <v>63</v>
      </c>
      <c r="I21" s="8">
        <v>24</v>
      </c>
      <c r="J21" s="7">
        <f t="shared" si="0"/>
        <v>46124</v>
      </c>
      <c r="K21" s="9">
        <f t="shared" si="2"/>
        <v>46095</v>
      </c>
      <c r="L21" s="15" t="str">
        <f ca="1">IF(TODAY()&gt;Tabela2241011121314151617181920101314151617[[#This Row],[VENCIMENTO]],"Vencido‼","Válido✔")</f>
        <v>Válido✔</v>
      </c>
    </row>
    <row r="22" spans="1:12" hidden="1" x14ac:dyDescent="0.25">
      <c r="A22" s="11" t="str">
        <f>Tabela224[[#This Row],[NOME]]</f>
        <v>FILIPI GODINHO VEIGA</v>
      </c>
      <c r="B22" s="11" t="str">
        <f>Tabela224[[#This Row],[CATEGORIA]]</f>
        <v>INTERMITENTE (GEOSCAN)</v>
      </c>
      <c r="C22" s="15" t="str">
        <f>Tabela224[[#This Row],[SITUAÇÃO ]]</f>
        <v>ATIVO</v>
      </c>
      <c r="D22" s="15"/>
      <c r="E22" s="7"/>
      <c r="F22" s="10"/>
      <c r="G22" s="7"/>
      <c r="H22" s="7"/>
      <c r="I22" s="8"/>
      <c r="J22" s="7">
        <f t="shared" si="0"/>
        <v>0</v>
      </c>
      <c r="K22" s="9">
        <f t="shared" si="2"/>
        <v>-29</v>
      </c>
      <c r="L22" s="15" t="str">
        <f ca="1">IF(TODAY()&gt;Tabela2241011121314151617181920101314151617[[#This Row],[VENCIMENTO]],"Vencido‼","Válido✔")</f>
        <v>Vencido‼</v>
      </c>
    </row>
    <row r="23" spans="1:12" x14ac:dyDescent="0.25">
      <c r="A23" s="11" t="str">
        <f>Tabela224[[#This Row],[NOME]]</f>
        <v>GERSON DAMIÃO DA SILVA PRADO</v>
      </c>
      <c r="B23" s="11" t="str">
        <f>Tabela224[[#This Row],[CATEGORIA]]</f>
        <v>EMPREGADO</v>
      </c>
      <c r="C23" s="15" t="str">
        <f>Tabela224[[#This Row],[SITUAÇÃO ]]</f>
        <v>ATIVO</v>
      </c>
      <c r="D23" s="15" t="s">
        <v>117</v>
      </c>
      <c r="E23" s="7">
        <v>45401</v>
      </c>
      <c r="F23" s="10">
        <v>1.0416666666666666E-2</v>
      </c>
      <c r="G23" s="7" t="s">
        <v>25</v>
      </c>
      <c r="H23" s="7" t="s">
        <v>63</v>
      </c>
      <c r="I23" s="8">
        <v>24</v>
      </c>
      <c r="J23" s="7">
        <f t="shared" si="0"/>
        <v>46131</v>
      </c>
      <c r="K23" s="9">
        <f t="shared" si="2"/>
        <v>46102</v>
      </c>
      <c r="L23" s="15" t="str">
        <f ca="1">IF(TODAY()&gt;Tabela2241011121314151617181920101314151617[[#This Row],[VENCIMENTO]],"Vencido‼","Válido✔")</f>
        <v>Válido✔</v>
      </c>
    </row>
    <row r="24" spans="1:12" hidden="1" x14ac:dyDescent="0.25">
      <c r="A24" s="11" t="str">
        <f>Tabela224[[#This Row],[NOME]]</f>
        <v>GIVALDO JOSE DOS SANTOS</v>
      </c>
      <c r="B24" s="11" t="str">
        <f>Tabela224[[#This Row],[CATEGORIA]]</f>
        <v>INTERMITENTE (ELISVÂNIO)</v>
      </c>
      <c r="C24" s="15" t="str">
        <f>Tabela224[[#This Row],[SITUAÇÃO ]]</f>
        <v>ATIVO</v>
      </c>
      <c r="D24" s="15"/>
      <c r="E24" s="7"/>
      <c r="F24" s="10"/>
      <c r="G24" s="7"/>
      <c r="H24" s="7"/>
      <c r="I24" s="8"/>
      <c r="J24" s="7">
        <f t="shared" si="0"/>
        <v>0</v>
      </c>
      <c r="K24" s="9">
        <f t="shared" si="2"/>
        <v>-29</v>
      </c>
      <c r="L24" s="15" t="str">
        <f ca="1">IF(TODAY()&gt;Tabela2241011121314151617181920101314151617[[#This Row],[VENCIMENTO]],"Vencido‼","Válido✔")</f>
        <v>Vencido‼</v>
      </c>
    </row>
    <row r="25" spans="1:12" x14ac:dyDescent="0.25">
      <c r="A25" s="11" t="str">
        <f>Tabela224[[#This Row],[NOME]]</f>
        <v>GUSTAVO HENRIQUE ABREU ROCHA</v>
      </c>
      <c r="B25" s="11" t="str">
        <f>Tabela224[[#This Row],[CATEGORIA]]</f>
        <v>EMPREGADO</v>
      </c>
      <c r="C25" s="15" t="str">
        <f>Tabela224[[#This Row],[SITUAÇÃO ]]</f>
        <v>ATIVO</v>
      </c>
      <c r="D25" s="15" t="s">
        <v>117</v>
      </c>
      <c r="E25" s="7"/>
      <c r="F25" s="10">
        <v>1.0416666666666666E-2</v>
      </c>
      <c r="G25" s="7" t="s">
        <v>25</v>
      </c>
      <c r="H25" s="7"/>
      <c r="I25" s="8">
        <v>24</v>
      </c>
      <c r="J25" s="7">
        <f t="shared" si="0"/>
        <v>731</v>
      </c>
      <c r="K25" s="9">
        <f t="shared" si="2"/>
        <v>702</v>
      </c>
      <c r="L25" s="15" t="str">
        <f ca="1">IF(TODAY()&gt;Tabela2241011121314151617181920101314151617[[#This Row],[VENCIMENTO]],"Vencido‼","Válido✔")</f>
        <v>Vencido‼</v>
      </c>
    </row>
    <row r="26" spans="1:12" x14ac:dyDescent="0.25">
      <c r="A26" s="11" t="str">
        <f>Tabela224[[#This Row],[NOME]]</f>
        <v>HIGOR PAULO DIAS OLIVEIRA</v>
      </c>
      <c r="B26" s="11" t="str">
        <f>Tabela224[[#This Row],[CATEGORIA]]</f>
        <v>EMPREGADO</v>
      </c>
      <c r="C26" s="15" t="str">
        <f>Tabela224[[#This Row],[SITUAÇÃO ]]</f>
        <v>ATIVO</v>
      </c>
      <c r="D26" s="15" t="s">
        <v>117</v>
      </c>
      <c r="E26" s="7"/>
      <c r="F26" s="10">
        <v>1.0416666666666666E-2</v>
      </c>
      <c r="G26" s="7" t="s">
        <v>25</v>
      </c>
      <c r="H26" s="7"/>
      <c r="I26" s="8">
        <v>24</v>
      </c>
      <c r="J26" s="7">
        <f t="shared" si="0"/>
        <v>731</v>
      </c>
      <c r="K26" s="9">
        <f t="shared" si="2"/>
        <v>702</v>
      </c>
      <c r="L26" s="15" t="str">
        <f ca="1">IF(TODAY()&gt;Tabela2241011121314151617181920101314151617[[#This Row],[VENCIMENTO]],"Vencido‼","Válido✔")</f>
        <v>Vencido‼</v>
      </c>
    </row>
    <row r="27" spans="1:12" hidden="1" x14ac:dyDescent="0.25">
      <c r="A27" s="11" t="str">
        <f>Tabela224[[#This Row],[NOME]]</f>
        <v>JANDILSON VIRGENS COSTA</v>
      </c>
      <c r="B27" s="11" t="str">
        <f>Tabela224[[#This Row],[CATEGORIA]]</f>
        <v>INTERMITENTE (ELISVÂNIO)</v>
      </c>
      <c r="C27" s="15" t="str">
        <f>Tabela224[[#This Row],[SITUAÇÃO ]]</f>
        <v>ATIVO</v>
      </c>
      <c r="D27" s="15"/>
      <c r="E27" s="7"/>
      <c r="F27" s="10"/>
      <c r="G27" s="7"/>
      <c r="H27" s="7"/>
      <c r="I27" s="8"/>
      <c r="J27" s="7">
        <f t="shared" si="0"/>
        <v>0</v>
      </c>
      <c r="K27" s="9">
        <f t="shared" si="2"/>
        <v>-29</v>
      </c>
      <c r="L27" s="15" t="str">
        <f ca="1">IF(TODAY()&gt;Tabela2241011121314151617181920101314151617[[#This Row],[VENCIMENTO]],"Vencido‼","Válido✔")</f>
        <v>Vencido‼</v>
      </c>
    </row>
    <row r="28" spans="1:12" x14ac:dyDescent="0.25">
      <c r="A28" s="11" t="str">
        <f>Tabela224[[#This Row],[NOME]]</f>
        <v>JHONATA HENRIQUE AMORIM ALVES</v>
      </c>
      <c r="B28" s="11" t="str">
        <f>Tabela224[[#This Row],[CATEGORIA]]</f>
        <v>EMPREGADO</v>
      </c>
      <c r="C28" s="15" t="str">
        <f>Tabela224[[#This Row],[SITUAÇÃO ]]</f>
        <v>ATIVO</v>
      </c>
      <c r="D28" s="15" t="s">
        <v>117</v>
      </c>
      <c r="E28" s="7"/>
      <c r="F28" s="10">
        <v>1.0416666666666666E-2</v>
      </c>
      <c r="G28" s="7" t="s">
        <v>25</v>
      </c>
      <c r="H28" s="7"/>
      <c r="I28" s="8">
        <v>24</v>
      </c>
      <c r="J28" s="7">
        <f t="shared" si="0"/>
        <v>731</v>
      </c>
      <c r="K28" s="9">
        <f t="shared" si="2"/>
        <v>702</v>
      </c>
      <c r="L28" s="15" t="str">
        <f ca="1">IF(TODAY()&gt;Tabela2241011121314151617181920101314151617[[#This Row],[VENCIMENTO]],"Vencido‼","Válido✔")</f>
        <v>Vencido‼</v>
      </c>
    </row>
    <row r="29" spans="1:12" hidden="1" x14ac:dyDescent="0.25">
      <c r="A29" s="11" t="str">
        <f>Tabela224[[#This Row],[NOME]]</f>
        <v>JOÃO PAULO GUIMARÃES</v>
      </c>
      <c r="B29" s="11" t="str">
        <f>Tabela224[[#This Row],[CATEGORIA]]</f>
        <v>EMPREGADO</v>
      </c>
      <c r="C29" s="15" t="str">
        <f>Tabela224[[#This Row],[SITUAÇÃO ]]</f>
        <v>INATIVO</v>
      </c>
      <c r="D29" s="15"/>
      <c r="E29" s="7"/>
      <c r="F29" s="10"/>
      <c r="G29" s="7"/>
      <c r="H29" s="7"/>
      <c r="I29" s="8"/>
      <c r="J29" s="7">
        <f t="shared" si="0"/>
        <v>0</v>
      </c>
      <c r="K29" s="9">
        <f t="shared" si="2"/>
        <v>-29</v>
      </c>
      <c r="L29" s="15" t="str">
        <f ca="1">IF(TODAY()&gt;Tabela2241011121314151617181920101314151617[[#This Row],[VENCIMENTO]],"Vencido‼","Válido✔")</f>
        <v>Vencido‼</v>
      </c>
    </row>
    <row r="30" spans="1:12" hidden="1" x14ac:dyDescent="0.25">
      <c r="A30" s="11" t="str">
        <f>Tabela224[[#This Row],[NOME]]</f>
        <v>JONATHAS KELLYSON MARTINS DE OLIVEIRA</v>
      </c>
      <c r="B30" s="11" t="str">
        <f>Tabela224[[#This Row],[CATEGORIA]]</f>
        <v>INTERMITENTE</v>
      </c>
      <c r="C30" s="15" t="str">
        <f>Tabela224[[#This Row],[SITUAÇÃO ]]</f>
        <v>INATIVO</v>
      </c>
      <c r="D30" s="15"/>
      <c r="E30" s="7"/>
      <c r="F30" s="10"/>
      <c r="G30" s="7"/>
      <c r="H30" s="7"/>
      <c r="I30" s="8"/>
      <c r="J30" s="7">
        <f t="shared" si="0"/>
        <v>0</v>
      </c>
      <c r="K30" s="9">
        <f t="shared" si="2"/>
        <v>-29</v>
      </c>
      <c r="L30" s="15" t="str">
        <f ca="1">IF(TODAY()&gt;Tabela2241011121314151617181920101314151617[[#This Row],[VENCIMENTO]],"Vencido‼","Válido✔")</f>
        <v>Vencido‼</v>
      </c>
    </row>
    <row r="31" spans="1:12" x14ac:dyDescent="0.25">
      <c r="A31" s="11" t="str">
        <f>Tabela224[[#This Row],[NOME]]</f>
        <v>JOSÉ ANTÔNIO DIAS</v>
      </c>
      <c r="B31" s="11" t="str">
        <f>Tabela224[[#This Row],[CATEGORIA]]</f>
        <v xml:space="preserve">EMPREGADO </v>
      </c>
      <c r="C31" s="15" t="str">
        <f>Tabela224[[#This Row],[SITUAÇÃO ]]</f>
        <v>ATIVO</v>
      </c>
      <c r="D31" s="15" t="s">
        <v>117</v>
      </c>
      <c r="E31" s="7"/>
      <c r="F31" s="10">
        <v>1.0416666666666666E-2</v>
      </c>
      <c r="G31" s="7" t="s">
        <v>25</v>
      </c>
      <c r="H31" s="7"/>
      <c r="I31" s="8">
        <v>24</v>
      </c>
      <c r="J31" s="7">
        <f t="shared" si="0"/>
        <v>731</v>
      </c>
      <c r="K31" s="9">
        <f t="shared" si="2"/>
        <v>702</v>
      </c>
      <c r="L31" s="15" t="str">
        <f ca="1">IF(TODAY()&gt;Tabela2241011121314151617181920101314151617[[#This Row],[VENCIMENTO]],"Vencido‼","Válido✔")</f>
        <v>Vencido‼</v>
      </c>
    </row>
    <row r="32" spans="1:12" x14ac:dyDescent="0.25">
      <c r="A32" s="11" t="str">
        <f>Tabela224[[#This Row],[NOME]]</f>
        <v>KENNEDY ALMEIDA MOTA</v>
      </c>
      <c r="B32" s="11" t="str">
        <f>Tabela224[[#This Row],[CATEGORIA]]</f>
        <v>EMPREGADO</v>
      </c>
      <c r="C32" s="15" t="str">
        <f>Tabela224[[#This Row],[SITUAÇÃO ]]</f>
        <v>ATIVO</v>
      </c>
      <c r="D32" s="15" t="s">
        <v>117</v>
      </c>
      <c r="E32" s="7"/>
      <c r="F32" s="10">
        <v>1.0416666666666666E-2</v>
      </c>
      <c r="G32" s="7" t="s">
        <v>25</v>
      </c>
      <c r="H32" s="7"/>
      <c r="I32" s="8">
        <v>24</v>
      </c>
      <c r="J32" s="7">
        <f t="shared" si="0"/>
        <v>731</v>
      </c>
      <c r="K32" s="9">
        <f t="shared" si="2"/>
        <v>702</v>
      </c>
      <c r="L32" s="15" t="str">
        <f ca="1">IF(TODAY()&gt;Tabela2241011121314151617181920101314151617[[#This Row],[VENCIMENTO]],"Vencido‼","Válido✔")</f>
        <v>Vencido‼</v>
      </c>
    </row>
    <row r="33" spans="1:12" x14ac:dyDescent="0.25">
      <c r="A33" s="11" t="str">
        <f>Tabela224[[#This Row],[NOME]]</f>
        <v>KEVIN AQUINO ARNEZ</v>
      </c>
      <c r="B33" s="11" t="str">
        <f>Tabela224[[#This Row],[CATEGORIA]]</f>
        <v>EMPREGADO</v>
      </c>
      <c r="C33" s="15" t="str">
        <f>Tabela224[[#This Row],[SITUAÇÃO ]]</f>
        <v>ATIVO</v>
      </c>
      <c r="D33" s="15" t="s">
        <v>117</v>
      </c>
      <c r="E33" s="7"/>
      <c r="F33" s="10">
        <v>1.0416666666666666E-2</v>
      </c>
      <c r="G33" s="7" t="s">
        <v>25</v>
      </c>
      <c r="H33" s="7"/>
      <c r="I33" s="8">
        <v>24</v>
      </c>
      <c r="J33" s="7">
        <f t="shared" si="0"/>
        <v>731</v>
      </c>
      <c r="K33" s="9">
        <f t="shared" si="2"/>
        <v>702</v>
      </c>
      <c r="L33" s="15" t="str">
        <f ca="1">IF(TODAY()&gt;Tabela2241011121314151617181920101314151617[[#This Row],[VENCIMENTO]],"Vencido‼","Válido✔")</f>
        <v>Vencido‼</v>
      </c>
    </row>
    <row r="34" spans="1:12" x14ac:dyDescent="0.25">
      <c r="A34" s="11" t="str">
        <f>Tabela224[[#This Row],[NOME]]</f>
        <v>LEANDRO ARCANJO DOS SANTOS</v>
      </c>
      <c r="B34" s="11" t="str">
        <f>Tabela224[[#This Row],[CATEGORIA]]</f>
        <v>EMPREGADO</v>
      </c>
      <c r="C34" s="15" t="str">
        <f>Tabela224[[#This Row],[SITUAÇÃO ]]</f>
        <v>ATIVO</v>
      </c>
      <c r="D34" s="15" t="s">
        <v>117</v>
      </c>
      <c r="E34" s="7">
        <v>45412</v>
      </c>
      <c r="F34" s="10">
        <v>1.0416666666666666E-2</v>
      </c>
      <c r="G34" s="7" t="s">
        <v>25</v>
      </c>
      <c r="H34" s="7" t="s">
        <v>63</v>
      </c>
      <c r="I34" s="8">
        <v>24</v>
      </c>
      <c r="J34" s="7">
        <f t="shared" si="0"/>
        <v>46142</v>
      </c>
      <c r="K34" s="9">
        <f t="shared" si="2"/>
        <v>46113</v>
      </c>
      <c r="L34" s="15" t="str">
        <f ca="1">IF(TODAY()&gt;Tabela2241011121314151617181920101314151617[[#This Row],[VENCIMENTO]],"Vencido‼","Válido✔")</f>
        <v>Válido✔</v>
      </c>
    </row>
    <row r="35" spans="1:12" hidden="1" x14ac:dyDescent="0.25">
      <c r="A35" s="11" t="str">
        <f>Tabela224[[#This Row],[NOME]]</f>
        <v>LUCIANO ALVES DE PAIVA</v>
      </c>
      <c r="B35" s="11" t="str">
        <f>Tabela224[[#This Row],[CATEGORIA]]</f>
        <v>EMPREGADO</v>
      </c>
      <c r="C35" s="15" t="str">
        <f>Tabela224[[#This Row],[SITUAÇÃO ]]</f>
        <v>INATIVO</v>
      </c>
      <c r="D35" s="15"/>
      <c r="E35" s="7"/>
      <c r="F35" s="10"/>
      <c r="G35" s="7"/>
      <c r="H35" s="7"/>
      <c r="I35" s="8"/>
      <c r="J35" s="7">
        <f t="shared" si="0"/>
        <v>0</v>
      </c>
      <c r="K35" s="9">
        <f t="shared" si="2"/>
        <v>-29</v>
      </c>
      <c r="L35" s="15" t="str">
        <f ca="1">IF(TODAY()&gt;Tabela2241011121314151617181920101314151617[[#This Row],[VENCIMENTO]],"Vencido‼","Válido✔")</f>
        <v>Vencido‼</v>
      </c>
    </row>
    <row r="36" spans="1:12" x14ac:dyDescent="0.25">
      <c r="A36" s="11" t="str">
        <f>Tabela224[[#This Row],[NOME]]</f>
        <v>LUIZ CARLOS CORRÊA</v>
      </c>
      <c r="B36" s="11" t="str">
        <f>Tabela224[[#This Row],[CATEGORIA]]</f>
        <v>EMPREGADO</v>
      </c>
      <c r="C36" s="15" t="str">
        <f>Tabela224[[#This Row],[SITUAÇÃO ]]</f>
        <v>ATIVO</v>
      </c>
      <c r="D36" s="15" t="s">
        <v>117</v>
      </c>
      <c r="E36" s="7"/>
      <c r="F36" s="10">
        <v>1.0416666666666666E-2</v>
      </c>
      <c r="G36" s="7" t="s">
        <v>25</v>
      </c>
      <c r="H36" s="7"/>
      <c r="I36" s="8">
        <v>24</v>
      </c>
      <c r="J36" s="7">
        <f t="shared" si="0"/>
        <v>731</v>
      </c>
      <c r="K36" s="9">
        <f t="shared" si="2"/>
        <v>702</v>
      </c>
      <c r="L36" s="15" t="str">
        <f ca="1">IF(TODAY()&gt;Tabela2241011121314151617181920101314151617[[#This Row],[VENCIMENTO]],"Vencido‼","Válido✔")</f>
        <v>Vencido‼</v>
      </c>
    </row>
    <row r="37" spans="1:12" x14ac:dyDescent="0.25">
      <c r="A37" s="11" t="str">
        <f>Tabela224[[#This Row],[NOME]]</f>
        <v>MÁRCIO PEREIRA DO NASCIMENTO</v>
      </c>
      <c r="B37" s="11" t="str">
        <f>Tabela224[[#This Row],[CATEGORIA]]</f>
        <v>EMPREGADO</v>
      </c>
      <c r="C37" s="15" t="str">
        <f>Tabela224[[#This Row],[SITUAÇÃO ]]</f>
        <v>ATIVO</v>
      </c>
      <c r="D37" s="15" t="s">
        <v>117</v>
      </c>
      <c r="E37" s="7">
        <v>45401</v>
      </c>
      <c r="F37" s="10">
        <v>1.0416666666666666E-2</v>
      </c>
      <c r="G37" s="7" t="s">
        <v>25</v>
      </c>
      <c r="H37" s="7" t="s">
        <v>63</v>
      </c>
      <c r="I37" s="8">
        <v>24</v>
      </c>
      <c r="J37" s="7">
        <f t="shared" si="0"/>
        <v>46131</v>
      </c>
      <c r="K37" s="9">
        <f t="shared" si="2"/>
        <v>46102</v>
      </c>
      <c r="L37" s="15" t="str">
        <f ca="1">IF(TODAY()&gt;Tabela2241011121314151617181920101314151617[[#This Row],[VENCIMENTO]],"Vencido‼","Válido✔")</f>
        <v>Válido✔</v>
      </c>
    </row>
    <row r="38" spans="1:12" hidden="1" x14ac:dyDescent="0.25">
      <c r="A38" s="11" t="str">
        <f>Tabela224[[#This Row],[NOME]]</f>
        <v>MATEUS DOS SANTOS DE BRITO</v>
      </c>
      <c r="B38" s="11" t="str">
        <f>Tabela224[[#This Row],[CATEGORIA]]</f>
        <v>INTERMITENTE (ELISVÂNIO)</v>
      </c>
      <c r="C38" s="15" t="str">
        <f>Tabela224[[#This Row],[SITUAÇÃO ]]</f>
        <v>ATIVO</v>
      </c>
      <c r="D38" s="15"/>
      <c r="E38" s="7"/>
      <c r="F38" s="10"/>
      <c r="G38" s="7"/>
      <c r="H38" s="7"/>
      <c r="I38" s="8"/>
      <c r="J38" s="7">
        <f t="shared" si="0"/>
        <v>0</v>
      </c>
      <c r="K38" s="9">
        <f t="shared" si="2"/>
        <v>-29</v>
      </c>
      <c r="L38" s="15" t="str">
        <f ca="1">IF(TODAY()&gt;Tabela2241011121314151617181920101314151617[[#This Row],[VENCIMENTO]],"Vencido‼","Válido✔")</f>
        <v>Vencido‼</v>
      </c>
    </row>
    <row r="39" spans="1:12" x14ac:dyDescent="0.25">
      <c r="A39" s="11" t="str">
        <f>Tabela224[[#This Row],[NOME]]</f>
        <v>MOACIR ROMÁRIO SIQUEIRA DOS REIS</v>
      </c>
      <c r="B39" s="11" t="str">
        <f>Tabela224[[#This Row],[CATEGORIA]]</f>
        <v>EMPREGADO</v>
      </c>
      <c r="C39" s="15" t="str">
        <f>Tabela224[[#This Row],[SITUAÇÃO ]]</f>
        <v>ATIVO</v>
      </c>
      <c r="D39" s="15" t="s">
        <v>117</v>
      </c>
      <c r="E39" s="7">
        <v>45401</v>
      </c>
      <c r="F39" s="10">
        <v>1.0416666666666666E-2</v>
      </c>
      <c r="G39" s="7" t="s">
        <v>25</v>
      </c>
      <c r="H39" s="7" t="s">
        <v>63</v>
      </c>
      <c r="I39" s="8">
        <v>24</v>
      </c>
      <c r="J39" s="7">
        <f t="shared" si="0"/>
        <v>46131</v>
      </c>
      <c r="K39" s="9">
        <f t="shared" si="2"/>
        <v>46102</v>
      </c>
      <c r="L39" s="15" t="str">
        <f ca="1">IF(TODAY()&gt;Tabela2241011121314151617181920101314151617[[#This Row],[VENCIMENTO]],"Vencido‼","Válido✔")</f>
        <v>Válido✔</v>
      </c>
    </row>
    <row r="40" spans="1:12" x14ac:dyDescent="0.25">
      <c r="A40" s="11" t="str">
        <f>Tabela224[[#This Row],[NOME]]</f>
        <v>NATHÁLIA ROSY SOUZA OLIVEIRA</v>
      </c>
      <c r="B40" s="11" t="str">
        <f>Tabela224[[#This Row],[CATEGORIA]]</f>
        <v>EMPREGADO</v>
      </c>
      <c r="C40" s="15" t="str">
        <f>Tabela224[[#This Row],[SITUAÇÃO ]]</f>
        <v>ATIVO</v>
      </c>
      <c r="D40" s="15" t="s">
        <v>117</v>
      </c>
      <c r="E40" s="7"/>
      <c r="F40" s="10">
        <v>1.0416666666666666E-2</v>
      </c>
      <c r="G40" s="7" t="s">
        <v>25</v>
      </c>
      <c r="H40" s="7"/>
      <c r="I40" s="8">
        <v>24</v>
      </c>
      <c r="J40" s="7">
        <f t="shared" si="0"/>
        <v>731</v>
      </c>
      <c r="K40" s="9">
        <f t="shared" si="2"/>
        <v>702</v>
      </c>
      <c r="L40" s="15" t="str">
        <f ca="1">IF(TODAY()&gt;Tabela2241011121314151617181920101314151617[[#This Row],[VENCIMENTO]],"Vencido‼","Válido✔")</f>
        <v>Vencido‼</v>
      </c>
    </row>
    <row r="41" spans="1:12" x14ac:dyDescent="0.25">
      <c r="A41" s="11" t="str">
        <f>Tabela224[[#This Row],[NOME]]</f>
        <v>NAYARA THAÍS LOURENÇO OLIVEIRA</v>
      </c>
      <c r="B41" s="11" t="str">
        <f>Tabela224[[#This Row],[CATEGORIA]]</f>
        <v>EMPREGADO</v>
      </c>
      <c r="C41" s="15" t="str">
        <f>Tabela224[[#This Row],[SITUAÇÃO ]]</f>
        <v>ATIVO</v>
      </c>
      <c r="D41" s="15" t="s">
        <v>117</v>
      </c>
      <c r="E41" s="7"/>
      <c r="F41" s="10">
        <v>1.0416666666666666E-2</v>
      </c>
      <c r="G41" s="7" t="s">
        <v>25</v>
      </c>
      <c r="H41" s="7"/>
      <c r="I41" s="8">
        <v>24</v>
      </c>
      <c r="J41" s="7">
        <f t="shared" si="0"/>
        <v>731</v>
      </c>
      <c r="K41" s="9">
        <f t="shared" si="2"/>
        <v>702</v>
      </c>
      <c r="L41" s="15" t="str">
        <f ca="1">IF(TODAY()&gt;Tabela2241011121314151617181920101314151617[[#This Row],[VENCIMENTO]],"Vencido‼","Válido✔")</f>
        <v>Vencido‼</v>
      </c>
    </row>
    <row r="42" spans="1:12" x14ac:dyDescent="0.25">
      <c r="A42" s="11" t="str">
        <f>Tabela224[[#This Row],[NOME]]</f>
        <v>NIELTON OLIVEIRA DAMASCENO</v>
      </c>
      <c r="B42" s="11" t="str">
        <f>Tabela224[[#This Row],[CATEGORIA]]</f>
        <v>EMPREGADO</v>
      </c>
      <c r="C42" s="15" t="str">
        <f>Tabela224[[#This Row],[SITUAÇÃO ]]</f>
        <v>ATIVO</v>
      </c>
      <c r="D42" s="15" t="s">
        <v>117</v>
      </c>
      <c r="E42" s="7">
        <v>45401</v>
      </c>
      <c r="F42" s="10">
        <v>1.0416666666666666E-2</v>
      </c>
      <c r="G42" s="7" t="s">
        <v>25</v>
      </c>
      <c r="H42" s="7" t="s">
        <v>63</v>
      </c>
      <c r="I42" s="8">
        <v>24</v>
      </c>
      <c r="J42" s="7">
        <f t="shared" si="0"/>
        <v>46131</v>
      </c>
      <c r="K42" s="9">
        <f t="shared" si="2"/>
        <v>46102</v>
      </c>
      <c r="L42" s="15" t="str">
        <f ca="1">IF(TODAY()&gt;Tabela2241011121314151617181920101314151617[[#This Row],[VENCIMENTO]],"Vencido‼","Válido✔")</f>
        <v>Válido✔</v>
      </c>
    </row>
    <row r="43" spans="1:12" x14ac:dyDescent="0.25">
      <c r="A43" s="11" t="str">
        <f>Tabela224[[#This Row],[NOME]]</f>
        <v>PAULO CÉLIO DA SILVA</v>
      </c>
      <c r="B43" s="11" t="str">
        <f>Tabela224[[#This Row],[CATEGORIA]]</f>
        <v>EMPREGADO</v>
      </c>
      <c r="C43" s="15" t="str">
        <f>Tabela224[[#This Row],[SITUAÇÃO ]]</f>
        <v>ATIVO</v>
      </c>
      <c r="D43" s="15" t="s">
        <v>117</v>
      </c>
      <c r="E43" s="7"/>
      <c r="F43" s="10">
        <v>1.0416666666666666E-2</v>
      </c>
      <c r="G43" s="7" t="s">
        <v>25</v>
      </c>
      <c r="H43" s="7"/>
      <c r="I43" s="8">
        <v>24</v>
      </c>
      <c r="J43" s="7">
        <f t="shared" si="0"/>
        <v>731</v>
      </c>
      <c r="K43" s="9">
        <f t="shared" si="2"/>
        <v>702</v>
      </c>
      <c r="L43" s="15" t="str">
        <f ca="1">IF(TODAY()&gt;Tabela2241011121314151617181920101314151617[[#This Row],[VENCIMENTO]],"Vencido‼","Válido✔")</f>
        <v>Vencido‼</v>
      </c>
    </row>
    <row r="44" spans="1:12" hidden="1" x14ac:dyDescent="0.25">
      <c r="A44" s="11" t="str">
        <f>Tabela224[[#This Row],[NOME]]</f>
        <v>RAFAEL FAUSTINO MAPA COELHO</v>
      </c>
      <c r="B44" s="11" t="str">
        <f>Tabela224[[#This Row],[CATEGORIA]]</f>
        <v>EMPREGADO</v>
      </c>
      <c r="C44" s="15" t="str">
        <f>Tabela224[[#This Row],[SITUAÇÃO ]]</f>
        <v>INATIVO</v>
      </c>
      <c r="D44" s="15"/>
      <c r="E44" s="7"/>
      <c r="F44" s="10"/>
      <c r="G44" s="7"/>
      <c r="H44" s="7"/>
      <c r="I44" s="8"/>
      <c r="J44" s="7">
        <f t="shared" si="0"/>
        <v>0</v>
      </c>
      <c r="K44" s="9">
        <f t="shared" si="2"/>
        <v>-29</v>
      </c>
      <c r="L44" s="15" t="str">
        <f ca="1">IF(TODAY()&gt;Tabela2241011121314151617181920101314151617[[#This Row],[VENCIMENTO]],"Vencido‼","Válido✔")</f>
        <v>Vencido‼</v>
      </c>
    </row>
    <row r="45" spans="1:12" hidden="1" x14ac:dyDescent="0.25">
      <c r="A45" s="11" t="str">
        <f>Tabela224[[#This Row],[NOME]]</f>
        <v>RAFAEL ROBERTO CAMPIDELLI</v>
      </c>
      <c r="B45" s="11" t="str">
        <f>Tabela224[[#This Row],[CATEGORIA]]</f>
        <v>EMPREGADO</v>
      </c>
      <c r="C45" s="15" t="s">
        <v>120</v>
      </c>
      <c r="D45" s="15"/>
      <c r="E45" s="7"/>
      <c r="F45" s="10"/>
      <c r="G45" s="7"/>
      <c r="H45" s="7"/>
      <c r="I45" s="8"/>
      <c r="J45" s="7">
        <f>EDATE(E45,I45)</f>
        <v>0</v>
      </c>
      <c r="K45" s="9">
        <f>J45-29</f>
        <v>-29</v>
      </c>
      <c r="L45" s="15" t="str">
        <f ca="1">IF(TODAY()&gt;Tabela2241011121314151617181920101314151617[[#This Row],[VENCIMENTO]],"Vencido‼","Válido✔")</f>
        <v>Vencido‼</v>
      </c>
    </row>
    <row r="46" spans="1:12" x14ac:dyDescent="0.25">
      <c r="A46" s="11" t="str">
        <f>Tabela224[[#This Row],[NOME]]</f>
        <v>ROBERT AUGUSTO SANTOS SILVA</v>
      </c>
      <c r="B46" s="11" t="str">
        <f>Tabela224[[#This Row],[CATEGORIA]]</f>
        <v>EMPREGADO</v>
      </c>
      <c r="C46" s="15" t="str">
        <f>Tabela224[[#This Row],[SITUAÇÃO ]]</f>
        <v>ATIVO</v>
      </c>
      <c r="D46" s="15" t="s">
        <v>117</v>
      </c>
      <c r="E46" s="7">
        <v>45401</v>
      </c>
      <c r="F46" s="10">
        <v>1.0416666666666666E-2</v>
      </c>
      <c r="G46" s="7" t="s">
        <v>25</v>
      </c>
      <c r="H46" s="7" t="s">
        <v>63</v>
      </c>
      <c r="I46" s="8">
        <v>24</v>
      </c>
      <c r="J46" s="7">
        <f t="shared" si="0"/>
        <v>46131</v>
      </c>
      <c r="K46" s="9">
        <f t="shared" si="2"/>
        <v>46102</v>
      </c>
      <c r="L46" s="15" t="str">
        <f ca="1">IF(TODAY()&gt;Tabela2241011121314151617181920101314151617[[#This Row],[VENCIMENTO]],"Vencido‼","Válido✔")</f>
        <v>Válido✔</v>
      </c>
    </row>
    <row r="47" spans="1:12" x14ac:dyDescent="0.25">
      <c r="A47" s="11" t="str">
        <f>Tabela224[[#This Row],[NOME]]</f>
        <v>TALISON TIAGO DIAS OLIVEIRA</v>
      </c>
      <c r="B47" s="11" t="str">
        <f>Tabela224[[#This Row],[CATEGORIA]]</f>
        <v>EMPREGADO</v>
      </c>
      <c r="C47" s="15" t="str">
        <f>Tabela224[[#This Row],[SITUAÇÃO ]]</f>
        <v>ATIVO</v>
      </c>
      <c r="D47" s="15" t="s">
        <v>117</v>
      </c>
      <c r="E47" s="7"/>
      <c r="F47" s="10">
        <v>1.0416666666666666E-2</v>
      </c>
      <c r="G47" s="7" t="s">
        <v>25</v>
      </c>
      <c r="H47" s="7"/>
      <c r="I47" s="8">
        <v>24</v>
      </c>
      <c r="J47" s="7">
        <f t="shared" si="0"/>
        <v>731</v>
      </c>
      <c r="K47" s="9">
        <f t="shared" si="2"/>
        <v>702</v>
      </c>
      <c r="L47" s="15" t="str">
        <f ca="1">IF(TODAY()&gt;Tabela2241011121314151617181920101314151617[[#This Row],[VENCIMENTO]],"Vencido‼","Válido✔")</f>
        <v>Vencido‼</v>
      </c>
    </row>
    <row r="48" spans="1:12" x14ac:dyDescent="0.25">
      <c r="A48" s="11" t="str">
        <f>Tabela224[[#This Row],[NOME]]</f>
        <v>THAÍS LORRAINE DA SILVA SANTOS</v>
      </c>
      <c r="B48" s="11" t="str">
        <f>Tabela224[[#This Row],[CATEGORIA]]</f>
        <v>EMPREGADO</v>
      </c>
      <c r="C48" s="15" t="str">
        <f>Tabela224[[#This Row],[SITUAÇÃO ]]</f>
        <v>ATIVO</v>
      </c>
      <c r="D48" s="15" t="s">
        <v>117</v>
      </c>
      <c r="E48" s="7"/>
      <c r="F48" s="10">
        <v>1.0416666666666666E-2</v>
      </c>
      <c r="G48" s="7" t="s">
        <v>25</v>
      </c>
      <c r="H48" s="7"/>
      <c r="I48" s="8">
        <v>24</v>
      </c>
      <c r="J48" s="7">
        <f t="shared" si="0"/>
        <v>731</v>
      </c>
      <c r="K48" s="9">
        <f t="shared" si="2"/>
        <v>702</v>
      </c>
      <c r="L48" s="15" t="str">
        <f ca="1">IF(TODAY()&gt;Tabela2241011121314151617181920101314151617[[#This Row],[VENCIMENTO]],"Vencido‼","Válido✔")</f>
        <v>Vencido‼</v>
      </c>
    </row>
    <row r="49" spans="1:12" hidden="1" x14ac:dyDescent="0.25">
      <c r="A49" s="11" t="str">
        <f>Tabela224[[#This Row],[NOME]]</f>
        <v>WAGNER APARECIDO DE SOUSA JÚNIOR</v>
      </c>
      <c r="B49" s="11" t="str">
        <f>Tabela224[[#This Row],[CATEGORIA]]</f>
        <v>EMPREGADO</v>
      </c>
      <c r="C49" s="15" t="str">
        <f>Tabela224[[#This Row],[SITUAÇÃO ]]</f>
        <v>INATIVO</v>
      </c>
      <c r="D49" s="15"/>
      <c r="E49" s="7"/>
      <c r="F49" s="10"/>
      <c r="G49" s="7"/>
      <c r="H49" s="7"/>
      <c r="I49" s="8"/>
      <c r="J49" s="7">
        <f t="shared" si="0"/>
        <v>0</v>
      </c>
      <c r="K49" s="9">
        <f t="shared" si="2"/>
        <v>-29</v>
      </c>
      <c r="L49" s="15" t="str">
        <f ca="1">IF(TODAY()&gt;Tabela2241011121314151617181920101314151617[[#This Row],[VENCIMENTO]],"Vencido‼","Válido✔")</f>
        <v>Vencido‼</v>
      </c>
    </row>
    <row r="50" spans="1:12" x14ac:dyDescent="0.25">
      <c r="A50" s="11" t="str">
        <f>Tabela224[[#This Row],[NOME]]</f>
        <v>WESLEY DE ALMEIDA E SOUZA</v>
      </c>
      <c r="B50" s="11" t="str">
        <f>Tabela224[[#This Row],[CATEGORIA]]</f>
        <v>EMPREGADO</v>
      </c>
      <c r="C50" s="15" t="str">
        <f>Tabela224[[#This Row],[SITUAÇÃO ]]</f>
        <v>ATIVO</v>
      </c>
      <c r="D50" s="15" t="s">
        <v>117</v>
      </c>
      <c r="E50" s="7">
        <v>45401</v>
      </c>
      <c r="F50" s="10">
        <v>1.0416666666666666E-2</v>
      </c>
      <c r="G50" s="7" t="s">
        <v>25</v>
      </c>
      <c r="H50" s="7" t="s">
        <v>63</v>
      </c>
      <c r="I50" s="8">
        <v>24</v>
      </c>
      <c r="J50" s="19">
        <f t="shared" si="0"/>
        <v>46131</v>
      </c>
      <c r="K50" s="20">
        <f t="shared" si="2"/>
        <v>46102</v>
      </c>
      <c r="L50" s="15" t="str">
        <f ca="1">IF(TODAY()&gt;Tabela2241011121314151617181920101314151617[[#This Row],[VENCIMENTO]],"Vencido‼","Válido✔")</f>
        <v>Válido✔</v>
      </c>
    </row>
    <row r="51" spans="1:12" x14ac:dyDescent="0.25">
      <c r="A51" s="11" t="str">
        <f>Tabela224[[#This Row],[NOME]]</f>
        <v>MARCELO CHRISTIAN LELIS DE OLIVEIRA</v>
      </c>
      <c r="B51" s="11" t="str">
        <f>Tabela224[[#This Row],[CATEGORIA]]</f>
        <v>EMPREGADO</v>
      </c>
      <c r="C51" s="15" t="str">
        <f>Tabela224[[#This Row],[SITUAÇÃO ]]</f>
        <v>ATIVO</v>
      </c>
      <c r="D51" s="15" t="s">
        <v>117</v>
      </c>
      <c r="E51" s="7">
        <v>45401</v>
      </c>
      <c r="F51" s="10">
        <v>1.0416666666666666E-2</v>
      </c>
      <c r="G51" s="7" t="s">
        <v>25</v>
      </c>
      <c r="H51" s="7" t="s">
        <v>63</v>
      </c>
      <c r="I51" s="8">
        <v>24</v>
      </c>
      <c r="J51" s="7">
        <f t="shared" si="0"/>
        <v>46131</v>
      </c>
      <c r="K51" s="9">
        <f t="shared" si="2"/>
        <v>46102</v>
      </c>
      <c r="L51" s="27" t="str">
        <f ca="1">IF(TODAY()&gt;Tabela2241011121314151617181920101314151617[[#This Row],[VENCIMENTO]],"Vencido‼","Válido✔")</f>
        <v>Válido✔</v>
      </c>
    </row>
    <row r="52" spans="1:12" x14ac:dyDescent="0.25">
      <c r="A52" s="11" t="str">
        <f>Tabela224[[#This Row],[NOME]]</f>
        <v>PABLO VINICIUS SEVERINO FERNANDES</v>
      </c>
      <c r="B52" s="11" t="str">
        <f>Tabela224[[#This Row],[CATEGORIA]]</f>
        <v xml:space="preserve">EMPREGADO </v>
      </c>
      <c r="C52" s="15" t="str">
        <f>Tabela224[[#This Row],[SITUAÇÃO ]]</f>
        <v>ATIVO</v>
      </c>
      <c r="D52" s="15" t="s">
        <v>117</v>
      </c>
      <c r="E52" s="7">
        <v>45401</v>
      </c>
      <c r="F52" s="10">
        <v>1.0416666666666666E-2</v>
      </c>
      <c r="G52" s="7" t="s">
        <v>25</v>
      </c>
      <c r="H52" s="7" t="s">
        <v>63</v>
      </c>
      <c r="I52" s="8">
        <v>24</v>
      </c>
      <c r="J52" s="7">
        <f t="shared" si="0"/>
        <v>46131</v>
      </c>
      <c r="K52" s="9">
        <f t="shared" si="2"/>
        <v>46102</v>
      </c>
      <c r="L52" s="27" t="str">
        <f ca="1">IF(TODAY()&gt;Tabela2241011121314151617181920101314151617[[#This Row],[VENCIMENTO]],"Vencido‼","Válido✔")</f>
        <v>Válido✔</v>
      </c>
    </row>
    <row r="53" spans="1:12" hidden="1" x14ac:dyDescent="0.25">
      <c r="A53" s="11" t="str">
        <f>Tabela224[[#This Row],[NOME]]</f>
        <v>FRANCISCO PEDRO DE SOUZA SANTOS</v>
      </c>
      <c r="B53" s="11" t="str">
        <f>Tabela224[[#This Row],[CATEGORIA]]</f>
        <v>EMPREGADO</v>
      </c>
      <c r="C53" s="15" t="s">
        <v>120</v>
      </c>
      <c r="D53" s="15"/>
      <c r="E53" s="7"/>
      <c r="F53" s="10"/>
      <c r="G53" s="7"/>
      <c r="H53" s="7"/>
      <c r="I53" s="8"/>
      <c r="J53" s="7">
        <f t="shared" si="0"/>
        <v>0</v>
      </c>
      <c r="K53" s="9">
        <f t="shared" si="2"/>
        <v>-29</v>
      </c>
      <c r="L53" s="27" t="str">
        <f ca="1">IF(TODAY()&gt;Tabela2241011121314151617181920101314151617[[#This Row],[VENCIMENTO]],"Vencido‼","Válido✔")</f>
        <v>Vencido‼</v>
      </c>
    </row>
    <row r="54" spans="1:12" x14ac:dyDescent="0.25">
      <c r="A54" s="11" t="str">
        <f>Tabela224[[#This Row],[NOME]]</f>
        <v>ÍTALO GABRIEL DA SILVA RODRIGUES SANTOS</v>
      </c>
      <c r="B54" s="11" t="str">
        <f>Tabela224[[#This Row],[CATEGORIA]]</f>
        <v>EMPREGADO</v>
      </c>
      <c r="C54" s="15" t="str">
        <f>Tabela224[[#This Row],[SITUAÇÃO ]]</f>
        <v>ATIVO</v>
      </c>
      <c r="D54" s="15" t="s">
        <v>117</v>
      </c>
      <c r="E54" s="7">
        <v>45401</v>
      </c>
      <c r="F54" s="10">
        <v>1.0416666666666666E-2</v>
      </c>
      <c r="G54" s="7" t="s">
        <v>25</v>
      </c>
      <c r="H54" s="7" t="s">
        <v>63</v>
      </c>
      <c r="I54" s="8">
        <v>24</v>
      </c>
      <c r="J54" s="7">
        <f t="shared" si="0"/>
        <v>46131</v>
      </c>
      <c r="K54" s="9">
        <f t="shared" si="2"/>
        <v>46102</v>
      </c>
      <c r="L54" s="27" t="str">
        <f ca="1">IF(TODAY()&gt;Tabela2241011121314151617181920101314151617[[#This Row],[VENCIMENTO]],"Vencido‼","Válido✔")</f>
        <v>Válido✔</v>
      </c>
    </row>
    <row r="55" spans="1:12" x14ac:dyDescent="0.25">
      <c r="A55" s="11" t="str">
        <f>Tabela224[[#This Row],[NOME]]</f>
        <v>IVANILDO AMARAL SANTOS</v>
      </c>
      <c r="B55" s="11" t="str">
        <f>Tabela224[[#This Row],[CATEGORIA]]</f>
        <v>EMPREGADO</v>
      </c>
      <c r="C55" s="15" t="str">
        <f>Tabela224[[#This Row],[SITUAÇÃO ]]</f>
        <v>ATIVO</v>
      </c>
      <c r="D55" s="15" t="s">
        <v>117</v>
      </c>
      <c r="E55" s="7">
        <v>45394</v>
      </c>
      <c r="F55" s="10">
        <v>1.0416666666666666E-2</v>
      </c>
      <c r="G55" s="7" t="s">
        <v>25</v>
      </c>
      <c r="H55" s="7" t="s">
        <v>63</v>
      </c>
      <c r="I55" s="8">
        <v>24</v>
      </c>
      <c r="J55" s="7">
        <f t="shared" si="0"/>
        <v>46124</v>
      </c>
      <c r="K55" s="9">
        <f t="shared" si="2"/>
        <v>46095</v>
      </c>
      <c r="L55" s="27" t="str">
        <f ca="1">IF(TODAY()&gt;Tabela2241011121314151617181920101314151617[[#This Row],[VENCIMENTO]],"Vencido‼","Válido✔")</f>
        <v>Válido✔</v>
      </c>
    </row>
    <row r="56" spans="1:12" x14ac:dyDescent="0.25">
      <c r="A56" s="11" t="str">
        <f>Tabela224[[#This Row],[NOME]]</f>
        <v>JONATHAN FERNANDES PEREIRA</v>
      </c>
      <c r="B56" s="11" t="str">
        <f>Tabela224[[#This Row],[CATEGORIA]]</f>
        <v>EMPREGADO</v>
      </c>
      <c r="C56" s="15" t="str">
        <f>Tabela224[[#This Row],[SITUAÇÃO ]]</f>
        <v>ATIVO</v>
      </c>
      <c r="D56" s="15" t="s">
        <v>117</v>
      </c>
      <c r="E56" s="7"/>
      <c r="F56" s="10">
        <v>1.0416666666666666E-2</v>
      </c>
      <c r="G56" s="7" t="s">
        <v>25</v>
      </c>
      <c r="H56" s="7"/>
      <c r="I56" s="8">
        <v>24</v>
      </c>
      <c r="J56" s="7">
        <f t="shared" si="0"/>
        <v>731</v>
      </c>
      <c r="K56" s="9">
        <f t="shared" si="2"/>
        <v>702</v>
      </c>
      <c r="L56" s="27" t="str">
        <f ca="1">IF(TODAY()&gt;Tabela2241011121314151617181920101314151617[[#This Row],[VENCIMENTO]],"Vencido‼","Válido✔")</f>
        <v>Vencido‼</v>
      </c>
    </row>
    <row r="57" spans="1:12" hidden="1" x14ac:dyDescent="0.25">
      <c r="A57" s="11" t="str">
        <f>Tabela224[[#This Row],[NOME]]</f>
        <v>FERNANDO AQUINO FERNANDES</v>
      </c>
      <c r="B57" s="11" t="str">
        <f>Tabela224[[#This Row],[CATEGORIA]]</f>
        <v>INTERMITENTE (FERNANDO)</v>
      </c>
      <c r="C57" s="15" t="str">
        <f>Tabela224[[#This Row],[SITUAÇÃO ]]</f>
        <v>ATIVO</v>
      </c>
      <c r="D57" s="15"/>
      <c r="E57" s="7"/>
      <c r="F57" s="10"/>
      <c r="G57" s="7"/>
      <c r="H57" s="7"/>
      <c r="I57" s="8"/>
      <c r="J57" s="7">
        <f t="shared" si="0"/>
        <v>0</v>
      </c>
      <c r="K57" s="9">
        <f t="shared" si="2"/>
        <v>-29</v>
      </c>
      <c r="L57" s="27" t="str">
        <f ca="1">IF(TODAY()&gt;Tabela2241011121314151617181920101314151617[[#This Row],[VENCIMENTO]],"Vencido‼","Válido✔")</f>
        <v>Vencido‼</v>
      </c>
    </row>
    <row r="58" spans="1:12" hidden="1" x14ac:dyDescent="0.25">
      <c r="A58" s="11" t="str">
        <f>Tabela224[[#This Row],[NOME]]</f>
        <v>WANDESON COSTA LIMA</v>
      </c>
      <c r="B58" s="11" t="str">
        <f>Tabela224[[#This Row],[CATEGORIA]]</f>
        <v>INTERMITENTE (FERNANDO)</v>
      </c>
      <c r="C58" s="15" t="str">
        <f>Tabela224[[#This Row],[SITUAÇÃO ]]</f>
        <v>ATIVO</v>
      </c>
      <c r="D58" s="15"/>
      <c r="E58" s="7"/>
      <c r="F58" s="10"/>
      <c r="G58" s="7"/>
      <c r="H58" s="7"/>
      <c r="I58" s="8"/>
      <c r="J58" s="7">
        <f t="shared" si="0"/>
        <v>0</v>
      </c>
      <c r="K58" s="9">
        <f t="shared" si="2"/>
        <v>-29</v>
      </c>
      <c r="L58" s="27" t="str">
        <f ca="1">IF(TODAY()&gt;Tabela2241011121314151617181920101314151617[[#This Row],[VENCIMENTO]],"Vencido‼","Válido✔")</f>
        <v>Vencido‼</v>
      </c>
    </row>
    <row r="59" spans="1:12" hidden="1" x14ac:dyDescent="0.25">
      <c r="A59" s="11" t="str">
        <f>Tabela224[[#This Row],[NOME]]</f>
        <v>WILLIAN JORGE CAETANO PINTO</v>
      </c>
      <c r="B59" s="11" t="str">
        <f>Tabela224[[#This Row],[CATEGORIA]]</f>
        <v>INTERMITENTE (FERNANDO)</v>
      </c>
      <c r="C59" s="15" t="str">
        <f>Tabela224[[#This Row],[SITUAÇÃO ]]</f>
        <v>ATIVO</v>
      </c>
      <c r="D59" s="15"/>
      <c r="E59" s="7"/>
      <c r="F59" s="10"/>
      <c r="G59" s="7"/>
      <c r="H59" s="7"/>
      <c r="I59" s="8"/>
      <c r="J59" s="7">
        <f t="shared" si="0"/>
        <v>0</v>
      </c>
      <c r="K59" s="9">
        <f t="shared" si="2"/>
        <v>-29</v>
      </c>
      <c r="L59" s="27" t="str">
        <f ca="1">IF(TODAY()&gt;Tabela2241011121314151617181920101314151617[[#This Row],[VENCIMENTO]],"Vencido‼","Válido✔")</f>
        <v>Vencido‼</v>
      </c>
    </row>
    <row r="60" spans="1:12" x14ac:dyDescent="0.25">
      <c r="A60" s="11" t="str">
        <f>Tabela224[[#This Row],[NOME]]</f>
        <v>GRASIANE DA COSTA SOBRINHO</v>
      </c>
      <c r="B60" s="11" t="str">
        <f>Tabela224[[#This Row],[CATEGORIA]]</f>
        <v>EMPREGADO</v>
      </c>
      <c r="C60" s="15" t="str">
        <f>Tabela224[[#This Row],[SITUAÇÃO ]]</f>
        <v>ATIVO</v>
      </c>
      <c r="D60" s="15" t="s">
        <v>117</v>
      </c>
      <c r="E60" s="7">
        <v>45394</v>
      </c>
      <c r="F60" s="10">
        <v>1.0416666666666666E-2</v>
      </c>
      <c r="G60" s="7" t="s">
        <v>25</v>
      </c>
      <c r="H60" s="7" t="s">
        <v>63</v>
      </c>
      <c r="I60" s="8">
        <v>24</v>
      </c>
      <c r="J60" s="7">
        <f t="shared" si="0"/>
        <v>46124</v>
      </c>
      <c r="K60" s="9">
        <f t="shared" si="2"/>
        <v>46095</v>
      </c>
      <c r="L60" s="27" t="str">
        <f ca="1">IF(TODAY()&gt;Tabela2241011121314151617181920101314151617[[#This Row],[VENCIMENTO]],"Vencido‼","Válido✔")</f>
        <v>Válido✔</v>
      </c>
    </row>
    <row r="61" spans="1:12" x14ac:dyDescent="0.25">
      <c r="A61" s="11" t="str">
        <f>Tabela224[[#This Row],[NOME]]</f>
        <v>BRUNO GUIMARÃES MARTINS</v>
      </c>
      <c r="B61" s="11" t="str">
        <f>Tabela224[[#This Row],[CATEGORIA]]</f>
        <v>EMPREGADO</v>
      </c>
      <c r="C61" s="15" t="str">
        <f>Tabela224[[#This Row],[SITUAÇÃO ]]</f>
        <v>ATIVO</v>
      </c>
      <c r="D61" s="15" t="s">
        <v>117</v>
      </c>
      <c r="E61" s="7"/>
      <c r="F61" s="10">
        <v>1.0416666666666666E-2</v>
      </c>
      <c r="G61" s="7" t="s">
        <v>25</v>
      </c>
      <c r="H61" s="7"/>
      <c r="I61" s="8">
        <v>24</v>
      </c>
      <c r="J61" s="7">
        <f t="shared" si="0"/>
        <v>731</v>
      </c>
      <c r="K61" s="9">
        <f t="shared" si="2"/>
        <v>702</v>
      </c>
      <c r="L61" s="27" t="str">
        <f ca="1">IF(TODAY()&gt;Tabela2241011121314151617181920101314151617[[#This Row],[VENCIMENTO]],"Vencido‼","Válido✔")</f>
        <v>Vencido‼</v>
      </c>
    </row>
    <row r="62" spans="1:12" x14ac:dyDescent="0.25">
      <c r="A62" s="11" t="str">
        <f>Tabela224[[#This Row],[NOME]]</f>
        <v>LEANDRO GUIMARÃES MARTINS</v>
      </c>
      <c r="B62" s="11" t="str">
        <f>Tabela224[[#This Row],[CATEGORIA]]</f>
        <v>EMPREGADO</v>
      </c>
      <c r="C62" s="15" t="str">
        <f>Tabela224[[#This Row],[SITUAÇÃO ]]</f>
        <v>ATIVO</v>
      </c>
      <c r="D62" s="15" t="s">
        <v>117</v>
      </c>
      <c r="E62" s="7"/>
      <c r="F62" s="10">
        <v>1.0416666666666666E-2</v>
      </c>
      <c r="G62" s="7" t="s">
        <v>25</v>
      </c>
      <c r="H62" s="7"/>
      <c r="I62" s="8">
        <v>24</v>
      </c>
      <c r="J62" s="7">
        <f t="shared" si="0"/>
        <v>731</v>
      </c>
      <c r="K62" s="9">
        <f t="shared" si="2"/>
        <v>702</v>
      </c>
      <c r="L62" s="27" t="str">
        <f ca="1">IF(TODAY()&gt;Tabela2241011121314151617181920101314151617[[#This Row],[VENCIMENTO]],"Vencido‼","Válido✔")</f>
        <v>Vencido‼</v>
      </c>
    </row>
    <row r="63" spans="1:12" hidden="1" x14ac:dyDescent="0.25">
      <c r="A63" s="11" t="str">
        <f>Tabela224[[#This Row],[NOME]]</f>
        <v>ALESSANDRO IORANY DOS SANTOS</v>
      </c>
      <c r="B63" s="11" t="str">
        <f>Tabela224[[#This Row],[CATEGORIA]]</f>
        <v>EMPREGADO</v>
      </c>
      <c r="C63" s="15" t="str">
        <f>Tabela224[[#This Row],[SITUAÇÃO ]]</f>
        <v>INATIVO</v>
      </c>
      <c r="D63" s="15" t="s">
        <v>117</v>
      </c>
      <c r="E63" s="7">
        <v>45384</v>
      </c>
      <c r="F63" s="10">
        <v>7.6388888888888886E-3</v>
      </c>
      <c r="G63" s="7" t="s">
        <v>25</v>
      </c>
      <c r="H63" s="7" t="s">
        <v>63</v>
      </c>
      <c r="I63" s="8"/>
      <c r="J63" s="7">
        <f t="shared" si="0"/>
        <v>45384</v>
      </c>
      <c r="K63" s="9">
        <f t="shared" si="2"/>
        <v>45355</v>
      </c>
      <c r="L63" s="27" t="str">
        <f ca="1">IF(TODAY()&gt;Tabela2241011121314151617181920101314151617[[#This Row],[VENCIMENTO]],"Vencido‼","Válido✔")</f>
        <v>Vencido‼</v>
      </c>
    </row>
    <row r="64" spans="1:12" x14ac:dyDescent="0.25">
      <c r="A64" s="11" t="str">
        <f>Tabela224[[#This Row],[NOME]]</f>
        <v>MATHEUS BINI SEVERINO FERNANDES</v>
      </c>
      <c r="B64" s="11" t="str">
        <f>Tabela224[[#This Row],[CATEGORIA]]</f>
        <v>EMPREGADO</v>
      </c>
      <c r="C64" s="15" t="str">
        <f>Tabela224[[#This Row],[SITUAÇÃO ]]</f>
        <v>ATIVO</v>
      </c>
      <c r="D64" s="15" t="s">
        <v>117</v>
      </c>
      <c r="E64" s="7">
        <v>45384</v>
      </c>
      <c r="F64" s="10">
        <v>1.0416666666666666E-2</v>
      </c>
      <c r="G64" s="7" t="s">
        <v>25</v>
      </c>
      <c r="H64" s="7" t="s">
        <v>63</v>
      </c>
      <c r="I64" s="8">
        <v>24</v>
      </c>
      <c r="J64" s="7">
        <f t="shared" si="0"/>
        <v>46114</v>
      </c>
      <c r="K64" s="9">
        <f t="shared" si="2"/>
        <v>46085</v>
      </c>
      <c r="L64" s="27" t="str">
        <f ca="1">IF(TODAY()&gt;Tabela2241011121314151617181920101314151617[[#This Row],[VENCIMENTO]],"Vencido‼","Válido✔")</f>
        <v>Válido✔</v>
      </c>
    </row>
    <row r="65" spans="1:12" x14ac:dyDescent="0.25">
      <c r="A65" s="11" t="str">
        <f>Tabela224[[#This Row],[NOME]]</f>
        <v>NILTON ALVES DA CUNHA FILHO</v>
      </c>
      <c r="B65" s="11" t="str">
        <f>Tabela224[[#This Row],[CATEGORIA]]</f>
        <v>EMPREGADO</v>
      </c>
      <c r="C65" s="15" t="str">
        <f>Tabela224[[#This Row],[SITUAÇÃO ]]</f>
        <v>ATIVO</v>
      </c>
      <c r="D65" s="15" t="s">
        <v>117</v>
      </c>
      <c r="E65" s="7">
        <v>45384</v>
      </c>
      <c r="F65" s="10">
        <v>1.0416666666666666E-2</v>
      </c>
      <c r="G65" s="7" t="s">
        <v>25</v>
      </c>
      <c r="H65" s="7" t="s">
        <v>63</v>
      </c>
      <c r="I65" s="8">
        <v>24</v>
      </c>
      <c r="J65" s="7">
        <f t="shared" si="0"/>
        <v>46114</v>
      </c>
      <c r="K65" s="9">
        <f t="shared" si="2"/>
        <v>46085</v>
      </c>
      <c r="L65" s="27" t="str">
        <f ca="1">IF(TODAY()&gt;Tabela2241011121314151617181920101314151617[[#This Row],[VENCIMENTO]],"Vencido‼","Válido✔")</f>
        <v>Válido✔</v>
      </c>
    </row>
    <row r="66" spans="1:12" x14ac:dyDescent="0.25">
      <c r="A66" s="11" t="str">
        <f>Tabela224[[#This Row],[NOME]]</f>
        <v>FRANCISCO PEDRO DE SOUZA SANTOS</v>
      </c>
      <c r="B66" s="11" t="str">
        <f>Tabela224[[#This Row],[CATEGORIA]]</f>
        <v>EMPREGADO</v>
      </c>
      <c r="C66" s="15" t="str">
        <f>Tabela224[[#This Row],[SITUAÇÃO ]]</f>
        <v>ATIVO</v>
      </c>
      <c r="D66" s="15" t="s">
        <v>117</v>
      </c>
      <c r="E66" s="7"/>
      <c r="F66" s="10">
        <v>1.0416666666666666E-2</v>
      </c>
      <c r="G66" s="7" t="s">
        <v>25</v>
      </c>
      <c r="H66" s="7"/>
      <c r="I66" s="8">
        <v>24</v>
      </c>
      <c r="J66" s="7">
        <f t="shared" si="0"/>
        <v>731</v>
      </c>
      <c r="K66" s="9">
        <f t="shared" si="2"/>
        <v>702</v>
      </c>
      <c r="L66" s="27" t="str">
        <f ca="1">IF(TODAY()&gt;Tabela2241011121314151617181920101314151617[[#This Row],[VENCIMENTO]],"Vencido‼","Válido✔")</f>
        <v>Vencido‼</v>
      </c>
    </row>
    <row r="67" spans="1:12" x14ac:dyDescent="0.25">
      <c r="A67" s="11" t="str">
        <f>Tabela224[[#This Row],[NOME]]</f>
        <v>CARLOS EDUARDO ALVES JULIÃO</v>
      </c>
      <c r="B67" s="11" t="str">
        <f>Tabela224[[#This Row],[CATEGORIA]]</f>
        <v>EMPREGADO</v>
      </c>
      <c r="C67" s="15" t="str">
        <f>Tabela224[[#This Row],[SITUAÇÃO ]]</f>
        <v>ATIVO</v>
      </c>
      <c r="D67" s="15" t="s">
        <v>117</v>
      </c>
      <c r="E67" s="7"/>
      <c r="F67" s="10">
        <v>1.0416666666666666E-2</v>
      </c>
      <c r="G67" s="7" t="s">
        <v>25</v>
      </c>
      <c r="H67" s="7"/>
      <c r="I67" s="8">
        <v>24</v>
      </c>
      <c r="J67" s="7">
        <f t="shared" si="0"/>
        <v>731</v>
      </c>
      <c r="K67" s="9">
        <f t="shared" si="2"/>
        <v>702</v>
      </c>
      <c r="L67" s="27" t="str">
        <f ca="1">IF(TODAY()&gt;Tabela2241011121314151617181920101314151617[[#This Row],[VENCIMENTO]],"Vencido‼","Válido✔")</f>
        <v>Vencido‼</v>
      </c>
    </row>
    <row r="68" spans="1:12" x14ac:dyDescent="0.25">
      <c r="A68" s="11" t="str">
        <f>Tabela224[[#This Row],[NOME]]</f>
        <v>JHONATAS ALVES COSTA</v>
      </c>
      <c r="B68" s="11" t="str">
        <f>Tabela224[[#This Row],[CATEGORIA]]</f>
        <v>EMPREGADO</v>
      </c>
      <c r="C68" s="15" t="str">
        <f>Tabela224[[#This Row],[SITUAÇÃO ]]</f>
        <v>ATIVO</v>
      </c>
      <c r="D68" s="15" t="s">
        <v>117</v>
      </c>
      <c r="E68" s="7"/>
      <c r="F68" s="10">
        <v>1.0416666666666666E-2</v>
      </c>
      <c r="G68" s="7" t="s">
        <v>25</v>
      </c>
      <c r="H68" s="7"/>
      <c r="I68" s="8">
        <v>24</v>
      </c>
      <c r="J68" s="7">
        <f t="shared" si="0"/>
        <v>731</v>
      </c>
      <c r="K68" s="9">
        <f t="shared" si="2"/>
        <v>702</v>
      </c>
      <c r="L68" s="27" t="str">
        <f ca="1">IF(TODAY()&gt;Tabela2241011121314151617181920101314151617[[#This Row],[VENCIMENTO]],"Vencido‼","Válido✔")</f>
        <v>Vencido‼</v>
      </c>
    </row>
    <row r="69" spans="1:12" x14ac:dyDescent="0.25">
      <c r="A69" s="11" t="str">
        <f>Tabela224[[#This Row],[NOME]]</f>
        <v>KELLEN CARLA PEREIRA SILVA</v>
      </c>
      <c r="B69" s="11" t="str">
        <f>Tabela224[[#This Row],[CATEGORIA]]</f>
        <v>EMPREGADO</v>
      </c>
      <c r="C69" s="15" t="str">
        <f>Tabela224[[#This Row],[SITUAÇÃO ]]</f>
        <v>ATIVO</v>
      </c>
      <c r="D69" s="15" t="s">
        <v>117</v>
      </c>
      <c r="E69" s="7"/>
      <c r="F69" s="10">
        <v>1.0416666666666666E-2</v>
      </c>
      <c r="G69" s="7" t="s">
        <v>25</v>
      </c>
      <c r="H69" s="7"/>
      <c r="I69" s="8">
        <v>24</v>
      </c>
      <c r="J69" s="7">
        <f t="shared" ref="J69:J100" si="3">EDATE(E69,I69)</f>
        <v>731</v>
      </c>
      <c r="K69" s="9">
        <f t="shared" si="2"/>
        <v>702</v>
      </c>
      <c r="L69" s="27" t="str">
        <f ca="1">IF(TODAY()&gt;Tabela2241011121314151617181920101314151617[[#This Row],[VENCIMENTO]],"Vencido‼","Válido✔")</f>
        <v>Vencido‼</v>
      </c>
    </row>
    <row r="70" spans="1:12" x14ac:dyDescent="0.25">
      <c r="A70" s="11" t="str">
        <f>Tabela224[[#This Row],[NOME]]</f>
        <v>LEONARDO JOSÉ DA SILVA</v>
      </c>
      <c r="B70" s="11" t="str">
        <f>Tabela224[[#This Row],[CATEGORIA]]</f>
        <v>EMPREGADO</v>
      </c>
      <c r="C70" s="15" t="str">
        <f>Tabela224[[#This Row],[SITUAÇÃO ]]</f>
        <v>ATIVO</v>
      </c>
      <c r="D70" s="15" t="s">
        <v>117</v>
      </c>
      <c r="E70" s="7"/>
      <c r="F70" s="10">
        <v>1.0416666666666666E-2</v>
      </c>
      <c r="G70" s="7" t="s">
        <v>25</v>
      </c>
      <c r="H70" s="7"/>
      <c r="I70" s="8">
        <v>24</v>
      </c>
      <c r="J70" s="7">
        <f t="shared" si="3"/>
        <v>731</v>
      </c>
      <c r="K70" s="9">
        <f t="shared" si="2"/>
        <v>702</v>
      </c>
      <c r="L70" s="27" t="str">
        <f ca="1">IF(TODAY()&gt;Tabela2241011121314151617181920101314151617[[#This Row],[VENCIMENTO]],"Vencido‼","Válido✔")</f>
        <v>Vencido‼</v>
      </c>
    </row>
    <row r="71" spans="1:12" x14ac:dyDescent="0.25">
      <c r="A71" s="11" t="str">
        <f>Tabela224[[#This Row],[NOME]]</f>
        <v>LUSIMAR DE SOUZA SANTOS</v>
      </c>
      <c r="B71" s="11" t="str">
        <f>Tabela224[[#This Row],[CATEGORIA]]</f>
        <v>EMPREGADO</v>
      </c>
      <c r="C71" s="15" t="str">
        <f>Tabela224[[#This Row],[SITUAÇÃO ]]</f>
        <v>ATIVO</v>
      </c>
      <c r="D71" s="15" t="s">
        <v>117</v>
      </c>
      <c r="E71" s="7"/>
      <c r="F71" s="10">
        <v>1.0416666666666666E-2</v>
      </c>
      <c r="G71" s="7" t="s">
        <v>25</v>
      </c>
      <c r="H71" s="7"/>
      <c r="I71" s="8">
        <v>24</v>
      </c>
      <c r="J71" s="7">
        <f t="shared" si="3"/>
        <v>731</v>
      </c>
      <c r="K71" s="9">
        <f t="shared" si="2"/>
        <v>702</v>
      </c>
      <c r="L71" s="27" t="str">
        <f ca="1">IF(TODAY()&gt;Tabela2241011121314151617181920101314151617[[#This Row],[VENCIMENTO]],"Vencido‼","Válido✔")</f>
        <v>Vencido‼</v>
      </c>
    </row>
    <row r="72" spans="1:12" x14ac:dyDescent="0.25">
      <c r="A72" s="11" t="str">
        <f>Tabela224[[#This Row],[NOME]]</f>
        <v>SANDY CRISTINA VENCESLAU FERREIRA</v>
      </c>
      <c r="B72" s="11" t="str">
        <f>Tabela224[[#This Row],[CATEGORIA]]</f>
        <v>EMPREGADO</v>
      </c>
      <c r="C72" s="15" t="str">
        <f>Tabela224[[#This Row],[SITUAÇÃO ]]</f>
        <v>ATIVO</v>
      </c>
      <c r="D72" s="15" t="s">
        <v>117</v>
      </c>
      <c r="E72" s="7"/>
      <c r="F72" s="10">
        <v>1.0416666666666666E-2</v>
      </c>
      <c r="G72" s="7" t="s">
        <v>25</v>
      </c>
      <c r="H72" s="7"/>
      <c r="I72" s="8">
        <v>24</v>
      </c>
      <c r="J72" s="7">
        <f t="shared" si="3"/>
        <v>731</v>
      </c>
      <c r="K72" s="9">
        <f t="shared" si="2"/>
        <v>702</v>
      </c>
      <c r="L72" s="27" t="str">
        <f ca="1">IF(TODAY()&gt;Tabela2241011121314151617181920101314151617[[#This Row],[VENCIMENTO]],"Vencido‼","Válido✔")</f>
        <v>Vencido‼</v>
      </c>
    </row>
    <row r="73" spans="1:12" hidden="1" x14ac:dyDescent="0.25">
      <c r="A73" s="11" t="e">
        <f>Tabela224[[#This Row],[NOME]]</f>
        <v>#VALUE!</v>
      </c>
      <c r="B73" s="11" t="e">
        <f>Tabela224[[#This Row],[CATEGORIA]]</f>
        <v>#VALUE!</v>
      </c>
      <c r="C73" s="15" t="e">
        <f>Tabela224[[#This Row],[SITUAÇÃO ]]</f>
        <v>#VALUE!</v>
      </c>
      <c r="D73" s="8"/>
      <c r="E73" s="7"/>
      <c r="F73" s="7"/>
      <c r="G73" s="7"/>
      <c r="H73" s="7"/>
      <c r="I73" s="8"/>
      <c r="J73" s="7">
        <f t="shared" si="3"/>
        <v>0</v>
      </c>
      <c r="K73" s="9">
        <f t="shared" si="2"/>
        <v>-29</v>
      </c>
      <c r="L73" s="27" t="str">
        <f ca="1">IF(TODAY()&gt;Tabela2241011121314151617181920101314151617[[#This Row],[VENCIMENTO]],"Vencido‼","Válido✔")</f>
        <v>Vencido‼</v>
      </c>
    </row>
    <row r="74" spans="1:12" hidden="1" x14ac:dyDescent="0.25">
      <c r="A74" s="11" t="e">
        <f>Tabela224[[#This Row],[NOME]]</f>
        <v>#VALUE!</v>
      </c>
      <c r="B74" s="11" t="e">
        <f>Tabela224[[#This Row],[CATEGORIA]]</f>
        <v>#VALUE!</v>
      </c>
      <c r="C74" s="15" t="e">
        <f>Tabela224[[#This Row],[SITUAÇÃO ]]</f>
        <v>#VALUE!</v>
      </c>
      <c r="D74" s="8"/>
      <c r="E74" s="7"/>
      <c r="F74" s="7"/>
      <c r="G74" s="7"/>
      <c r="H74" s="7"/>
      <c r="I74" s="8"/>
      <c r="J74" s="7">
        <f t="shared" si="3"/>
        <v>0</v>
      </c>
      <c r="K74" s="9">
        <f t="shared" si="2"/>
        <v>-29</v>
      </c>
      <c r="L74" s="27" t="str">
        <f ca="1">IF(TODAY()&gt;Tabela2241011121314151617181920101314151617[[#This Row],[VENCIMENTO]],"Vencido‼","Válido✔")</f>
        <v>Vencido‼</v>
      </c>
    </row>
    <row r="75" spans="1:12" hidden="1" x14ac:dyDescent="0.25">
      <c r="A75" s="11" t="e">
        <f>Tabela224[[#This Row],[NOME]]</f>
        <v>#VALUE!</v>
      </c>
      <c r="B75" s="11" t="e">
        <f>Tabela224[[#This Row],[CATEGORIA]]</f>
        <v>#VALUE!</v>
      </c>
      <c r="C75" s="15" t="e">
        <f>Tabela224[[#This Row],[SITUAÇÃO ]]</f>
        <v>#VALUE!</v>
      </c>
      <c r="D75" s="8"/>
      <c r="E75" s="7"/>
      <c r="F75" s="7"/>
      <c r="G75" s="7"/>
      <c r="H75" s="7"/>
      <c r="I75" s="8"/>
      <c r="J75" s="7">
        <f t="shared" si="3"/>
        <v>0</v>
      </c>
      <c r="K75" s="9">
        <f t="shared" si="2"/>
        <v>-29</v>
      </c>
      <c r="L75" s="27" t="str">
        <f ca="1">IF(TODAY()&gt;Tabela2241011121314151617181920101314151617[[#This Row],[VENCIMENTO]],"Vencido‼","Válido✔")</f>
        <v>Vencido‼</v>
      </c>
    </row>
    <row r="76" spans="1:12" hidden="1" x14ac:dyDescent="0.25">
      <c r="A76" s="11" t="e">
        <f>Tabela224[[#This Row],[NOME]]</f>
        <v>#VALUE!</v>
      </c>
      <c r="B76" s="11" t="e">
        <f>Tabela224[[#This Row],[CATEGORIA]]</f>
        <v>#VALUE!</v>
      </c>
      <c r="C76" s="15" t="e">
        <f>Tabela224[[#This Row],[SITUAÇÃO ]]</f>
        <v>#VALUE!</v>
      </c>
      <c r="D76" s="8"/>
      <c r="E76" s="7"/>
      <c r="F76" s="7"/>
      <c r="G76" s="7"/>
      <c r="H76" s="7"/>
      <c r="I76" s="8"/>
      <c r="J76" s="7">
        <f t="shared" si="3"/>
        <v>0</v>
      </c>
      <c r="K76" s="9">
        <f t="shared" si="2"/>
        <v>-29</v>
      </c>
      <c r="L76" s="27" t="str">
        <f ca="1">IF(TODAY()&gt;Tabela2241011121314151617181920101314151617[[#This Row],[VENCIMENTO]],"Vencido‼","Válido✔")</f>
        <v>Vencido‼</v>
      </c>
    </row>
    <row r="77" spans="1:12" hidden="1" x14ac:dyDescent="0.25">
      <c r="A77" s="11" t="e">
        <f>Tabela224[[#This Row],[NOME]]</f>
        <v>#VALUE!</v>
      </c>
      <c r="B77" s="11" t="e">
        <f>Tabela224[[#This Row],[CATEGORIA]]</f>
        <v>#VALUE!</v>
      </c>
      <c r="C77" s="15" t="e">
        <f>Tabela224[[#This Row],[SITUAÇÃO ]]</f>
        <v>#VALUE!</v>
      </c>
      <c r="D77" s="8"/>
      <c r="E77" s="7"/>
      <c r="F77" s="7"/>
      <c r="G77" s="7"/>
      <c r="H77" s="7"/>
      <c r="I77" s="8"/>
      <c r="J77" s="7">
        <f t="shared" si="3"/>
        <v>0</v>
      </c>
      <c r="K77" s="9">
        <f t="shared" si="2"/>
        <v>-29</v>
      </c>
      <c r="L77" s="27" t="str">
        <f ca="1">IF(TODAY()&gt;Tabela2241011121314151617181920101314151617[[#This Row],[VENCIMENTO]],"Vencido‼","Válido✔")</f>
        <v>Vencido‼</v>
      </c>
    </row>
    <row r="78" spans="1:12" hidden="1" x14ac:dyDescent="0.25">
      <c r="A78" s="11" t="e">
        <f>Tabela224[[#This Row],[NOME]]</f>
        <v>#VALUE!</v>
      </c>
      <c r="B78" s="11" t="e">
        <f>Tabela224[[#This Row],[CATEGORIA]]</f>
        <v>#VALUE!</v>
      </c>
      <c r="C78" s="15" t="e">
        <f>Tabela224[[#This Row],[SITUAÇÃO ]]</f>
        <v>#VALUE!</v>
      </c>
      <c r="D78" s="8"/>
      <c r="E78" s="7"/>
      <c r="F78" s="7"/>
      <c r="G78" s="7"/>
      <c r="H78" s="7"/>
      <c r="I78" s="8"/>
      <c r="J78" s="7">
        <f t="shared" si="3"/>
        <v>0</v>
      </c>
      <c r="K78" s="9">
        <f t="shared" si="2"/>
        <v>-29</v>
      </c>
      <c r="L78" s="27" t="str">
        <f ca="1">IF(TODAY()&gt;Tabela2241011121314151617181920101314151617[[#This Row],[VENCIMENTO]],"Vencido‼","Válido✔")</f>
        <v>Vencido‼</v>
      </c>
    </row>
    <row r="79" spans="1:12" hidden="1" x14ac:dyDescent="0.25">
      <c r="A79" s="11" t="e">
        <f>Tabela224[[#This Row],[NOME]]</f>
        <v>#VALUE!</v>
      </c>
      <c r="B79" s="11" t="e">
        <f>Tabela224[[#This Row],[CATEGORIA]]</f>
        <v>#VALUE!</v>
      </c>
      <c r="C79" s="15" t="e">
        <f>Tabela224[[#This Row],[SITUAÇÃO ]]</f>
        <v>#VALUE!</v>
      </c>
      <c r="D79" s="8"/>
      <c r="E79" s="7"/>
      <c r="F79" s="7"/>
      <c r="G79" s="7"/>
      <c r="H79" s="7"/>
      <c r="I79" s="8"/>
      <c r="J79" s="7">
        <f t="shared" si="3"/>
        <v>0</v>
      </c>
      <c r="K79" s="9">
        <f t="shared" ref="K79:K100" si="4">J79-29</f>
        <v>-29</v>
      </c>
      <c r="L79" s="27" t="str">
        <f ca="1">IF(TODAY()&gt;Tabela2241011121314151617181920101314151617[[#This Row],[VENCIMENTO]],"Vencido‼","Válido✔")</f>
        <v>Vencido‼</v>
      </c>
    </row>
    <row r="80" spans="1:12" hidden="1" x14ac:dyDescent="0.25">
      <c r="A80" s="11" t="e">
        <f>Tabela224[[#This Row],[NOME]]</f>
        <v>#VALUE!</v>
      </c>
      <c r="B80" s="11" t="e">
        <f>Tabela224[[#This Row],[CATEGORIA]]</f>
        <v>#VALUE!</v>
      </c>
      <c r="C80" s="15" t="e">
        <f>Tabela224[[#This Row],[SITUAÇÃO ]]</f>
        <v>#VALUE!</v>
      </c>
      <c r="D80" s="8"/>
      <c r="E80" s="7"/>
      <c r="F80" s="7"/>
      <c r="G80" s="7"/>
      <c r="H80" s="7"/>
      <c r="I80" s="8"/>
      <c r="J80" s="7">
        <f t="shared" si="3"/>
        <v>0</v>
      </c>
      <c r="K80" s="9">
        <f t="shared" si="4"/>
        <v>-29</v>
      </c>
      <c r="L80" s="27" t="str">
        <f ca="1">IF(TODAY()&gt;Tabela2241011121314151617181920101314151617[[#This Row],[VENCIMENTO]],"Vencido‼","Válido✔")</f>
        <v>Vencido‼</v>
      </c>
    </row>
    <row r="81" spans="1:12" hidden="1" x14ac:dyDescent="0.25">
      <c r="A81" s="11" t="e">
        <f>Tabela224[[#This Row],[NOME]]</f>
        <v>#VALUE!</v>
      </c>
      <c r="B81" s="11" t="e">
        <f>Tabela224[[#This Row],[CATEGORIA]]</f>
        <v>#VALUE!</v>
      </c>
      <c r="C81" s="15"/>
      <c r="D81" s="8"/>
      <c r="E81" s="7"/>
      <c r="F81" s="7"/>
      <c r="G81" s="7"/>
      <c r="H81" s="7"/>
      <c r="I81" s="8"/>
      <c r="J81" s="7">
        <f t="shared" si="3"/>
        <v>0</v>
      </c>
      <c r="K81" s="9">
        <f t="shared" si="4"/>
        <v>-29</v>
      </c>
      <c r="L81" s="27" t="str">
        <f ca="1">IF(TODAY()&gt;Tabela2241011121314151617181920101314151617[[#This Row],[VENCIMENTO]],"Vencido‼","Válido✔")</f>
        <v>Vencido‼</v>
      </c>
    </row>
    <row r="82" spans="1:12" hidden="1" x14ac:dyDescent="0.25">
      <c r="A82" s="11" t="e">
        <f>Tabela224[[#This Row],[NOME]]</f>
        <v>#VALUE!</v>
      </c>
      <c r="B82" s="11" t="e">
        <f>Tabela224[[#This Row],[CATEGORIA]]</f>
        <v>#VALUE!</v>
      </c>
      <c r="C82" s="15"/>
      <c r="D82" s="8"/>
      <c r="E82" s="7"/>
      <c r="F82" s="7"/>
      <c r="G82" s="7"/>
      <c r="H82" s="7"/>
      <c r="I82" s="8"/>
      <c r="J82" s="7">
        <f t="shared" si="3"/>
        <v>0</v>
      </c>
      <c r="K82" s="9">
        <f t="shared" si="4"/>
        <v>-29</v>
      </c>
      <c r="L82" s="27" t="str">
        <f ca="1">IF(TODAY()&gt;Tabela2241011121314151617181920101314151617[[#This Row],[VENCIMENTO]],"Vencido‼","Válido✔")</f>
        <v>Vencido‼</v>
      </c>
    </row>
    <row r="83" spans="1:12" hidden="1" x14ac:dyDescent="0.25">
      <c r="A83" s="11" t="e">
        <f>Tabela224[[#This Row],[NOME]]</f>
        <v>#VALUE!</v>
      </c>
      <c r="B83" s="11" t="e">
        <f>Tabela224[[#This Row],[CATEGORIA]]</f>
        <v>#VALUE!</v>
      </c>
      <c r="C83" s="15"/>
      <c r="D83" s="8"/>
      <c r="E83" s="7"/>
      <c r="F83" s="7"/>
      <c r="G83" s="7"/>
      <c r="H83" s="7"/>
      <c r="I83" s="8"/>
      <c r="J83" s="7">
        <f t="shared" si="3"/>
        <v>0</v>
      </c>
      <c r="K83" s="9">
        <f t="shared" si="4"/>
        <v>-29</v>
      </c>
      <c r="L83" s="27" t="str">
        <f ca="1">IF(TODAY()&gt;Tabela2241011121314151617181920101314151617[[#This Row],[VENCIMENTO]],"Vencido‼","Válido✔")</f>
        <v>Vencido‼</v>
      </c>
    </row>
    <row r="84" spans="1:12" hidden="1" x14ac:dyDescent="0.25">
      <c r="A84" s="11" t="e">
        <f>Tabela224[[#This Row],[NOME]]</f>
        <v>#VALUE!</v>
      </c>
      <c r="B84" s="11" t="e">
        <f>Tabela224[[#This Row],[CATEGORIA]]</f>
        <v>#VALUE!</v>
      </c>
      <c r="C84" s="15"/>
      <c r="D84" s="8"/>
      <c r="E84" s="7"/>
      <c r="F84" s="7"/>
      <c r="G84" s="7"/>
      <c r="H84" s="7"/>
      <c r="I84" s="8"/>
      <c r="J84" s="7">
        <f t="shared" si="3"/>
        <v>0</v>
      </c>
      <c r="K84" s="9">
        <f t="shared" si="4"/>
        <v>-29</v>
      </c>
      <c r="L84" s="27" t="str">
        <f ca="1">IF(TODAY()&gt;Tabela2241011121314151617181920101314151617[[#This Row],[VENCIMENTO]],"Vencido‼","Válido✔")</f>
        <v>Vencido‼</v>
      </c>
    </row>
    <row r="85" spans="1:12" hidden="1" x14ac:dyDescent="0.25">
      <c r="A85" s="11" t="e">
        <f>Tabela224[[#This Row],[NOME]]</f>
        <v>#VALUE!</v>
      </c>
      <c r="B85" s="11" t="e">
        <f>Tabela224[[#This Row],[CATEGORIA]]</f>
        <v>#VALUE!</v>
      </c>
      <c r="C85" s="15"/>
      <c r="D85" s="8"/>
      <c r="E85" s="7"/>
      <c r="F85" s="7"/>
      <c r="G85" s="7"/>
      <c r="H85" s="7"/>
      <c r="I85" s="8"/>
      <c r="J85" s="7">
        <f t="shared" si="3"/>
        <v>0</v>
      </c>
      <c r="K85" s="9">
        <f t="shared" si="4"/>
        <v>-29</v>
      </c>
      <c r="L85" s="27" t="str">
        <f ca="1">IF(TODAY()&gt;Tabela2241011121314151617181920101314151617[[#This Row],[VENCIMENTO]],"Vencido‼","Válido✔")</f>
        <v>Vencido‼</v>
      </c>
    </row>
    <row r="86" spans="1:12" hidden="1" x14ac:dyDescent="0.25">
      <c r="A86" s="11" t="e">
        <f>Tabela224[[#This Row],[NOME]]</f>
        <v>#VALUE!</v>
      </c>
      <c r="B86" s="11" t="e">
        <f>Tabela224[[#This Row],[CATEGORIA]]</f>
        <v>#VALUE!</v>
      </c>
      <c r="C86" s="15"/>
      <c r="D86" s="8"/>
      <c r="E86" s="7"/>
      <c r="F86" s="7"/>
      <c r="G86" s="7"/>
      <c r="H86" s="7"/>
      <c r="I86" s="8"/>
      <c r="J86" s="7">
        <f t="shared" si="3"/>
        <v>0</v>
      </c>
      <c r="K86" s="9">
        <f t="shared" si="4"/>
        <v>-29</v>
      </c>
      <c r="L86" s="27" t="str">
        <f ca="1">IF(TODAY()&gt;Tabela2241011121314151617181920101314151617[[#This Row],[VENCIMENTO]],"Vencido‼","Válido✔")</f>
        <v>Vencido‼</v>
      </c>
    </row>
    <row r="87" spans="1:12" hidden="1" x14ac:dyDescent="0.25">
      <c r="A87" s="11" t="e">
        <f>Tabela224[[#This Row],[NOME]]</f>
        <v>#VALUE!</v>
      </c>
      <c r="B87" s="11" t="e">
        <f>Tabela224[[#This Row],[CATEGORIA]]</f>
        <v>#VALUE!</v>
      </c>
      <c r="C87" s="15"/>
      <c r="D87" s="8"/>
      <c r="E87" s="7"/>
      <c r="F87" s="7"/>
      <c r="G87" s="7"/>
      <c r="H87" s="7"/>
      <c r="I87" s="8"/>
      <c r="J87" s="7">
        <f t="shared" si="3"/>
        <v>0</v>
      </c>
      <c r="K87" s="9">
        <f t="shared" si="4"/>
        <v>-29</v>
      </c>
      <c r="L87" s="27" t="str">
        <f ca="1">IF(TODAY()&gt;Tabela2241011121314151617181920101314151617[[#This Row],[VENCIMENTO]],"Vencido‼","Válido✔")</f>
        <v>Vencido‼</v>
      </c>
    </row>
    <row r="88" spans="1:12" hidden="1" x14ac:dyDescent="0.25">
      <c r="A88" s="11" t="e">
        <f>Tabela224[[#This Row],[NOME]]</f>
        <v>#VALUE!</v>
      </c>
      <c r="B88" s="11" t="e">
        <f>Tabela224[[#This Row],[CATEGORIA]]</f>
        <v>#VALUE!</v>
      </c>
      <c r="C88" s="15"/>
      <c r="D88" s="8"/>
      <c r="E88" s="7"/>
      <c r="F88" s="7"/>
      <c r="G88" s="7"/>
      <c r="H88" s="7"/>
      <c r="I88" s="8"/>
      <c r="J88" s="7">
        <f t="shared" si="3"/>
        <v>0</v>
      </c>
      <c r="K88" s="9">
        <f t="shared" si="4"/>
        <v>-29</v>
      </c>
      <c r="L88" s="27" t="str">
        <f ca="1">IF(TODAY()&gt;Tabela2241011121314151617181920101314151617[[#This Row],[VENCIMENTO]],"Vencido‼","Válido✔")</f>
        <v>Vencido‼</v>
      </c>
    </row>
    <row r="89" spans="1:12" hidden="1" x14ac:dyDescent="0.25">
      <c r="A89" s="11" t="e">
        <f>Tabela224[[#This Row],[NOME]]</f>
        <v>#VALUE!</v>
      </c>
      <c r="B89" s="11" t="e">
        <f>Tabela224[[#This Row],[CATEGORIA]]</f>
        <v>#VALUE!</v>
      </c>
      <c r="C89" s="15"/>
      <c r="D89" s="8"/>
      <c r="E89" s="7"/>
      <c r="F89" s="7"/>
      <c r="G89" s="7"/>
      <c r="H89" s="7"/>
      <c r="I89" s="8"/>
      <c r="J89" s="7">
        <f t="shared" si="3"/>
        <v>0</v>
      </c>
      <c r="K89" s="9">
        <f t="shared" si="4"/>
        <v>-29</v>
      </c>
      <c r="L89" s="27" t="str">
        <f ca="1">IF(TODAY()&gt;Tabela2241011121314151617181920101314151617[[#This Row],[VENCIMENTO]],"Vencido‼","Válido✔")</f>
        <v>Vencido‼</v>
      </c>
    </row>
    <row r="90" spans="1:12" hidden="1" x14ac:dyDescent="0.25">
      <c r="A90" s="11" t="e">
        <f>Tabela224[[#This Row],[NOME]]</f>
        <v>#VALUE!</v>
      </c>
      <c r="B90" s="11" t="e">
        <f>Tabela224[[#This Row],[CATEGORIA]]</f>
        <v>#VALUE!</v>
      </c>
      <c r="C90" s="15"/>
      <c r="D90" s="8"/>
      <c r="E90" s="7"/>
      <c r="F90" s="7"/>
      <c r="G90" s="7"/>
      <c r="H90" s="7"/>
      <c r="I90" s="8"/>
      <c r="J90" s="7">
        <f t="shared" si="3"/>
        <v>0</v>
      </c>
      <c r="K90" s="9">
        <f t="shared" si="4"/>
        <v>-29</v>
      </c>
      <c r="L90" s="27" t="str">
        <f ca="1">IF(TODAY()&gt;Tabela2241011121314151617181920101314151617[[#This Row],[VENCIMENTO]],"Vencido‼","Válido✔")</f>
        <v>Vencido‼</v>
      </c>
    </row>
    <row r="91" spans="1:12" hidden="1" x14ac:dyDescent="0.25">
      <c r="A91" s="11" t="e">
        <f>Tabela224[[#This Row],[NOME]]</f>
        <v>#VALUE!</v>
      </c>
      <c r="B91" s="11" t="e">
        <f>Tabela224[[#This Row],[CATEGORIA]]</f>
        <v>#VALUE!</v>
      </c>
      <c r="C91" s="15"/>
      <c r="D91" s="8"/>
      <c r="E91" s="7"/>
      <c r="F91" s="7"/>
      <c r="G91" s="7"/>
      <c r="H91" s="7"/>
      <c r="I91" s="8"/>
      <c r="J91" s="7">
        <f t="shared" si="3"/>
        <v>0</v>
      </c>
      <c r="K91" s="9">
        <f t="shared" si="4"/>
        <v>-29</v>
      </c>
      <c r="L91" s="27" t="str">
        <f ca="1">IF(TODAY()&gt;Tabela2241011121314151617181920101314151617[[#This Row],[VENCIMENTO]],"Vencido‼","Válido✔")</f>
        <v>Vencido‼</v>
      </c>
    </row>
    <row r="92" spans="1:12" hidden="1" x14ac:dyDescent="0.25">
      <c r="A92" s="11" t="e">
        <f>Tabela224[[#This Row],[NOME]]</f>
        <v>#VALUE!</v>
      </c>
      <c r="B92" s="11" t="e">
        <f>Tabela224[[#This Row],[CATEGORIA]]</f>
        <v>#VALUE!</v>
      </c>
      <c r="C92" s="15"/>
      <c r="D92" s="8"/>
      <c r="E92" s="7"/>
      <c r="F92" s="7"/>
      <c r="G92" s="7"/>
      <c r="H92" s="7"/>
      <c r="I92" s="8"/>
      <c r="J92" s="7">
        <f t="shared" si="3"/>
        <v>0</v>
      </c>
      <c r="K92" s="9">
        <f t="shared" si="4"/>
        <v>-29</v>
      </c>
      <c r="L92" s="27" t="str">
        <f ca="1">IF(TODAY()&gt;Tabela2241011121314151617181920101314151617[[#This Row],[VENCIMENTO]],"Vencido‼","Válido✔")</f>
        <v>Vencido‼</v>
      </c>
    </row>
    <row r="93" spans="1:12" hidden="1" x14ac:dyDescent="0.25">
      <c r="A93" s="11" t="e">
        <f>Tabela224[[#This Row],[NOME]]</f>
        <v>#VALUE!</v>
      </c>
      <c r="B93" s="11" t="e">
        <f>Tabela224[[#This Row],[CATEGORIA]]</f>
        <v>#VALUE!</v>
      </c>
      <c r="C93" s="15"/>
      <c r="D93" s="8"/>
      <c r="E93" s="7"/>
      <c r="F93" s="7"/>
      <c r="G93" s="7"/>
      <c r="H93" s="7"/>
      <c r="I93" s="8"/>
      <c r="J93" s="7">
        <f t="shared" si="3"/>
        <v>0</v>
      </c>
      <c r="K93" s="9">
        <f t="shared" si="4"/>
        <v>-29</v>
      </c>
      <c r="L93" s="27" t="str">
        <f ca="1">IF(TODAY()&gt;Tabela2241011121314151617181920101314151617[[#This Row],[VENCIMENTO]],"Vencido‼","Válido✔")</f>
        <v>Vencido‼</v>
      </c>
    </row>
    <row r="94" spans="1:12" hidden="1" x14ac:dyDescent="0.25">
      <c r="A94" s="11" t="e">
        <f>Tabela224[[#This Row],[NOME]]</f>
        <v>#VALUE!</v>
      </c>
      <c r="B94" s="11" t="e">
        <f>Tabela224[[#This Row],[CATEGORIA]]</f>
        <v>#VALUE!</v>
      </c>
      <c r="C94" s="15"/>
      <c r="D94" s="8"/>
      <c r="E94" s="7"/>
      <c r="F94" s="7"/>
      <c r="G94" s="7"/>
      <c r="H94" s="7"/>
      <c r="I94" s="8"/>
      <c r="J94" s="7">
        <f t="shared" si="3"/>
        <v>0</v>
      </c>
      <c r="K94" s="9">
        <f t="shared" si="4"/>
        <v>-29</v>
      </c>
      <c r="L94" s="27" t="str">
        <f ca="1">IF(TODAY()&gt;Tabela2241011121314151617181920101314151617[[#This Row],[VENCIMENTO]],"Vencido‼","Válido✔")</f>
        <v>Vencido‼</v>
      </c>
    </row>
    <row r="95" spans="1:12" hidden="1" x14ac:dyDescent="0.25">
      <c r="A95" s="11" t="e">
        <f>Tabela224[[#This Row],[NOME]]</f>
        <v>#VALUE!</v>
      </c>
      <c r="B95" s="11" t="e">
        <f>Tabela224[[#This Row],[CATEGORIA]]</f>
        <v>#VALUE!</v>
      </c>
      <c r="C95" s="15"/>
      <c r="D95" s="8"/>
      <c r="E95" s="7"/>
      <c r="F95" s="7"/>
      <c r="G95" s="7"/>
      <c r="H95" s="7"/>
      <c r="I95" s="8"/>
      <c r="J95" s="7">
        <f t="shared" si="3"/>
        <v>0</v>
      </c>
      <c r="K95" s="9">
        <f t="shared" si="4"/>
        <v>-29</v>
      </c>
      <c r="L95" s="27" t="str">
        <f ca="1">IF(TODAY()&gt;Tabela2241011121314151617181920101314151617[[#This Row],[VENCIMENTO]],"Vencido‼","Válido✔")</f>
        <v>Vencido‼</v>
      </c>
    </row>
    <row r="96" spans="1:12" hidden="1" x14ac:dyDescent="0.25">
      <c r="A96" s="11" t="e">
        <f>Tabela224[[#This Row],[NOME]]</f>
        <v>#VALUE!</v>
      </c>
      <c r="B96" s="11" t="e">
        <f>Tabela224[[#This Row],[CATEGORIA]]</f>
        <v>#VALUE!</v>
      </c>
      <c r="C96" s="15"/>
      <c r="D96" s="8"/>
      <c r="E96" s="7"/>
      <c r="F96" s="7"/>
      <c r="G96" s="7"/>
      <c r="H96" s="7"/>
      <c r="I96" s="8"/>
      <c r="J96" s="7">
        <f t="shared" si="3"/>
        <v>0</v>
      </c>
      <c r="K96" s="9">
        <f t="shared" si="4"/>
        <v>-29</v>
      </c>
      <c r="L96" s="27" t="str">
        <f ca="1">IF(TODAY()&gt;Tabela2241011121314151617181920101314151617[[#This Row],[VENCIMENTO]],"Vencido‼","Válido✔")</f>
        <v>Vencido‼</v>
      </c>
    </row>
    <row r="97" spans="1:12" hidden="1" x14ac:dyDescent="0.25">
      <c r="A97" s="11" t="e">
        <f>Tabela224[[#This Row],[NOME]]</f>
        <v>#VALUE!</v>
      </c>
      <c r="B97" s="11" t="e">
        <f>Tabela224[[#This Row],[CATEGORIA]]</f>
        <v>#VALUE!</v>
      </c>
      <c r="C97" s="15"/>
      <c r="D97" s="8"/>
      <c r="E97" s="7"/>
      <c r="F97" s="7"/>
      <c r="G97" s="7"/>
      <c r="H97" s="7"/>
      <c r="I97" s="8"/>
      <c r="J97" s="7">
        <f t="shared" si="3"/>
        <v>0</v>
      </c>
      <c r="K97" s="9">
        <f t="shared" si="4"/>
        <v>-29</v>
      </c>
      <c r="L97" s="27" t="str">
        <f ca="1">IF(TODAY()&gt;Tabela2241011121314151617181920101314151617[[#This Row],[VENCIMENTO]],"Vencido‼","Válido✔")</f>
        <v>Vencido‼</v>
      </c>
    </row>
    <row r="98" spans="1:12" hidden="1" x14ac:dyDescent="0.25">
      <c r="A98" s="11" t="e">
        <f>Tabela224[[#This Row],[NOME]]</f>
        <v>#VALUE!</v>
      </c>
      <c r="B98" s="11" t="e">
        <f>Tabela224[[#This Row],[CATEGORIA]]</f>
        <v>#VALUE!</v>
      </c>
      <c r="C98" s="15"/>
      <c r="D98" s="8"/>
      <c r="E98" s="7"/>
      <c r="F98" s="7"/>
      <c r="G98" s="7"/>
      <c r="H98" s="7"/>
      <c r="I98" s="8"/>
      <c r="J98" s="7">
        <f t="shared" si="3"/>
        <v>0</v>
      </c>
      <c r="K98" s="9">
        <f t="shared" si="4"/>
        <v>-29</v>
      </c>
      <c r="L98" s="27" t="str">
        <f ca="1">IF(TODAY()&gt;Tabela2241011121314151617181920101314151617[[#This Row],[VENCIMENTO]],"Vencido‼","Válido✔")</f>
        <v>Vencido‼</v>
      </c>
    </row>
    <row r="99" spans="1:12" hidden="1" x14ac:dyDescent="0.25">
      <c r="A99" s="11" t="e">
        <f>Tabela224[[#This Row],[NOME]]</f>
        <v>#VALUE!</v>
      </c>
      <c r="B99" s="11" t="e">
        <f>Tabela224[[#This Row],[CATEGORIA]]</f>
        <v>#VALUE!</v>
      </c>
      <c r="C99" s="15"/>
      <c r="D99" s="8"/>
      <c r="E99" s="7"/>
      <c r="F99" s="7"/>
      <c r="G99" s="7"/>
      <c r="H99" s="7"/>
      <c r="I99" s="8"/>
      <c r="J99" s="7">
        <f t="shared" si="3"/>
        <v>0</v>
      </c>
      <c r="K99" s="9">
        <f t="shared" si="4"/>
        <v>-29</v>
      </c>
      <c r="L99" s="27" t="str">
        <f ca="1">IF(TODAY()&gt;Tabela2241011121314151617181920101314151617[[#This Row],[VENCIMENTO]],"Vencido‼","Válido✔")</f>
        <v>Vencido‼</v>
      </c>
    </row>
    <row r="100" spans="1:12" hidden="1" x14ac:dyDescent="0.25">
      <c r="A100" s="11" t="e">
        <f>Tabela224[[#This Row],[NOME]]</f>
        <v>#VALUE!</v>
      </c>
      <c r="B100" s="11" t="e">
        <f>Tabela224[[#This Row],[CATEGORIA]]</f>
        <v>#VALUE!</v>
      </c>
      <c r="C100" s="15"/>
      <c r="D100" s="8"/>
      <c r="E100" s="7"/>
      <c r="F100" s="7"/>
      <c r="G100" s="7"/>
      <c r="H100" s="7"/>
      <c r="I100" s="8"/>
      <c r="J100" s="7">
        <f t="shared" si="3"/>
        <v>0</v>
      </c>
      <c r="K100" s="9">
        <f t="shared" si="4"/>
        <v>-29</v>
      </c>
      <c r="L100" s="27" t="str">
        <f ca="1">IF(TODAY()&gt;Tabela2241011121314151617181920101314151617[[#This Row],[VENCIMENTO]],"Vencido‼","Válido✔")</f>
        <v>Vencido‼</v>
      </c>
    </row>
  </sheetData>
  <mergeCells count="2">
    <mergeCell ref="A2:L2"/>
    <mergeCell ref="A3:J3"/>
  </mergeCells>
  <conditionalFormatting sqref="J1">
    <cfRule type="containsText" dxfId="145" priority="2" operator="containsText" text="VENCIMENTO PRÓXIMO">
      <formula>NOT(ISERROR(SEARCH("VENCIMENTO PRÓXIMO",J1)))</formula>
    </cfRule>
  </conditionalFormatting>
  <conditionalFormatting sqref="J4">
    <cfRule type="timePeriod" dxfId="144" priority="7" timePeriod="nextMonth">
      <formula>AND(MONTH(J4)=MONTH(EDATE(TODAY(),0+1)),YEAR(J4)=YEAR(EDATE(TODAY(),0+1)))</formula>
    </cfRule>
  </conditionalFormatting>
  <conditionalFormatting sqref="J5:J100">
    <cfRule type="cellIs" dxfId="143" priority="13" operator="equal">
      <formula>44848</formula>
    </cfRule>
    <cfRule type="cellIs" dxfId="142" priority="14" operator="lessThan">
      <formula>44848</formula>
    </cfRule>
  </conditionalFormatting>
  <conditionalFormatting sqref="J5:K1048576">
    <cfRule type="timePeriod" dxfId="141" priority="10" timePeriod="nextMonth">
      <formula>AND(MONTH(J5)=MONTH(EDATE(TODAY(),0+1)),YEAR(J5)=YEAR(EDATE(TODAY(),0+1)))</formula>
    </cfRule>
  </conditionalFormatting>
  <conditionalFormatting sqref="K1">
    <cfRule type="containsText" dxfId="140" priority="1" operator="containsText" text="VENCIMENTO PRÓXIMO">
      <formula>NOT(ISERROR(SEARCH("VENCIMENTO PRÓXIMO",K1)))</formula>
    </cfRule>
    <cfRule type="containsText" dxfId="139" priority="3" operator="containsText" text="PROGRAMAR RENOVAÇÃO">
      <formula>NOT(ISERROR(SEARCH("PROGRAMAR RENOVAÇÃO",K1)))</formula>
    </cfRule>
  </conditionalFormatting>
  <conditionalFormatting sqref="K3 K5:K1048576">
    <cfRule type="timePeriod" dxfId="138" priority="9" timePeriod="thisMonth">
      <formula>AND(MONTH(K3)=MONTH(TODAY()),YEAR(K3)=YEAR(TODAY()))</formula>
    </cfRule>
  </conditionalFormatting>
  <conditionalFormatting sqref="K3">
    <cfRule type="timePeriod" dxfId="137" priority="11" timePeriod="nextMonth">
      <formula>AND(MONTH(K3)=MONTH(EDATE(TODAY(),0+1)),YEAR(K3)=YEAR(EDATE(TODAY(),0+1)))</formula>
    </cfRule>
  </conditionalFormatting>
  <conditionalFormatting sqref="K4">
    <cfRule type="timePeriod" dxfId="136" priority="6" timePeriod="thisMonth">
      <formula>AND(MONTH(K4)=MONTH(TODAY()),YEAR(K4)=YEAR(TODAY()))</formula>
    </cfRule>
    <cfRule type="timePeriod" dxfId="135" priority="8" timePeriod="nextMonth">
      <formula>AND(MONTH(K4)=MONTH(EDATE(TODAY(),0+1)),YEAR(K4)=YEAR(EDATE(TODAY(),0+1)))</formula>
    </cfRule>
  </conditionalFormatting>
  <conditionalFormatting sqref="K5:K100">
    <cfRule type="cellIs" dxfId="134" priority="12" operator="equal">
      <formula>44809</formula>
    </cfRule>
  </conditionalFormatting>
  <conditionalFormatting sqref="L5:L44 L46:L100">
    <cfRule type="containsText" dxfId="133" priority="4" operator="containsText" text="Válido">
      <formula>NOT(ISERROR(SEARCH("Válido",L5)))</formula>
    </cfRule>
    <cfRule type="containsText" dxfId="132" priority="5" operator="containsText" text="Vencido">
      <formula>NOT(ISERROR(SEARCH("Vencido",L5)))</formula>
    </cfRule>
  </conditionalFormatting>
  <hyperlinks>
    <hyperlink ref="L3" r:id="rId1" xr:uid="{88284752-0659-473A-A089-09588832DF81}"/>
  </hyperlinks>
  <pageMargins left="0.511811024" right="0.511811024" top="0.78740157499999996" bottom="0.78740157499999996" header="0.31496062000000002" footer="0.31496062000000002"/>
  <pageSetup paperSize="9" scale="48" orientation="landscape" r:id="rId2"/>
  <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3CAE29B-988F-4B45-8D72-7284068EC751}">
          <x14:formula1>
            <xm:f>Planilha2!$A$15:$A$16</xm:f>
          </x14:formula1>
          <xm:sqref>G5:G100</xm:sqref>
        </x14:dataValidation>
        <x14:dataValidation type="list" allowBlank="1" showInputMessage="1" showErrorMessage="1" xr:uid="{5FED268A-E538-4CE7-9355-10244839CFA0}">
          <x14:formula1>
            <xm:f>Planilha2!$A$1:$A$2</xm:f>
          </x14:formula1>
          <xm:sqref>H5:H100</xm:sqref>
        </x14:dataValidation>
        <x14:dataValidation type="list" allowBlank="1" showInputMessage="1" showErrorMessage="1" xr:uid="{71B46B75-C067-4907-9E71-330A0F1A7C27}">
          <x14:formula1>
            <xm:f>Planilha2!$A$4:$A$13</xm:f>
          </x14:formula1>
          <xm:sqref>D5:D100</xm:sqref>
        </x14:dataValidation>
        <x14:dataValidation type="list" allowBlank="1" showInputMessage="1" showErrorMessage="1" xr:uid="{619BA20C-B385-423D-A0FE-C1877410748B}">
          <x14:formula1>
            <xm:f>Planilha2!$A$18:$A$19</xm:f>
          </x14:formula1>
          <xm:sqref>C5:C100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03C8-2B8F-4034-88F6-EAC0D80DF71B}">
  <sheetPr>
    <pageSetUpPr fitToPage="1"/>
  </sheetPr>
  <dimension ref="A1:L100"/>
  <sheetViews>
    <sheetView zoomScale="90" zoomScaleNormal="90" zoomScaleSheetLayoutView="100" workbookViewId="0">
      <pane xSplit="1" topLeftCell="C1" activePane="topRight" state="frozen"/>
      <selection activeCell="C12" sqref="C12"/>
      <selection pane="topRight" activeCell="D9" sqref="D9"/>
    </sheetView>
  </sheetViews>
  <sheetFormatPr defaultRowHeight="15" x14ac:dyDescent="0.25"/>
  <cols>
    <col min="1" max="1" width="43.140625" bestFit="1" customWidth="1"/>
    <col min="2" max="2" width="26.140625" style="17" bestFit="1" customWidth="1"/>
    <col min="3" max="3" width="16.140625" style="12" customWidth="1"/>
    <col min="4" max="4" width="41.5703125" style="12" bestFit="1" customWidth="1"/>
    <col min="5" max="5" width="20.7109375" bestFit="1" customWidth="1"/>
    <col min="6" max="7" width="20.7109375" customWidth="1"/>
    <col min="8" max="8" width="24.140625" bestFit="1" customWidth="1"/>
    <col min="9" max="9" width="16.140625" customWidth="1"/>
    <col min="10" max="10" width="18.140625" customWidth="1"/>
    <col min="11" max="11" width="17.28515625" bestFit="1" customWidth="1"/>
    <col min="12" max="12" width="13" bestFit="1" customWidth="1"/>
  </cols>
  <sheetData>
    <row r="1" spans="1:12" ht="77.25" customHeight="1" x14ac:dyDescent="0.25">
      <c r="I1" s="22" t="s">
        <v>85</v>
      </c>
      <c r="J1" s="23" t="s">
        <v>86</v>
      </c>
      <c r="K1" s="24" t="s">
        <v>87</v>
      </c>
    </row>
    <row r="2" spans="1:12" ht="47.1" customHeight="1" x14ac:dyDescent="0.4">
      <c r="A2" s="51" t="s">
        <v>203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3"/>
    </row>
    <row r="3" spans="1:12" ht="45" customHeight="1" x14ac:dyDescent="0.25">
      <c r="A3" s="54"/>
      <c r="B3" s="55"/>
      <c r="C3" s="55"/>
      <c r="D3" s="55"/>
      <c r="E3" s="55"/>
      <c r="F3" s="55"/>
      <c r="G3" s="55"/>
      <c r="H3" s="55"/>
      <c r="I3" s="55"/>
      <c r="J3" s="55"/>
      <c r="K3" s="13" t="s">
        <v>0</v>
      </c>
      <c r="L3" s="14" t="s">
        <v>127</v>
      </c>
    </row>
    <row r="4" spans="1:12" ht="24" x14ac:dyDescent="0.25">
      <c r="A4" s="3" t="s">
        <v>1</v>
      </c>
      <c r="B4" s="16" t="s">
        <v>67</v>
      </c>
      <c r="C4" s="3" t="s">
        <v>77</v>
      </c>
      <c r="D4" s="3" t="s">
        <v>2</v>
      </c>
      <c r="E4" s="4" t="s">
        <v>3</v>
      </c>
      <c r="F4" s="4" t="s">
        <v>8</v>
      </c>
      <c r="G4" s="4" t="s">
        <v>7</v>
      </c>
      <c r="H4" s="5" t="s">
        <v>4</v>
      </c>
      <c r="I4" s="21" t="s">
        <v>83</v>
      </c>
      <c r="J4" s="6" t="s">
        <v>5</v>
      </c>
      <c r="K4" s="6" t="s">
        <v>6</v>
      </c>
      <c r="L4" s="6" t="s">
        <v>78</v>
      </c>
    </row>
    <row r="5" spans="1:12" x14ac:dyDescent="0.25">
      <c r="A5" s="11" t="str">
        <f>Tabela224[[#This Row],[NOME]]</f>
        <v>ADENILSON ÂNGELO MACIEIRA</v>
      </c>
      <c r="B5" s="11" t="str">
        <f>Tabela224[[#This Row],[CATEGORIA]]</f>
        <v>EMPREGADO</v>
      </c>
      <c r="C5" s="15" t="str">
        <f>Tabela224[[#This Row],[SITUAÇÃO ]]</f>
        <v>ATIVO</v>
      </c>
      <c r="D5" s="15"/>
      <c r="E5" s="7"/>
      <c r="F5" s="10"/>
      <c r="G5" s="7"/>
      <c r="H5" s="7"/>
      <c r="I5" s="8"/>
      <c r="J5" s="7">
        <f t="shared" ref="J5:J68" si="0">EDATE(E5,I5)</f>
        <v>0</v>
      </c>
      <c r="K5" s="9">
        <f t="shared" ref="K5:K13" si="1">J5-29</f>
        <v>-29</v>
      </c>
      <c r="L5" s="15" t="str">
        <f ca="1">IF(TODAY()&gt;Tabela224101112131415161718192010131415161749[[#This Row],[VENCIMENTO]],"Vencido‼","Válido✔")</f>
        <v>Vencido‼</v>
      </c>
    </row>
    <row r="6" spans="1:12" x14ac:dyDescent="0.25">
      <c r="A6" s="11" t="str">
        <f>Tabela224[[#This Row],[NOME]]</f>
        <v>ADENILSON PEREIRA SOARES</v>
      </c>
      <c r="B6" s="11" t="str">
        <f>Tabela224[[#This Row],[CATEGORIA]]</f>
        <v>EMPREGADO</v>
      </c>
      <c r="C6" s="15" t="str">
        <f>Tabela224[[#This Row],[SITUAÇÃO ]]</f>
        <v>ATIVO</v>
      </c>
      <c r="D6" s="15"/>
      <c r="E6" s="7"/>
      <c r="F6" s="10"/>
      <c r="G6" s="7"/>
      <c r="H6" s="7"/>
      <c r="I6" s="8"/>
      <c r="J6" s="7">
        <f t="shared" si="0"/>
        <v>0</v>
      </c>
      <c r="K6" s="9">
        <f t="shared" si="1"/>
        <v>-29</v>
      </c>
      <c r="L6" s="15" t="str">
        <f ca="1">IF(TODAY()&gt;Tabela224101112131415161718192010131415161749[[#This Row],[VENCIMENTO]],"Vencido‼","Válido✔")</f>
        <v>Vencido‼</v>
      </c>
    </row>
    <row r="7" spans="1:12" x14ac:dyDescent="0.25">
      <c r="A7" s="11" t="str">
        <f>Tabela224[[#This Row],[NOME]]</f>
        <v>AMANDA APARECIDA DOS SANTOS</v>
      </c>
      <c r="B7" s="11" t="str">
        <f>Tabela224[[#This Row],[CATEGORIA]]</f>
        <v>EMPREGADO</v>
      </c>
      <c r="C7" s="15" t="str">
        <f>Tabela224[[#This Row],[SITUAÇÃO ]]</f>
        <v>ATIVO</v>
      </c>
      <c r="D7" s="15"/>
      <c r="E7" s="7"/>
      <c r="F7" s="10"/>
      <c r="G7" s="7"/>
      <c r="H7" s="7"/>
      <c r="I7" s="8"/>
      <c r="J7" s="7">
        <f t="shared" si="0"/>
        <v>0</v>
      </c>
      <c r="K7" s="9">
        <f t="shared" si="1"/>
        <v>-29</v>
      </c>
      <c r="L7" s="15" t="str">
        <f ca="1">IF(TODAY()&gt;Tabela224101112131415161718192010131415161749[[#This Row],[VENCIMENTO]],"Vencido‼","Válido✔")</f>
        <v>Vencido‼</v>
      </c>
    </row>
    <row r="8" spans="1:12" x14ac:dyDescent="0.25">
      <c r="A8" s="11" t="str">
        <f>Tabela224[[#This Row],[NOME]]</f>
        <v>ANDERSON JOSÉ NUNES REIS</v>
      </c>
      <c r="B8" s="11" t="str">
        <f>Tabela224[[#This Row],[CATEGORIA]]</f>
        <v>EMPREGADO</v>
      </c>
      <c r="C8" s="15" t="str">
        <f>Tabela224[[#This Row],[SITUAÇÃO ]]</f>
        <v>INATIVO</v>
      </c>
      <c r="D8" s="15"/>
      <c r="E8" s="7"/>
      <c r="F8" s="10"/>
      <c r="G8" s="7"/>
      <c r="H8" s="7"/>
      <c r="I8" s="8"/>
      <c r="J8" s="7">
        <f t="shared" si="0"/>
        <v>0</v>
      </c>
      <c r="K8" s="9">
        <f t="shared" si="1"/>
        <v>-29</v>
      </c>
      <c r="L8" s="15" t="str">
        <f ca="1">IF(TODAY()&gt;Tabela224101112131415161718192010131415161749[[#This Row],[VENCIMENTO]],"Vencido‼","Válido✔")</f>
        <v>Vencido‼</v>
      </c>
    </row>
    <row r="9" spans="1:12" x14ac:dyDescent="0.25">
      <c r="A9" s="11" t="str">
        <f>Tabela224[[#This Row],[NOME]]</f>
        <v>ARNALDO RAIMUNDO FERREIRA</v>
      </c>
      <c r="B9" s="11" t="str">
        <f>Tabela224[[#This Row],[CATEGORIA]]</f>
        <v>EMPREGADO</v>
      </c>
      <c r="C9" s="15" t="str">
        <f>Tabela224[[#This Row],[SITUAÇÃO ]]</f>
        <v>ATIVO</v>
      </c>
      <c r="D9" s="15"/>
      <c r="E9" s="7"/>
      <c r="F9" s="10"/>
      <c r="G9" s="7"/>
      <c r="H9" s="7"/>
      <c r="I9" s="8"/>
      <c r="J9" s="7">
        <f t="shared" si="0"/>
        <v>0</v>
      </c>
      <c r="K9" s="9">
        <f t="shared" si="1"/>
        <v>-29</v>
      </c>
      <c r="L9" s="15" t="str">
        <f ca="1">IF(TODAY()&gt;Tabela224101112131415161718192010131415161749[[#This Row],[VENCIMENTO]],"Vencido‼","Válido✔")</f>
        <v>Vencido‼</v>
      </c>
    </row>
    <row r="10" spans="1:12" x14ac:dyDescent="0.25">
      <c r="A10" s="11" t="str">
        <f>Tabela224[[#This Row],[NOME]]</f>
        <v>BRUNO DE SOUSA MARTINS</v>
      </c>
      <c r="B10" s="11" t="str">
        <f>Tabela224[[#This Row],[CATEGORIA]]</f>
        <v xml:space="preserve">EMPREGADO </v>
      </c>
      <c r="C10" s="15" t="str">
        <f>Tabela224[[#This Row],[SITUAÇÃO ]]</f>
        <v>INATIVO</v>
      </c>
      <c r="D10" s="15"/>
      <c r="E10" s="7"/>
      <c r="F10" s="10"/>
      <c r="G10" s="7"/>
      <c r="H10" s="7"/>
      <c r="I10" s="8"/>
      <c r="J10" s="7">
        <f t="shared" si="0"/>
        <v>0</v>
      </c>
      <c r="K10" s="9">
        <f t="shared" si="1"/>
        <v>-29</v>
      </c>
      <c r="L10" s="15" t="str">
        <f ca="1">IF(TODAY()&gt;Tabela224101112131415161718192010131415161749[[#This Row],[VENCIMENTO]],"Vencido‼","Válido✔")</f>
        <v>Vencido‼</v>
      </c>
    </row>
    <row r="11" spans="1:12" x14ac:dyDescent="0.25">
      <c r="A11" s="11" t="str">
        <f>Tabela224[[#This Row],[NOME]]</f>
        <v>CARLOS ANANIAS SOARES DOS ANJOS</v>
      </c>
      <c r="B11" s="11" t="str">
        <f>Tabela224[[#This Row],[CATEGORIA]]</f>
        <v>EMPREGADO</v>
      </c>
      <c r="C11" s="15" t="str">
        <f>Tabela224[[#This Row],[SITUAÇÃO ]]</f>
        <v>ATIVO</v>
      </c>
      <c r="D11" s="15"/>
      <c r="E11" s="7"/>
      <c r="F11" s="10"/>
      <c r="G11" s="7"/>
      <c r="H11" s="7"/>
      <c r="I11" s="8"/>
      <c r="J11" s="7">
        <f t="shared" si="0"/>
        <v>0</v>
      </c>
      <c r="K11" s="9">
        <f t="shared" si="1"/>
        <v>-29</v>
      </c>
      <c r="L11" s="15" t="str">
        <f ca="1">IF(TODAY()&gt;Tabela224101112131415161718192010131415161749[[#This Row],[VENCIMENTO]],"Vencido‼","Válido✔")</f>
        <v>Vencido‼</v>
      </c>
    </row>
    <row r="12" spans="1:12" x14ac:dyDescent="0.25">
      <c r="A12" s="11" t="str">
        <f>Tabela224[[#This Row],[NOME]]</f>
        <v>CARLOS ANTÔNIO DE LISBOA</v>
      </c>
      <c r="B12" s="11" t="str">
        <f>Tabela224[[#This Row],[CATEGORIA]]</f>
        <v>EMPREGADO</v>
      </c>
      <c r="C12" s="15" t="str">
        <f>Tabela224[[#This Row],[SITUAÇÃO ]]</f>
        <v>INATIVO</v>
      </c>
      <c r="D12" s="15"/>
      <c r="E12" s="7"/>
      <c r="F12" s="10"/>
      <c r="G12" s="7"/>
      <c r="H12" s="7"/>
      <c r="I12" s="8"/>
      <c r="J12" s="7">
        <f t="shared" si="0"/>
        <v>0</v>
      </c>
      <c r="K12" s="9">
        <f t="shared" si="1"/>
        <v>-29</v>
      </c>
      <c r="L12" s="15" t="str">
        <f ca="1">IF(TODAY()&gt;Tabela224101112131415161718192010131415161749[[#This Row],[VENCIMENTO]],"Vencido‼","Válido✔")</f>
        <v>Vencido‼</v>
      </c>
    </row>
    <row r="13" spans="1:12" x14ac:dyDescent="0.25">
      <c r="A13" s="11" t="str">
        <f>Tabela224[[#This Row],[NOME]]</f>
        <v>CLESIANO ANTÔNIO DIAS PINHEIRO</v>
      </c>
      <c r="B13" s="11" t="str">
        <f>Tabela224[[#This Row],[CATEGORIA]]</f>
        <v xml:space="preserve">EMPREGADO </v>
      </c>
      <c r="C13" s="15" t="str">
        <f>Tabela224[[#This Row],[SITUAÇÃO ]]</f>
        <v>ATIVO</v>
      </c>
      <c r="D13" s="15"/>
      <c r="E13" s="7"/>
      <c r="F13" s="10"/>
      <c r="G13" s="7"/>
      <c r="H13" s="7"/>
      <c r="I13" s="8"/>
      <c r="J13" s="7">
        <f t="shared" si="0"/>
        <v>0</v>
      </c>
      <c r="K13" s="9">
        <f t="shared" si="1"/>
        <v>-29</v>
      </c>
      <c r="L13" s="15" t="str">
        <f ca="1">IF(TODAY()&gt;Tabela224101112131415161718192010131415161749[[#This Row],[VENCIMENTO]],"Vencido‼","Válido✔")</f>
        <v>Vencido‼</v>
      </c>
    </row>
    <row r="14" spans="1:12" x14ac:dyDescent="0.25">
      <c r="A14" s="11" t="str">
        <f>Tabela224[[#This Row],[NOME]]</f>
        <v>DAMIÃO VICENTE SARAIVA</v>
      </c>
      <c r="B14" s="11" t="str">
        <f>Tabela224[[#This Row],[CATEGORIA]]</f>
        <v>EMPREGADO</v>
      </c>
      <c r="C14" s="15" t="str">
        <f>Tabela224[[#This Row],[SITUAÇÃO ]]</f>
        <v>ATIVO</v>
      </c>
      <c r="D14" s="15"/>
      <c r="E14" s="7"/>
      <c r="F14" s="10"/>
      <c r="G14" s="7"/>
      <c r="H14" s="7"/>
      <c r="I14" s="8"/>
      <c r="J14" s="7">
        <f t="shared" si="0"/>
        <v>0</v>
      </c>
      <c r="K14" s="9">
        <f>J14-29</f>
        <v>-29</v>
      </c>
      <c r="L14" s="15" t="str">
        <f ca="1">IF(TODAY()&gt;Tabela224101112131415161718192010131415161749[[#This Row],[VENCIMENTO]],"Vencido‼","Válido✔")</f>
        <v>Vencido‼</v>
      </c>
    </row>
    <row r="15" spans="1:12" x14ac:dyDescent="0.25">
      <c r="A15" s="11" t="str">
        <f>Tabela224[[#This Row],[NOME]]</f>
        <v>DANIEL ALVES DA CUNHA</v>
      </c>
      <c r="B15" s="11" t="str">
        <f>Tabela224[[#This Row],[CATEGORIA]]</f>
        <v>EMPREGADO</v>
      </c>
      <c r="C15" s="15" t="str">
        <f>Tabela224[[#This Row],[SITUAÇÃO ]]</f>
        <v>ATIVO</v>
      </c>
      <c r="D15" s="15"/>
      <c r="E15" s="7"/>
      <c r="F15" s="10"/>
      <c r="G15" s="7"/>
      <c r="H15" s="7"/>
      <c r="I15" s="8"/>
      <c r="J15" s="7">
        <f t="shared" si="0"/>
        <v>0</v>
      </c>
      <c r="K15" s="9">
        <f t="shared" ref="K15:K78" si="2">J15-29</f>
        <v>-29</v>
      </c>
      <c r="L15" s="15" t="str">
        <f ca="1">IF(TODAY()&gt;Tabela224101112131415161718192010131415161749[[#This Row],[VENCIMENTO]],"Vencido‼","Válido✔")</f>
        <v>Vencido‼</v>
      </c>
    </row>
    <row r="16" spans="1:12" x14ac:dyDescent="0.25">
      <c r="A16" s="11" t="str">
        <f>Tabela224[[#This Row],[NOME]]</f>
        <v>DIEGO GALDINO REZENDE</v>
      </c>
      <c r="B16" s="11" t="str">
        <f>Tabela224[[#This Row],[CATEGORIA]]</f>
        <v>INTERMITENTE (GEOSCAN)</v>
      </c>
      <c r="C16" s="15" t="str">
        <f>Tabela224[[#This Row],[SITUAÇÃO ]]</f>
        <v>ATIVO</v>
      </c>
      <c r="D16" s="15"/>
      <c r="E16" s="7"/>
      <c r="F16" s="10"/>
      <c r="G16" s="7"/>
      <c r="H16" s="7"/>
      <c r="I16" s="8"/>
      <c r="J16" s="7">
        <f t="shared" si="0"/>
        <v>0</v>
      </c>
      <c r="K16" s="9">
        <f t="shared" si="2"/>
        <v>-29</v>
      </c>
      <c r="L16" s="15" t="str">
        <f ca="1">IF(TODAY()&gt;Tabela224101112131415161718192010131415161749[[#This Row],[VENCIMENTO]],"Vencido‼","Válido✔")</f>
        <v>Vencido‼</v>
      </c>
    </row>
    <row r="17" spans="1:12" x14ac:dyDescent="0.25">
      <c r="A17" s="11" t="str">
        <f>Tabela224[[#This Row],[NOME]]</f>
        <v>DOGIVAL GONÇALVES DOS SANTOS</v>
      </c>
      <c r="B17" s="11" t="str">
        <f>Tabela224[[#This Row],[CATEGORIA]]</f>
        <v>INTERMITENTE (ELISVÂNIO)</v>
      </c>
      <c r="C17" s="15" t="str">
        <f>Tabela224[[#This Row],[SITUAÇÃO ]]</f>
        <v>ATIVO</v>
      </c>
      <c r="D17" s="15"/>
      <c r="E17" s="7"/>
      <c r="F17" s="10"/>
      <c r="G17" s="7"/>
      <c r="H17" s="7"/>
      <c r="I17" s="8"/>
      <c r="J17" s="7">
        <f t="shared" si="0"/>
        <v>0</v>
      </c>
      <c r="K17" s="9">
        <f t="shared" si="2"/>
        <v>-29</v>
      </c>
      <c r="L17" s="15" t="str">
        <f ca="1">IF(TODAY()&gt;Tabela224101112131415161718192010131415161749[[#This Row],[VENCIMENTO]],"Vencido‼","Válido✔")</f>
        <v>Vencido‼</v>
      </c>
    </row>
    <row r="18" spans="1:12" x14ac:dyDescent="0.25">
      <c r="A18" s="11" t="str">
        <f>Tabela224[[#This Row],[NOME]]</f>
        <v>ELISVÂNIO DE SOUZA OLIVEIRA</v>
      </c>
      <c r="B18" s="11" t="str">
        <f>Tabela224[[#This Row],[CATEGORIA]]</f>
        <v>INTERMITENTE (ELISVÂNIO)</v>
      </c>
      <c r="C18" s="15" t="str">
        <f>Tabela224[[#This Row],[SITUAÇÃO ]]</f>
        <v>ATIVO</v>
      </c>
      <c r="D18" s="15"/>
      <c r="E18" s="7"/>
      <c r="F18" s="10"/>
      <c r="G18" s="7"/>
      <c r="H18" s="7"/>
      <c r="I18" s="8"/>
      <c r="J18" s="7">
        <f t="shared" si="0"/>
        <v>0</v>
      </c>
      <c r="K18" s="9">
        <f t="shared" si="2"/>
        <v>-29</v>
      </c>
      <c r="L18" s="15" t="str">
        <f ca="1">IF(TODAY()&gt;Tabela224101112131415161718192010131415161749[[#This Row],[VENCIMENTO]],"Vencido‼","Válido✔")</f>
        <v>Vencido‼</v>
      </c>
    </row>
    <row r="19" spans="1:12" x14ac:dyDescent="0.25">
      <c r="A19" s="11" t="str">
        <f>Tabela224[[#This Row],[NOME]]</f>
        <v>EVARISTO CHAVES DA SILVA</v>
      </c>
      <c r="B19" s="11" t="str">
        <f>Tabela224[[#This Row],[CATEGORIA]]</f>
        <v>EMPREGADO</v>
      </c>
      <c r="C19" s="15" t="str">
        <f>Tabela224[[#This Row],[SITUAÇÃO ]]</f>
        <v>ATIVO</v>
      </c>
      <c r="D19" s="15"/>
      <c r="E19" s="7"/>
      <c r="F19" s="10"/>
      <c r="G19" s="7"/>
      <c r="H19" s="7"/>
      <c r="I19" s="8"/>
      <c r="J19" s="7">
        <f t="shared" si="0"/>
        <v>0</v>
      </c>
      <c r="K19" s="9">
        <f t="shared" si="2"/>
        <v>-29</v>
      </c>
      <c r="L19" s="15" t="str">
        <f ca="1">IF(TODAY()&gt;Tabela224101112131415161718192010131415161749[[#This Row],[VENCIMENTO]],"Vencido‼","Válido✔")</f>
        <v>Vencido‼</v>
      </c>
    </row>
    <row r="20" spans="1:12" x14ac:dyDescent="0.25">
      <c r="A20" s="11" t="str">
        <f>Tabela224[[#This Row],[NOME]]</f>
        <v>FELIPE OLIVEIRA BARBOSA</v>
      </c>
      <c r="B20" s="11" t="str">
        <f>Tabela224[[#This Row],[CATEGORIA]]</f>
        <v>EMPREGADO</v>
      </c>
      <c r="C20" s="15" t="str">
        <f>Tabela224[[#This Row],[SITUAÇÃO ]]</f>
        <v>ATIVO</v>
      </c>
      <c r="D20" s="15"/>
      <c r="E20" s="7"/>
      <c r="F20" s="10"/>
      <c r="G20" s="7"/>
      <c r="H20" s="7"/>
      <c r="I20" s="8"/>
      <c r="J20" s="7">
        <f t="shared" si="0"/>
        <v>0</v>
      </c>
      <c r="K20" s="9">
        <f t="shared" si="2"/>
        <v>-29</v>
      </c>
      <c r="L20" s="15" t="str">
        <f ca="1">IF(TODAY()&gt;Tabela224101112131415161718192010131415161749[[#This Row],[VENCIMENTO]],"Vencido‼","Válido✔")</f>
        <v>Vencido‼</v>
      </c>
    </row>
    <row r="21" spans="1:12" x14ac:dyDescent="0.25">
      <c r="A21" s="11" t="str">
        <f>Tabela224[[#This Row],[NOME]]</f>
        <v>FERNANDO OLIVEIRA DOS SANTOS</v>
      </c>
      <c r="B21" s="11" t="str">
        <f>Tabela224[[#This Row],[CATEGORIA]]</f>
        <v>EMPREGADO</v>
      </c>
      <c r="C21" s="15" t="str">
        <f>Tabela224[[#This Row],[SITUAÇÃO ]]</f>
        <v>ATIVO</v>
      </c>
      <c r="D21" s="15"/>
      <c r="E21" s="7"/>
      <c r="F21" s="10"/>
      <c r="G21" s="7"/>
      <c r="H21" s="7"/>
      <c r="I21" s="8"/>
      <c r="J21" s="7">
        <f t="shared" si="0"/>
        <v>0</v>
      </c>
      <c r="K21" s="9">
        <f t="shared" si="2"/>
        <v>-29</v>
      </c>
      <c r="L21" s="15" t="str">
        <f ca="1">IF(TODAY()&gt;Tabela224101112131415161718192010131415161749[[#This Row],[VENCIMENTO]],"Vencido‼","Válido✔")</f>
        <v>Vencido‼</v>
      </c>
    </row>
    <row r="22" spans="1:12" x14ac:dyDescent="0.25">
      <c r="A22" s="11" t="str">
        <f>Tabela224[[#This Row],[NOME]]</f>
        <v>FILIPI GODINHO VEIGA</v>
      </c>
      <c r="B22" s="11" t="str">
        <f>Tabela224[[#This Row],[CATEGORIA]]</f>
        <v>INTERMITENTE (GEOSCAN)</v>
      </c>
      <c r="C22" s="15" t="str">
        <f>Tabela224[[#This Row],[SITUAÇÃO ]]</f>
        <v>ATIVO</v>
      </c>
      <c r="D22" s="15"/>
      <c r="E22" s="7"/>
      <c r="F22" s="10"/>
      <c r="G22" s="7"/>
      <c r="H22" s="7"/>
      <c r="I22" s="8"/>
      <c r="J22" s="7">
        <f t="shared" si="0"/>
        <v>0</v>
      </c>
      <c r="K22" s="9">
        <f t="shared" si="2"/>
        <v>-29</v>
      </c>
      <c r="L22" s="15" t="str">
        <f ca="1">IF(TODAY()&gt;Tabela224101112131415161718192010131415161749[[#This Row],[VENCIMENTO]],"Vencido‼","Válido✔")</f>
        <v>Vencido‼</v>
      </c>
    </row>
    <row r="23" spans="1:12" x14ac:dyDescent="0.25">
      <c r="A23" s="11" t="str">
        <f>Tabela224[[#This Row],[NOME]]</f>
        <v>GERSON DAMIÃO DA SILVA PRADO</v>
      </c>
      <c r="B23" s="11" t="str">
        <f>Tabela224[[#This Row],[CATEGORIA]]</f>
        <v>EMPREGADO</v>
      </c>
      <c r="C23" s="15" t="str">
        <f>Tabela224[[#This Row],[SITUAÇÃO ]]</f>
        <v>ATIVO</v>
      </c>
      <c r="D23" s="15"/>
      <c r="E23" s="7"/>
      <c r="F23" s="10"/>
      <c r="G23" s="7"/>
      <c r="H23" s="7"/>
      <c r="I23" s="8"/>
      <c r="J23" s="7">
        <f t="shared" si="0"/>
        <v>0</v>
      </c>
      <c r="K23" s="9">
        <f t="shared" si="2"/>
        <v>-29</v>
      </c>
      <c r="L23" s="15" t="str">
        <f ca="1">IF(TODAY()&gt;Tabela224101112131415161718192010131415161749[[#This Row],[VENCIMENTO]],"Vencido‼","Válido✔")</f>
        <v>Vencido‼</v>
      </c>
    </row>
    <row r="24" spans="1:12" x14ac:dyDescent="0.25">
      <c r="A24" s="11" t="str">
        <f>Tabela224[[#This Row],[NOME]]</f>
        <v>GIVALDO JOSE DOS SANTOS</v>
      </c>
      <c r="B24" s="11" t="str">
        <f>Tabela224[[#This Row],[CATEGORIA]]</f>
        <v>INTERMITENTE (ELISVÂNIO)</v>
      </c>
      <c r="C24" s="15" t="str">
        <f>Tabela224[[#This Row],[SITUAÇÃO ]]</f>
        <v>ATIVO</v>
      </c>
      <c r="D24" s="15"/>
      <c r="E24" s="7"/>
      <c r="F24" s="10"/>
      <c r="G24" s="7"/>
      <c r="H24" s="7"/>
      <c r="I24" s="8"/>
      <c r="J24" s="7">
        <f t="shared" si="0"/>
        <v>0</v>
      </c>
      <c r="K24" s="9">
        <f t="shared" si="2"/>
        <v>-29</v>
      </c>
      <c r="L24" s="15" t="str">
        <f ca="1">IF(TODAY()&gt;Tabela224101112131415161718192010131415161749[[#This Row],[VENCIMENTO]],"Vencido‼","Válido✔")</f>
        <v>Vencido‼</v>
      </c>
    </row>
    <row r="25" spans="1:12" x14ac:dyDescent="0.25">
      <c r="A25" s="11" t="str">
        <f>Tabela224[[#This Row],[NOME]]</f>
        <v>GUSTAVO HENRIQUE ABREU ROCHA</v>
      </c>
      <c r="B25" s="11" t="str">
        <f>Tabela224[[#This Row],[CATEGORIA]]</f>
        <v>EMPREGADO</v>
      </c>
      <c r="C25" s="15" t="str">
        <f>Tabela224[[#This Row],[SITUAÇÃO ]]</f>
        <v>ATIVO</v>
      </c>
      <c r="D25" s="15"/>
      <c r="E25" s="7"/>
      <c r="F25" s="10"/>
      <c r="G25" s="7"/>
      <c r="H25" s="7"/>
      <c r="I25" s="8"/>
      <c r="J25" s="7">
        <f t="shared" si="0"/>
        <v>0</v>
      </c>
      <c r="K25" s="9">
        <f t="shared" si="2"/>
        <v>-29</v>
      </c>
      <c r="L25" s="15" t="str">
        <f ca="1">IF(TODAY()&gt;Tabela224101112131415161718192010131415161749[[#This Row],[VENCIMENTO]],"Vencido‼","Válido✔")</f>
        <v>Vencido‼</v>
      </c>
    </row>
    <row r="26" spans="1:12" x14ac:dyDescent="0.25">
      <c r="A26" s="11" t="str">
        <f>Tabela224[[#This Row],[NOME]]</f>
        <v>HIGOR PAULO DIAS OLIVEIRA</v>
      </c>
      <c r="B26" s="11" t="str">
        <f>Tabela224[[#This Row],[CATEGORIA]]</f>
        <v>EMPREGADO</v>
      </c>
      <c r="C26" s="15" t="str">
        <f>Tabela224[[#This Row],[SITUAÇÃO ]]</f>
        <v>ATIVO</v>
      </c>
      <c r="D26" s="15"/>
      <c r="E26" s="7"/>
      <c r="F26" s="10"/>
      <c r="G26" s="7"/>
      <c r="H26" s="7"/>
      <c r="I26" s="8"/>
      <c r="J26" s="7">
        <f t="shared" si="0"/>
        <v>0</v>
      </c>
      <c r="K26" s="9">
        <f t="shared" si="2"/>
        <v>-29</v>
      </c>
      <c r="L26" s="15" t="str">
        <f ca="1">IF(TODAY()&gt;Tabela224101112131415161718192010131415161749[[#This Row],[VENCIMENTO]],"Vencido‼","Válido✔")</f>
        <v>Vencido‼</v>
      </c>
    </row>
    <row r="27" spans="1:12" x14ac:dyDescent="0.25">
      <c r="A27" s="11" t="str">
        <f>Tabela224[[#This Row],[NOME]]</f>
        <v>JANDILSON VIRGENS COSTA</v>
      </c>
      <c r="B27" s="11" t="str">
        <f>Tabela224[[#This Row],[CATEGORIA]]</f>
        <v>INTERMITENTE (ELISVÂNIO)</v>
      </c>
      <c r="C27" s="15" t="str">
        <f>Tabela224[[#This Row],[SITUAÇÃO ]]</f>
        <v>ATIVO</v>
      </c>
      <c r="D27" s="15"/>
      <c r="E27" s="7"/>
      <c r="F27" s="10"/>
      <c r="G27" s="7"/>
      <c r="H27" s="7"/>
      <c r="I27" s="8"/>
      <c r="J27" s="7">
        <f t="shared" si="0"/>
        <v>0</v>
      </c>
      <c r="K27" s="9">
        <f t="shared" si="2"/>
        <v>-29</v>
      </c>
      <c r="L27" s="15" t="str">
        <f ca="1">IF(TODAY()&gt;Tabela224101112131415161718192010131415161749[[#This Row],[VENCIMENTO]],"Vencido‼","Válido✔")</f>
        <v>Vencido‼</v>
      </c>
    </row>
    <row r="28" spans="1:12" x14ac:dyDescent="0.25">
      <c r="A28" s="11" t="str">
        <f>Tabela224[[#This Row],[NOME]]</f>
        <v>JHONATA HENRIQUE AMORIM ALVES</v>
      </c>
      <c r="B28" s="11" t="str">
        <f>Tabela224[[#This Row],[CATEGORIA]]</f>
        <v>EMPREGADO</v>
      </c>
      <c r="C28" s="15" t="str">
        <f>Tabela224[[#This Row],[SITUAÇÃO ]]</f>
        <v>ATIVO</v>
      </c>
      <c r="D28" s="15"/>
      <c r="E28" s="7"/>
      <c r="F28" s="10"/>
      <c r="G28" s="7"/>
      <c r="H28" s="7"/>
      <c r="I28" s="8"/>
      <c r="J28" s="7">
        <f t="shared" si="0"/>
        <v>0</v>
      </c>
      <c r="K28" s="9">
        <f t="shared" si="2"/>
        <v>-29</v>
      </c>
      <c r="L28" s="15" t="str">
        <f ca="1">IF(TODAY()&gt;Tabela224101112131415161718192010131415161749[[#This Row],[VENCIMENTO]],"Vencido‼","Válido✔")</f>
        <v>Vencido‼</v>
      </c>
    </row>
    <row r="29" spans="1:12" x14ac:dyDescent="0.25">
      <c r="A29" s="11" t="str">
        <f>Tabela224[[#This Row],[NOME]]</f>
        <v>JOÃO PAULO GUIMARÃES</v>
      </c>
      <c r="B29" s="11" t="str">
        <f>Tabela224[[#This Row],[CATEGORIA]]</f>
        <v>EMPREGADO</v>
      </c>
      <c r="C29" s="15" t="str">
        <f>Tabela224[[#This Row],[SITUAÇÃO ]]</f>
        <v>INATIVO</v>
      </c>
      <c r="D29" s="15"/>
      <c r="E29" s="7"/>
      <c r="F29" s="10"/>
      <c r="G29" s="7"/>
      <c r="H29" s="7"/>
      <c r="I29" s="8"/>
      <c r="J29" s="7">
        <f t="shared" si="0"/>
        <v>0</v>
      </c>
      <c r="K29" s="9">
        <f t="shared" si="2"/>
        <v>-29</v>
      </c>
      <c r="L29" s="15" t="str">
        <f ca="1">IF(TODAY()&gt;Tabela224101112131415161718192010131415161749[[#This Row],[VENCIMENTO]],"Vencido‼","Válido✔")</f>
        <v>Vencido‼</v>
      </c>
    </row>
    <row r="30" spans="1:12" x14ac:dyDescent="0.25">
      <c r="A30" s="11" t="str">
        <f>Tabela224[[#This Row],[NOME]]</f>
        <v>JONATHAS KELLYSON MARTINS DE OLIVEIRA</v>
      </c>
      <c r="B30" s="11" t="str">
        <f>Tabela224[[#This Row],[CATEGORIA]]</f>
        <v>INTERMITENTE</v>
      </c>
      <c r="C30" s="15" t="str">
        <f>Tabela224[[#This Row],[SITUAÇÃO ]]</f>
        <v>INATIVO</v>
      </c>
      <c r="D30" s="15"/>
      <c r="E30" s="7"/>
      <c r="F30" s="10"/>
      <c r="G30" s="7"/>
      <c r="H30" s="7"/>
      <c r="I30" s="8"/>
      <c r="J30" s="7">
        <f t="shared" si="0"/>
        <v>0</v>
      </c>
      <c r="K30" s="9">
        <f t="shared" si="2"/>
        <v>-29</v>
      </c>
      <c r="L30" s="15" t="str">
        <f ca="1">IF(TODAY()&gt;Tabela224101112131415161718192010131415161749[[#This Row],[VENCIMENTO]],"Vencido‼","Válido✔")</f>
        <v>Vencido‼</v>
      </c>
    </row>
    <row r="31" spans="1:12" x14ac:dyDescent="0.25">
      <c r="A31" s="11" t="str">
        <f>Tabela224[[#This Row],[NOME]]</f>
        <v>JOSÉ ANTÔNIO DIAS</v>
      </c>
      <c r="B31" s="11" t="str">
        <f>Tabela224[[#This Row],[CATEGORIA]]</f>
        <v xml:space="preserve">EMPREGADO </v>
      </c>
      <c r="C31" s="15" t="str">
        <f>Tabela224[[#This Row],[SITUAÇÃO ]]</f>
        <v>ATIVO</v>
      </c>
      <c r="D31" s="15"/>
      <c r="E31" s="7"/>
      <c r="F31" s="10"/>
      <c r="G31" s="7"/>
      <c r="H31" s="7"/>
      <c r="I31" s="8"/>
      <c r="J31" s="7">
        <f t="shared" si="0"/>
        <v>0</v>
      </c>
      <c r="K31" s="9">
        <f t="shared" si="2"/>
        <v>-29</v>
      </c>
      <c r="L31" s="15" t="str">
        <f ca="1">IF(TODAY()&gt;Tabela224101112131415161718192010131415161749[[#This Row],[VENCIMENTO]],"Vencido‼","Válido✔")</f>
        <v>Vencido‼</v>
      </c>
    </row>
    <row r="32" spans="1:12" x14ac:dyDescent="0.25">
      <c r="A32" s="11" t="str">
        <f>Tabela224[[#This Row],[NOME]]</f>
        <v>KENNEDY ALMEIDA MOTA</v>
      </c>
      <c r="B32" s="11" t="str">
        <f>Tabela224[[#This Row],[CATEGORIA]]</f>
        <v>EMPREGADO</v>
      </c>
      <c r="C32" s="15" t="str">
        <f>Tabela224[[#This Row],[SITUAÇÃO ]]</f>
        <v>ATIVO</v>
      </c>
      <c r="D32" s="15"/>
      <c r="E32" s="7"/>
      <c r="F32" s="10"/>
      <c r="G32" s="7"/>
      <c r="H32" s="7"/>
      <c r="I32" s="8"/>
      <c r="J32" s="7">
        <f t="shared" si="0"/>
        <v>0</v>
      </c>
      <c r="K32" s="9">
        <f t="shared" si="2"/>
        <v>-29</v>
      </c>
      <c r="L32" s="15" t="str">
        <f ca="1">IF(TODAY()&gt;Tabela224101112131415161718192010131415161749[[#This Row],[VENCIMENTO]],"Vencido‼","Válido✔")</f>
        <v>Vencido‼</v>
      </c>
    </row>
    <row r="33" spans="1:12" x14ac:dyDescent="0.25">
      <c r="A33" s="11" t="str">
        <f>Tabela224[[#This Row],[NOME]]</f>
        <v>KEVIN AQUINO ARNEZ</v>
      </c>
      <c r="B33" s="11" t="str">
        <f>Tabela224[[#This Row],[CATEGORIA]]</f>
        <v>EMPREGADO</v>
      </c>
      <c r="C33" s="15" t="str">
        <f>Tabela224[[#This Row],[SITUAÇÃO ]]</f>
        <v>ATIVO</v>
      </c>
      <c r="D33" s="15"/>
      <c r="E33" s="7"/>
      <c r="F33" s="10"/>
      <c r="G33" s="7"/>
      <c r="H33" s="7"/>
      <c r="I33" s="8"/>
      <c r="J33" s="7">
        <f t="shared" si="0"/>
        <v>0</v>
      </c>
      <c r="K33" s="9">
        <f t="shared" si="2"/>
        <v>-29</v>
      </c>
      <c r="L33" s="15" t="str">
        <f ca="1">IF(TODAY()&gt;Tabela224101112131415161718192010131415161749[[#This Row],[VENCIMENTO]],"Vencido‼","Válido✔")</f>
        <v>Vencido‼</v>
      </c>
    </row>
    <row r="34" spans="1:12" x14ac:dyDescent="0.25">
      <c r="A34" s="11" t="str">
        <f>Tabela224[[#This Row],[NOME]]</f>
        <v>LEANDRO ARCANJO DOS SANTOS</v>
      </c>
      <c r="B34" s="11" t="str">
        <f>Tabela224[[#This Row],[CATEGORIA]]</f>
        <v>EMPREGADO</v>
      </c>
      <c r="C34" s="15" t="str">
        <f>Tabela224[[#This Row],[SITUAÇÃO ]]</f>
        <v>ATIVO</v>
      </c>
      <c r="D34" s="15"/>
      <c r="E34" s="7"/>
      <c r="F34" s="10"/>
      <c r="G34" s="7"/>
      <c r="H34" s="7"/>
      <c r="I34" s="8"/>
      <c r="J34" s="7">
        <f t="shared" si="0"/>
        <v>0</v>
      </c>
      <c r="K34" s="9">
        <f t="shared" si="2"/>
        <v>-29</v>
      </c>
      <c r="L34" s="15" t="str">
        <f ca="1">IF(TODAY()&gt;Tabela224101112131415161718192010131415161749[[#This Row],[VENCIMENTO]],"Vencido‼","Válido✔")</f>
        <v>Vencido‼</v>
      </c>
    </row>
    <row r="35" spans="1:12" x14ac:dyDescent="0.25">
      <c r="A35" s="11" t="str">
        <f>Tabela224[[#This Row],[NOME]]</f>
        <v>LUCIANO ALVES DE PAIVA</v>
      </c>
      <c r="B35" s="11" t="str">
        <f>Tabela224[[#This Row],[CATEGORIA]]</f>
        <v>EMPREGADO</v>
      </c>
      <c r="C35" s="15" t="str">
        <f>Tabela224[[#This Row],[SITUAÇÃO ]]</f>
        <v>INATIVO</v>
      </c>
      <c r="D35" s="15"/>
      <c r="E35" s="7"/>
      <c r="F35" s="10"/>
      <c r="G35" s="7"/>
      <c r="H35" s="7"/>
      <c r="I35" s="8"/>
      <c r="J35" s="7">
        <f t="shared" si="0"/>
        <v>0</v>
      </c>
      <c r="K35" s="9">
        <f t="shared" si="2"/>
        <v>-29</v>
      </c>
      <c r="L35" s="15" t="str">
        <f ca="1">IF(TODAY()&gt;Tabela224101112131415161718192010131415161749[[#This Row],[VENCIMENTO]],"Vencido‼","Válido✔")</f>
        <v>Vencido‼</v>
      </c>
    </row>
    <row r="36" spans="1:12" x14ac:dyDescent="0.25">
      <c r="A36" s="11" t="str">
        <f>Tabela224[[#This Row],[NOME]]</f>
        <v>LUIZ CARLOS CORRÊA</v>
      </c>
      <c r="B36" s="11" t="str">
        <f>Tabela224[[#This Row],[CATEGORIA]]</f>
        <v>EMPREGADO</v>
      </c>
      <c r="C36" s="15" t="str">
        <f>Tabela224[[#This Row],[SITUAÇÃO ]]</f>
        <v>ATIVO</v>
      </c>
      <c r="D36" s="15"/>
      <c r="E36" s="7"/>
      <c r="F36" s="10"/>
      <c r="G36" s="7"/>
      <c r="H36" s="7"/>
      <c r="I36" s="8"/>
      <c r="J36" s="7">
        <f t="shared" si="0"/>
        <v>0</v>
      </c>
      <c r="K36" s="9">
        <f t="shared" si="2"/>
        <v>-29</v>
      </c>
      <c r="L36" s="15" t="str">
        <f ca="1">IF(TODAY()&gt;Tabela224101112131415161718192010131415161749[[#This Row],[VENCIMENTO]],"Vencido‼","Válido✔")</f>
        <v>Vencido‼</v>
      </c>
    </row>
    <row r="37" spans="1:12" x14ac:dyDescent="0.25">
      <c r="A37" s="11" t="str">
        <f>Tabela224[[#This Row],[NOME]]</f>
        <v>MÁRCIO PEREIRA DO NASCIMENTO</v>
      </c>
      <c r="B37" s="11" t="str">
        <f>Tabela224[[#This Row],[CATEGORIA]]</f>
        <v>EMPREGADO</v>
      </c>
      <c r="C37" s="15" t="str">
        <f>Tabela224[[#This Row],[SITUAÇÃO ]]</f>
        <v>ATIVO</v>
      </c>
      <c r="D37" s="15"/>
      <c r="E37" s="7"/>
      <c r="F37" s="10"/>
      <c r="G37" s="7"/>
      <c r="H37" s="7"/>
      <c r="I37" s="8"/>
      <c r="J37" s="7">
        <f t="shared" si="0"/>
        <v>0</v>
      </c>
      <c r="K37" s="9">
        <f t="shared" si="2"/>
        <v>-29</v>
      </c>
      <c r="L37" s="15" t="str">
        <f ca="1">IF(TODAY()&gt;Tabela224101112131415161718192010131415161749[[#This Row],[VENCIMENTO]],"Vencido‼","Válido✔")</f>
        <v>Vencido‼</v>
      </c>
    </row>
    <row r="38" spans="1:12" x14ac:dyDescent="0.25">
      <c r="A38" s="11" t="str">
        <f>Tabela224[[#This Row],[NOME]]</f>
        <v>MATEUS DOS SANTOS DE BRITO</v>
      </c>
      <c r="B38" s="11" t="str">
        <f>Tabela224[[#This Row],[CATEGORIA]]</f>
        <v>INTERMITENTE (ELISVÂNIO)</v>
      </c>
      <c r="C38" s="15" t="str">
        <f>Tabela224[[#This Row],[SITUAÇÃO ]]</f>
        <v>ATIVO</v>
      </c>
      <c r="D38" s="15"/>
      <c r="E38" s="7"/>
      <c r="F38" s="10"/>
      <c r="G38" s="7"/>
      <c r="H38" s="7"/>
      <c r="I38" s="8"/>
      <c r="J38" s="7">
        <f t="shared" si="0"/>
        <v>0</v>
      </c>
      <c r="K38" s="9">
        <f t="shared" si="2"/>
        <v>-29</v>
      </c>
      <c r="L38" s="15" t="str">
        <f ca="1">IF(TODAY()&gt;Tabela224101112131415161718192010131415161749[[#This Row],[VENCIMENTO]],"Vencido‼","Válido✔")</f>
        <v>Vencido‼</v>
      </c>
    </row>
    <row r="39" spans="1:12" x14ac:dyDescent="0.25">
      <c r="A39" s="11" t="str">
        <f>Tabela224[[#This Row],[NOME]]</f>
        <v>MOACIR ROMÁRIO SIQUEIRA DOS REIS</v>
      </c>
      <c r="B39" s="11" t="str">
        <f>Tabela224[[#This Row],[CATEGORIA]]</f>
        <v>EMPREGADO</v>
      </c>
      <c r="C39" s="15" t="str">
        <f>Tabela224[[#This Row],[SITUAÇÃO ]]</f>
        <v>ATIVO</v>
      </c>
      <c r="D39" s="15"/>
      <c r="E39" s="7"/>
      <c r="F39" s="10"/>
      <c r="G39" s="7"/>
      <c r="H39" s="7"/>
      <c r="I39" s="8"/>
      <c r="J39" s="7">
        <f t="shared" si="0"/>
        <v>0</v>
      </c>
      <c r="K39" s="9">
        <f t="shared" si="2"/>
        <v>-29</v>
      </c>
      <c r="L39" s="15" t="str">
        <f ca="1">IF(TODAY()&gt;Tabela224101112131415161718192010131415161749[[#This Row],[VENCIMENTO]],"Vencido‼","Válido✔")</f>
        <v>Vencido‼</v>
      </c>
    </row>
    <row r="40" spans="1:12" x14ac:dyDescent="0.25">
      <c r="A40" s="11" t="str">
        <f>Tabela224[[#This Row],[NOME]]</f>
        <v>NATHÁLIA ROSY SOUZA OLIVEIRA</v>
      </c>
      <c r="B40" s="11" t="str">
        <f>Tabela224[[#This Row],[CATEGORIA]]</f>
        <v>EMPREGADO</v>
      </c>
      <c r="C40" s="15" t="str">
        <f>Tabela224[[#This Row],[SITUAÇÃO ]]</f>
        <v>ATIVO</v>
      </c>
      <c r="D40" s="15"/>
      <c r="E40" s="7"/>
      <c r="F40" s="10"/>
      <c r="G40" s="7"/>
      <c r="H40" s="7"/>
      <c r="I40" s="8"/>
      <c r="J40" s="7">
        <f t="shared" si="0"/>
        <v>0</v>
      </c>
      <c r="K40" s="9">
        <f t="shared" si="2"/>
        <v>-29</v>
      </c>
      <c r="L40" s="15" t="str">
        <f ca="1">IF(TODAY()&gt;Tabela224101112131415161718192010131415161749[[#This Row],[VENCIMENTO]],"Vencido‼","Válido✔")</f>
        <v>Vencido‼</v>
      </c>
    </row>
    <row r="41" spans="1:12" x14ac:dyDescent="0.25">
      <c r="A41" s="11" t="str">
        <f>Tabela224[[#This Row],[NOME]]</f>
        <v>NAYARA THAÍS LOURENÇO OLIVEIRA</v>
      </c>
      <c r="B41" s="11" t="str">
        <f>Tabela224[[#This Row],[CATEGORIA]]</f>
        <v>EMPREGADO</v>
      </c>
      <c r="C41" s="15" t="str">
        <f>Tabela224[[#This Row],[SITUAÇÃO ]]</f>
        <v>ATIVO</v>
      </c>
      <c r="D41" s="15"/>
      <c r="E41" s="7"/>
      <c r="F41" s="10"/>
      <c r="G41" s="7"/>
      <c r="H41" s="7"/>
      <c r="I41" s="8"/>
      <c r="J41" s="7">
        <f t="shared" si="0"/>
        <v>0</v>
      </c>
      <c r="K41" s="9">
        <f t="shared" si="2"/>
        <v>-29</v>
      </c>
      <c r="L41" s="15" t="str">
        <f ca="1">IF(TODAY()&gt;Tabela224101112131415161718192010131415161749[[#This Row],[VENCIMENTO]],"Vencido‼","Válido✔")</f>
        <v>Vencido‼</v>
      </c>
    </row>
    <row r="42" spans="1:12" x14ac:dyDescent="0.25">
      <c r="A42" s="11" t="str">
        <f>Tabela224[[#This Row],[NOME]]</f>
        <v>NIELTON OLIVEIRA DAMASCENO</v>
      </c>
      <c r="B42" s="11" t="str">
        <f>Tabela224[[#This Row],[CATEGORIA]]</f>
        <v>EMPREGADO</v>
      </c>
      <c r="C42" s="15" t="str">
        <f>Tabela224[[#This Row],[SITUAÇÃO ]]</f>
        <v>ATIVO</v>
      </c>
      <c r="D42" s="15"/>
      <c r="E42" s="7"/>
      <c r="F42" s="10"/>
      <c r="G42" s="7"/>
      <c r="H42" s="7"/>
      <c r="I42" s="8"/>
      <c r="J42" s="7">
        <f t="shared" si="0"/>
        <v>0</v>
      </c>
      <c r="K42" s="9">
        <f t="shared" si="2"/>
        <v>-29</v>
      </c>
      <c r="L42" s="15" t="str">
        <f ca="1">IF(TODAY()&gt;Tabela224101112131415161718192010131415161749[[#This Row],[VENCIMENTO]],"Vencido‼","Válido✔")</f>
        <v>Vencido‼</v>
      </c>
    </row>
    <row r="43" spans="1:12" x14ac:dyDescent="0.25">
      <c r="A43" s="11" t="str">
        <f>Tabela224[[#This Row],[NOME]]</f>
        <v>PAULO CÉLIO DA SILVA</v>
      </c>
      <c r="B43" s="11" t="str">
        <f>Tabela224[[#This Row],[CATEGORIA]]</f>
        <v>EMPREGADO</v>
      </c>
      <c r="C43" s="15" t="str">
        <f>Tabela224[[#This Row],[SITUAÇÃO ]]</f>
        <v>ATIVO</v>
      </c>
      <c r="D43" s="15"/>
      <c r="E43" s="7"/>
      <c r="F43" s="10"/>
      <c r="G43" s="7"/>
      <c r="H43" s="7"/>
      <c r="I43" s="8"/>
      <c r="J43" s="7">
        <f t="shared" si="0"/>
        <v>0</v>
      </c>
      <c r="K43" s="9">
        <f t="shared" si="2"/>
        <v>-29</v>
      </c>
      <c r="L43" s="15" t="str">
        <f ca="1">IF(TODAY()&gt;Tabela224101112131415161718192010131415161749[[#This Row],[VENCIMENTO]],"Vencido‼","Válido✔")</f>
        <v>Vencido‼</v>
      </c>
    </row>
    <row r="44" spans="1:12" x14ac:dyDescent="0.25">
      <c r="A44" s="11" t="str">
        <f>Tabela224[[#This Row],[NOME]]</f>
        <v>RAFAEL FAUSTINO MAPA COELHO</v>
      </c>
      <c r="B44" s="11" t="str">
        <f>Tabela224[[#This Row],[CATEGORIA]]</f>
        <v>EMPREGADO</v>
      </c>
      <c r="C44" s="15" t="str">
        <f>Tabela224[[#This Row],[SITUAÇÃO ]]</f>
        <v>INATIVO</v>
      </c>
      <c r="D44" s="15"/>
      <c r="E44" s="7"/>
      <c r="F44" s="10"/>
      <c r="G44" s="7"/>
      <c r="H44" s="7"/>
      <c r="I44" s="8"/>
      <c r="J44" s="7">
        <f t="shared" si="0"/>
        <v>0</v>
      </c>
      <c r="K44" s="9">
        <f t="shared" si="2"/>
        <v>-29</v>
      </c>
      <c r="L44" s="15" t="str">
        <f ca="1">IF(TODAY()&gt;Tabela224101112131415161718192010131415161749[[#This Row],[VENCIMENTO]],"Vencido‼","Válido✔")</f>
        <v>Vencido‼</v>
      </c>
    </row>
    <row r="45" spans="1:12" x14ac:dyDescent="0.25">
      <c r="A45" s="11" t="str">
        <f>Tabela224[[#This Row],[NOME]]</f>
        <v>RAFAEL ROBERTO CAMPIDELLI</v>
      </c>
      <c r="B45" s="11" t="str">
        <f>Tabela224[[#This Row],[CATEGORIA]]</f>
        <v>EMPREGADO</v>
      </c>
      <c r="C45" s="15" t="s">
        <v>120</v>
      </c>
      <c r="D45" s="15"/>
      <c r="E45" s="7"/>
      <c r="F45" s="10"/>
      <c r="G45" s="7"/>
      <c r="H45" s="7"/>
      <c r="I45" s="8"/>
      <c r="J45" s="7">
        <f>EDATE(E45,I45)</f>
        <v>0</v>
      </c>
      <c r="K45" s="9">
        <f>J45-29</f>
        <v>-29</v>
      </c>
      <c r="L45" s="15" t="str">
        <f ca="1">IF(TODAY()&gt;Tabela224101112131415161718192010131415161749[[#This Row],[VENCIMENTO]],"Vencido‼","Válido✔")</f>
        <v>Vencido‼</v>
      </c>
    </row>
    <row r="46" spans="1:12" x14ac:dyDescent="0.25">
      <c r="A46" s="11" t="str">
        <f>Tabela224[[#This Row],[NOME]]</f>
        <v>ROBERT AUGUSTO SANTOS SILVA</v>
      </c>
      <c r="B46" s="11" t="str">
        <f>Tabela224[[#This Row],[CATEGORIA]]</f>
        <v>EMPREGADO</v>
      </c>
      <c r="C46" s="15" t="str">
        <f>Tabela224[[#This Row],[SITUAÇÃO ]]</f>
        <v>ATIVO</v>
      </c>
      <c r="D46" s="15"/>
      <c r="E46" s="7"/>
      <c r="F46" s="10"/>
      <c r="G46" s="7"/>
      <c r="H46" s="7"/>
      <c r="I46" s="8"/>
      <c r="J46" s="7">
        <f t="shared" si="0"/>
        <v>0</v>
      </c>
      <c r="K46" s="9">
        <f t="shared" si="2"/>
        <v>-29</v>
      </c>
      <c r="L46" s="15" t="str">
        <f ca="1">IF(TODAY()&gt;Tabela224101112131415161718192010131415161749[[#This Row],[VENCIMENTO]],"Vencido‼","Válido✔")</f>
        <v>Vencido‼</v>
      </c>
    </row>
    <row r="47" spans="1:12" x14ac:dyDescent="0.25">
      <c r="A47" s="11" t="str">
        <f>Tabela224[[#This Row],[NOME]]</f>
        <v>TALISON TIAGO DIAS OLIVEIRA</v>
      </c>
      <c r="B47" s="11" t="str">
        <f>Tabela224[[#This Row],[CATEGORIA]]</f>
        <v>EMPREGADO</v>
      </c>
      <c r="C47" s="15" t="str">
        <f>Tabela224[[#This Row],[SITUAÇÃO ]]</f>
        <v>ATIVO</v>
      </c>
      <c r="D47" s="15"/>
      <c r="E47" s="7"/>
      <c r="F47" s="10"/>
      <c r="G47" s="7"/>
      <c r="H47" s="7"/>
      <c r="I47" s="8"/>
      <c r="J47" s="7">
        <f t="shared" si="0"/>
        <v>0</v>
      </c>
      <c r="K47" s="9">
        <f t="shared" si="2"/>
        <v>-29</v>
      </c>
      <c r="L47" s="15" t="str">
        <f ca="1">IF(TODAY()&gt;Tabela224101112131415161718192010131415161749[[#This Row],[VENCIMENTO]],"Vencido‼","Válido✔")</f>
        <v>Vencido‼</v>
      </c>
    </row>
    <row r="48" spans="1:12" x14ac:dyDescent="0.25">
      <c r="A48" s="11" t="str">
        <f>Tabela224[[#This Row],[NOME]]</f>
        <v>THAÍS LORRAINE DA SILVA SANTOS</v>
      </c>
      <c r="B48" s="11" t="str">
        <f>Tabela224[[#This Row],[CATEGORIA]]</f>
        <v>EMPREGADO</v>
      </c>
      <c r="C48" s="15" t="str">
        <f>Tabela224[[#This Row],[SITUAÇÃO ]]</f>
        <v>ATIVO</v>
      </c>
      <c r="D48" s="15"/>
      <c r="E48" s="7"/>
      <c r="F48" s="10"/>
      <c r="G48" s="7"/>
      <c r="H48" s="7"/>
      <c r="I48" s="8"/>
      <c r="J48" s="7">
        <f t="shared" si="0"/>
        <v>0</v>
      </c>
      <c r="K48" s="9">
        <f t="shared" si="2"/>
        <v>-29</v>
      </c>
      <c r="L48" s="15" t="str">
        <f ca="1">IF(TODAY()&gt;Tabela224101112131415161718192010131415161749[[#This Row],[VENCIMENTO]],"Vencido‼","Válido✔")</f>
        <v>Vencido‼</v>
      </c>
    </row>
    <row r="49" spans="1:12" x14ac:dyDescent="0.25">
      <c r="A49" s="11" t="str">
        <f>Tabela224[[#This Row],[NOME]]</f>
        <v>WAGNER APARECIDO DE SOUSA JÚNIOR</v>
      </c>
      <c r="B49" s="11" t="str">
        <f>Tabela224[[#This Row],[CATEGORIA]]</f>
        <v>EMPREGADO</v>
      </c>
      <c r="C49" s="15" t="str">
        <f>Tabela224[[#This Row],[SITUAÇÃO ]]</f>
        <v>INATIVO</v>
      </c>
      <c r="D49" s="15"/>
      <c r="E49" s="7"/>
      <c r="F49" s="10"/>
      <c r="G49" s="7"/>
      <c r="H49" s="7"/>
      <c r="I49" s="8"/>
      <c r="J49" s="7">
        <f t="shared" si="0"/>
        <v>0</v>
      </c>
      <c r="K49" s="9">
        <f t="shared" si="2"/>
        <v>-29</v>
      </c>
      <c r="L49" s="15" t="str">
        <f ca="1">IF(TODAY()&gt;Tabela224101112131415161718192010131415161749[[#This Row],[VENCIMENTO]],"Vencido‼","Válido✔")</f>
        <v>Vencido‼</v>
      </c>
    </row>
    <row r="50" spans="1:12" x14ac:dyDescent="0.25">
      <c r="A50" s="11" t="str">
        <f>Tabela224[[#This Row],[NOME]]</f>
        <v>WESLEY DE ALMEIDA E SOUZA</v>
      </c>
      <c r="B50" s="11" t="str">
        <f>Tabela224[[#This Row],[CATEGORIA]]</f>
        <v>EMPREGADO</v>
      </c>
      <c r="C50" s="15" t="str">
        <f>Tabela224[[#This Row],[SITUAÇÃO ]]</f>
        <v>ATIVO</v>
      </c>
      <c r="D50" s="15"/>
      <c r="E50" s="7"/>
      <c r="F50" s="10"/>
      <c r="G50" s="7"/>
      <c r="H50" s="7"/>
      <c r="I50" s="8"/>
      <c r="J50" s="19">
        <f t="shared" si="0"/>
        <v>0</v>
      </c>
      <c r="K50" s="20">
        <f t="shared" si="2"/>
        <v>-29</v>
      </c>
      <c r="L50" s="15" t="str">
        <f ca="1">IF(TODAY()&gt;Tabela224101112131415161718192010131415161749[[#This Row],[VENCIMENTO]],"Vencido‼","Válido✔")</f>
        <v>Vencido‼</v>
      </c>
    </row>
    <row r="51" spans="1:12" x14ac:dyDescent="0.25">
      <c r="A51" s="11" t="str">
        <f>Tabela224[[#This Row],[NOME]]</f>
        <v>MARCELO CHRISTIAN LELIS DE OLIVEIRA</v>
      </c>
      <c r="B51" s="11" t="str">
        <f>Tabela224[[#This Row],[CATEGORIA]]</f>
        <v>EMPREGADO</v>
      </c>
      <c r="C51" s="15" t="str">
        <f>Tabela224[[#This Row],[SITUAÇÃO ]]</f>
        <v>ATIVO</v>
      </c>
      <c r="D51" s="15"/>
      <c r="E51" s="7"/>
      <c r="F51" s="10"/>
      <c r="G51" s="7"/>
      <c r="H51" s="7"/>
      <c r="I51" s="8"/>
      <c r="J51" s="7">
        <f t="shared" si="0"/>
        <v>0</v>
      </c>
      <c r="K51" s="9">
        <f t="shared" si="2"/>
        <v>-29</v>
      </c>
      <c r="L51" s="27" t="str">
        <f ca="1">IF(TODAY()&gt;Tabela224101112131415161718192010131415161749[[#This Row],[VENCIMENTO]],"Vencido‼","Válido✔")</f>
        <v>Vencido‼</v>
      </c>
    </row>
    <row r="52" spans="1:12" x14ac:dyDescent="0.25">
      <c r="A52" s="11" t="str">
        <f>Tabela224[[#This Row],[NOME]]</f>
        <v>PABLO VINICIUS SEVERINO FERNANDES</v>
      </c>
      <c r="B52" s="11" t="str">
        <f>Tabela224[[#This Row],[CATEGORIA]]</f>
        <v xml:space="preserve">EMPREGADO </v>
      </c>
      <c r="C52" s="15" t="str">
        <f>Tabela224[[#This Row],[SITUAÇÃO ]]</f>
        <v>ATIVO</v>
      </c>
      <c r="D52" s="15"/>
      <c r="E52" s="7"/>
      <c r="F52" s="10"/>
      <c r="G52" s="7"/>
      <c r="H52" s="7"/>
      <c r="I52" s="8"/>
      <c r="J52" s="7">
        <f t="shared" si="0"/>
        <v>0</v>
      </c>
      <c r="K52" s="9">
        <f t="shared" si="2"/>
        <v>-29</v>
      </c>
      <c r="L52" s="27" t="str">
        <f ca="1">IF(TODAY()&gt;Tabela224101112131415161718192010131415161749[[#This Row],[VENCIMENTO]],"Vencido‼","Válido✔")</f>
        <v>Vencido‼</v>
      </c>
    </row>
    <row r="53" spans="1:12" x14ac:dyDescent="0.25">
      <c r="A53" s="11" t="str">
        <f>Tabela224[[#This Row],[NOME]]</f>
        <v>FRANCISCO PEDRO DE SOUZA SANTOS</v>
      </c>
      <c r="B53" s="11" t="str">
        <f>Tabela224[[#This Row],[CATEGORIA]]</f>
        <v>EMPREGADO</v>
      </c>
      <c r="C53" s="15" t="s">
        <v>120</v>
      </c>
      <c r="D53" s="15"/>
      <c r="E53" s="7"/>
      <c r="F53" s="10"/>
      <c r="G53" s="7"/>
      <c r="H53" s="7"/>
      <c r="I53" s="8"/>
      <c r="J53" s="7">
        <f t="shared" si="0"/>
        <v>0</v>
      </c>
      <c r="K53" s="9">
        <f t="shared" si="2"/>
        <v>-29</v>
      </c>
      <c r="L53" s="27" t="str">
        <f ca="1">IF(TODAY()&gt;Tabela224101112131415161718192010131415161749[[#This Row],[VENCIMENTO]],"Vencido‼","Válido✔")</f>
        <v>Vencido‼</v>
      </c>
    </row>
    <row r="54" spans="1:12" x14ac:dyDescent="0.25">
      <c r="A54" s="11" t="str">
        <f>Tabela224[[#This Row],[NOME]]</f>
        <v>ÍTALO GABRIEL DA SILVA RODRIGUES SANTOS</v>
      </c>
      <c r="B54" s="11" t="str">
        <f>Tabela224[[#This Row],[CATEGORIA]]</f>
        <v>EMPREGADO</v>
      </c>
      <c r="C54" s="15" t="str">
        <f>Tabela224[[#This Row],[SITUAÇÃO ]]</f>
        <v>ATIVO</v>
      </c>
      <c r="D54" s="15"/>
      <c r="E54" s="7"/>
      <c r="F54" s="10"/>
      <c r="G54" s="7"/>
      <c r="H54" s="7"/>
      <c r="I54" s="8"/>
      <c r="J54" s="7">
        <f t="shared" si="0"/>
        <v>0</v>
      </c>
      <c r="K54" s="9">
        <f t="shared" si="2"/>
        <v>-29</v>
      </c>
      <c r="L54" s="27" t="str">
        <f ca="1">IF(TODAY()&gt;Tabela224101112131415161718192010131415161749[[#This Row],[VENCIMENTO]],"Vencido‼","Válido✔")</f>
        <v>Vencido‼</v>
      </c>
    </row>
    <row r="55" spans="1:12" x14ac:dyDescent="0.25">
      <c r="A55" s="11" t="str">
        <f>Tabela224[[#This Row],[NOME]]</f>
        <v>IVANILDO AMARAL SANTOS</v>
      </c>
      <c r="B55" s="11" t="str">
        <f>Tabela224[[#This Row],[CATEGORIA]]</f>
        <v>EMPREGADO</v>
      </c>
      <c r="C55" s="15" t="str">
        <f>Tabela224[[#This Row],[SITUAÇÃO ]]</f>
        <v>ATIVO</v>
      </c>
      <c r="D55" s="15"/>
      <c r="E55" s="7"/>
      <c r="F55" s="10"/>
      <c r="G55" s="7"/>
      <c r="H55" s="7"/>
      <c r="I55" s="8"/>
      <c r="J55" s="7">
        <f t="shared" si="0"/>
        <v>0</v>
      </c>
      <c r="K55" s="9">
        <f t="shared" si="2"/>
        <v>-29</v>
      </c>
      <c r="L55" s="27" t="str">
        <f ca="1">IF(TODAY()&gt;Tabela224101112131415161718192010131415161749[[#This Row],[VENCIMENTO]],"Vencido‼","Válido✔")</f>
        <v>Vencido‼</v>
      </c>
    </row>
    <row r="56" spans="1:12" x14ac:dyDescent="0.25">
      <c r="A56" s="11" t="str">
        <f>Tabela224[[#This Row],[NOME]]</f>
        <v>JONATHAN FERNANDES PEREIRA</v>
      </c>
      <c r="B56" s="11" t="str">
        <f>Tabela224[[#This Row],[CATEGORIA]]</f>
        <v>EMPREGADO</v>
      </c>
      <c r="C56" s="15" t="str">
        <f>Tabela224[[#This Row],[SITUAÇÃO ]]</f>
        <v>ATIVO</v>
      </c>
      <c r="D56" s="15"/>
      <c r="E56" s="7"/>
      <c r="F56" s="10"/>
      <c r="G56" s="7"/>
      <c r="H56" s="7"/>
      <c r="I56" s="8"/>
      <c r="J56" s="7">
        <f t="shared" si="0"/>
        <v>0</v>
      </c>
      <c r="K56" s="9">
        <f t="shared" si="2"/>
        <v>-29</v>
      </c>
      <c r="L56" s="27" t="str">
        <f ca="1">IF(TODAY()&gt;Tabela224101112131415161718192010131415161749[[#This Row],[VENCIMENTO]],"Vencido‼","Válido✔")</f>
        <v>Vencido‼</v>
      </c>
    </row>
    <row r="57" spans="1:12" x14ac:dyDescent="0.25">
      <c r="A57" s="11" t="str">
        <f>Tabela224[[#This Row],[NOME]]</f>
        <v>FERNANDO AQUINO FERNANDES</v>
      </c>
      <c r="B57" s="11" t="str">
        <f>Tabela224[[#This Row],[CATEGORIA]]</f>
        <v>INTERMITENTE (FERNANDO)</v>
      </c>
      <c r="C57" s="15" t="str">
        <f>Tabela224[[#This Row],[SITUAÇÃO ]]</f>
        <v>ATIVO</v>
      </c>
      <c r="D57" s="15"/>
      <c r="E57" s="7"/>
      <c r="F57" s="10"/>
      <c r="G57" s="7"/>
      <c r="H57" s="7"/>
      <c r="I57" s="8"/>
      <c r="J57" s="7">
        <f t="shared" si="0"/>
        <v>0</v>
      </c>
      <c r="K57" s="9">
        <f t="shared" si="2"/>
        <v>-29</v>
      </c>
      <c r="L57" s="27" t="str">
        <f ca="1">IF(TODAY()&gt;Tabela224101112131415161718192010131415161749[[#This Row],[VENCIMENTO]],"Vencido‼","Válido✔")</f>
        <v>Vencido‼</v>
      </c>
    </row>
    <row r="58" spans="1:12" x14ac:dyDescent="0.25">
      <c r="A58" s="11" t="str">
        <f>Tabela224[[#This Row],[NOME]]</f>
        <v>WANDESON COSTA LIMA</v>
      </c>
      <c r="B58" s="11" t="str">
        <f>Tabela224[[#This Row],[CATEGORIA]]</f>
        <v>INTERMITENTE (FERNANDO)</v>
      </c>
      <c r="C58" s="15" t="str">
        <f>Tabela224[[#This Row],[SITUAÇÃO ]]</f>
        <v>ATIVO</v>
      </c>
      <c r="D58" s="15"/>
      <c r="E58" s="7"/>
      <c r="F58" s="10"/>
      <c r="G58" s="7"/>
      <c r="H58" s="7"/>
      <c r="I58" s="8"/>
      <c r="J58" s="7">
        <f t="shared" si="0"/>
        <v>0</v>
      </c>
      <c r="K58" s="9">
        <f t="shared" si="2"/>
        <v>-29</v>
      </c>
      <c r="L58" s="27" t="str">
        <f ca="1">IF(TODAY()&gt;Tabela224101112131415161718192010131415161749[[#This Row],[VENCIMENTO]],"Vencido‼","Válido✔")</f>
        <v>Vencido‼</v>
      </c>
    </row>
    <row r="59" spans="1:12" x14ac:dyDescent="0.25">
      <c r="A59" s="11" t="str">
        <f>Tabela224[[#This Row],[NOME]]</f>
        <v>WILLIAN JORGE CAETANO PINTO</v>
      </c>
      <c r="B59" s="11" t="str">
        <f>Tabela224[[#This Row],[CATEGORIA]]</f>
        <v>INTERMITENTE (FERNANDO)</v>
      </c>
      <c r="C59" s="15" t="str">
        <f>Tabela224[[#This Row],[SITUAÇÃO ]]</f>
        <v>ATIVO</v>
      </c>
      <c r="D59" s="15"/>
      <c r="E59" s="7"/>
      <c r="F59" s="10"/>
      <c r="G59" s="7"/>
      <c r="H59" s="7"/>
      <c r="I59" s="8"/>
      <c r="J59" s="7">
        <f t="shared" si="0"/>
        <v>0</v>
      </c>
      <c r="K59" s="9">
        <f t="shared" si="2"/>
        <v>-29</v>
      </c>
      <c r="L59" s="27" t="str">
        <f ca="1">IF(TODAY()&gt;Tabela224101112131415161718192010131415161749[[#This Row],[VENCIMENTO]],"Vencido‼","Válido✔")</f>
        <v>Vencido‼</v>
      </c>
    </row>
    <row r="60" spans="1:12" x14ac:dyDescent="0.25">
      <c r="A60" s="11" t="str">
        <f>Tabela224[[#This Row],[NOME]]</f>
        <v>GRASIANE DA COSTA SOBRINHO</v>
      </c>
      <c r="B60" s="11" t="str">
        <f>Tabela224[[#This Row],[CATEGORIA]]</f>
        <v>EMPREGADO</v>
      </c>
      <c r="C60" s="15" t="str">
        <f>Tabela224[[#This Row],[SITUAÇÃO ]]</f>
        <v>ATIVO</v>
      </c>
      <c r="D60" s="15"/>
      <c r="E60" s="7"/>
      <c r="F60" s="10"/>
      <c r="G60" s="7"/>
      <c r="H60" s="7"/>
      <c r="I60" s="8"/>
      <c r="J60" s="7">
        <f t="shared" si="0"/>
        <v>0</v>
      </c>
      <c r="K60" s="9">
        <f t="shared" si="2"/>
        <v>-29</v>
      </c>
      <c r="L60" s="27" t="str">
        <f ca="1">IF(TODAY()&gt;Tabela224101112131415161718192010131415161749[[#This Row],[VENCIMENTO]],"Vencido‼","Válido✔")</f>
        <v>Vencido‼</v>
      </c>
    </row>
    <row r="61" spans="1:12" x14ac:dyDescent="0.25">
      <c r="A61" s="11" t="str">
        <f>Tabela224[[#This Row],[NOME]]</f>
        <v>BRUNO GUIMARÃES MARTINS</v>
      </c>
      <c r="B61" s="11" t="str">
        <f>Tabela224[[#This Row],[CATEGORIA]]</f>
        <v>EMPREGADO</v>
      </c>
      <c r="C61" s="15" t="str">
        <f>Tabela224[[#This Row],[SITUAÇÃO ]]</f>
        <v>ATIVO</v>
      </c>
      <c r="D61" s="15"/>
      <c r="E61" s="7"/>
      <c r="F61" s="10"/>
      <c r="G61" s="7"/>
      <c r="H61" s="7"/>
      <c r="I61" s="8"/>
      <c r="J61" s="7">
        <f t="shared" si="0"/>
        <v>0</v>
      </c>
      <c r="K61" s="9">
        <f t="shared" si="2"/>
        <v>-29</v>
      </c>
      <c r="L61" s="27" t="str">
        <f ca="1">IF(TODAY()&gt;Tabela224101112131415161718192010131415161749[[#This Row],[VENCIMENTO]],"Vencido‼","Válido✔")</f>
        <v>Vencido‼</v>
      </c>
    </row>
    <row r="62" spans="1:12" x14ac:dyDescent="0.25">
      <c r="A62" s="11" t="str">
        <f>Tabela224[[#This Row],[NOME]]</f>
        <v>LEANDRO GUIMARÃES MARTINS</v>
      </c>
      <c r="B62" s="11" t="str">
        <f>Tabela224[[#This Row],[CATEGORIA]]</f>
        <v>EMPREGADO</v>
      </c>
      <c r="C62" s="15" t="str">
        <f>Tabela224[[#This Row],[SITUAÇÃO ]]</f>
        <v>ATIVO</v>
      </c>
      <c r="D62" s="15"/>
      <c r="E62" s="7"/>
      <c r="F62" s="10"/>
      <c r="G62" s="7"/>
      <c r="H62" s="7"/>
      <c r="I62" s="8"/>
      <c r="J62" s="7">
        <f t="shared" si="0"/>
        <v>0</v>
      </c>
      <c r="K62" s="9">
        <f t="shared" si="2"/>
        <v>-29</v>
      </c>
      <c r="L62" s="27" t="str">
        <f ca="1">IF(TODAY()&gt;Tabela224101112131415161718192010131415161749[[#This Row],[VENCIMENTO]],"Vencido‼","Válido✔")</f>
        <v>Vencido‼</v>
      </c>
    </row>
    <row r="63" spans="1:12" x14ac:dyDescent="0.25">
      <c r="A63" s="11" t="str">
        <f>Tabela224[[#This Row],[NOME]]</f>
        <v>ALESSANDRO IORANY DOS SANTOS</v>
      </c>
      <c r="B63" s="11" t="str">
        <f>Tabela224[[#This Row],[CATEGORIA]]</f>
        <v>EMPREGADO</v>
      </c>
      <c r="C63" s="15" t="str">
        <f>Tabela224[[#This Row],[SITUAÇÃO ]]</f>
        <v>INATIVO</v>
      </c>
      <c r="D63" s="15"/>
      <c r="E63" s="7"/>
      <c r="F63" s="10"/>
      <c r="G63" s="7"/>
      <c r="H63" s="7"/>
      <c r="I63" s="8"/>
      <c r="J63" s="7">
        <f t="shared" si="0"/>
        <v>0</v>
      </c>
      <c r="K63" s="9">
        <f t="shared" si="2"/>
        <v>-29</v>
      </c>
      <c r="L63" s="27" t="str">
        <f ca="1">IF(TODAY()&gt;Tabela224101112131415161718192010131415161749[[#This Row],[VENCIMENTO]],"Vencido‼","Válido✔")</f>
        <v>Vencido‼</v>
      </c>
    </row>
    <row r="64" spans="1:12" x14ac:dyDescent="0.25">
      <c r="A64" s="11" t="str">
        <f>Tabela224[[#This Row],[NOME]]</f>
        <v>MATHEUS BINI SEVERINO FERNANDES</v>
      </c>
      <c r="B64" s="11" t="str">
        <f>Tabela224[[#This Row],[CATEGORIA]]</f>
        <v>EMPREGADO</v>
      </c>
      <c r="C64" s="15" t="str">
        <f>Tabela224[[#This Row],[SITUAÇÃO ]]</f>
        <v>ATIVO</v>
      </c>
      <c r="D64" s="15"/>
      <c r="E64" s="7"/>
      <c r="F64" s="10"/>
      <c r="G64" s="7"/>
      <c r="H64" s="7"/>
      <c r="I64" s="8"/>
      <c r="J64" s="7">
        <f t="shared" si="0"/>
        <v>0</v>
      </c>
      <c r="K64" s="9">
        <f t="shared" si="2"/>
        <v>-29</v>
      </c>
      <c r="L64" s="27" t="str">
        <f ca="1">IF(TODAY()&gt;Tabela224101112131415161718192010131415161749[[#This Row],[VENCIMENTO]],"Vencido‼","Válido✔")</f>
        <v>Vencido‼</v>
      </c>
    </row>
    <row r="65" spans="1:12" x14ac:dyDescent="0.25">
      <c r="A65" s="11" t="str">
        <f>Tabela224[[#This Row],[NOME]]</f>
        <v>NILTON ALVES DA CUNHA FILHO</v>
      </c>
      <c r="B65" s="11" t="str">
        <f>Tabela224[[#This Row],[CATEGORIA]]</f>
        <v>EMPREGADO</v>
      </c>
      <c r="C65" s="15" t="str">
        <f>Tabela224[[#This Row],[SITUAÇÃO ]]</f>
        <v>ATIVO</v>
      </c>
      <c r="D65" s="15"/>
      <c r="E65" s="7"/>
      <c r="F65" s="10"/>
      <c r="G65" s="7"/>
      <c r="H65" s="7"/>
      <c r="I65" s="8"/>
      <c r="J65" s="7">
        <f t="shared" si="0"/>
        <v>0</v>
      </c>
      <c r="K65" s="9">
        <f t="shared" si="2"/>
        <v>-29</v>
      </c>
      <c r="L65" s="27" t="str">
        <f ca="1">IF(TODAY()&gt;Tabela224101112131415161718192010131415161749[[#This Row],[VENCIMENTO]],"Vencido‼","Válido✔")</f>
        <v>Vencido‼</v>
      </c>
    </row>
    <row r="66" spans="1:12" x14ac:dyDescent="0.25">
      <c r="A66" s="11" t="str">
        <f>Tabela224[[#This Row],[NOME]]</f>
        <v>FRANCISCO PEDRO DE SOUZA SANTOS</v>
      </c>
      <c r="B66" s="11" t="str">
        <f>Tabela224[[#This Row],[CATEGORIA]]</f>
        <v>EMPREGADO</v>
      </c>
      <c r="C66" s="15" t="str">
        <f>Tabela224[[#This Row],[SITUAÇÃO ]]</f>
        <v>ATIVO</v>
      </c>
      <c r="D66" s="8"/>
      <c r="E66" s="7"/>
      <c r="F66" s="7"/>
      <c r="G66" s="7"/>
      <c r="H66" s="7"/>
      <c r="I66" s="8"/>
      <c r="J66" s="7">
        <f t="shared" si="0"/>
        <v>0</v>
      </c>
      <c r="K66" s="9">
        <f t="shared" si="2"/>
        <v>-29</v>
      </c>
      <c r="L66" s="27" t="str">
        <f ca="1">IF(TODAY()&gt;Tabela224101112131415161718192010131415161749[[#This Row],[VENCIMENTO]],"Vencido‼","Válido✔")</f>
        <v>Vencido‼</v>
      </c>
    </row>
    <row r="67" spans="1:12" x14ac:dyDescent="0.25">
      <c r="A67" s="11" t="str">
        <f>Tabela224[[#This Row],[NOME]]</f>
        <v>CARLOS EDUARDO ALVES JULIÃO</v>
      </c>
      <c r="B67" s="11" t="str">
        <f>Tabela224[[#This Row],[CATEGORIA]]</f>
        <v>EMPREGADO</v>
      </c>
      <c r="C67" s="15" t="str">
        <f>Tabela224[[#This Row],[SITUAÇÃO ]]</f>
        <v>ATIVO</v>
      </c>
      <c r="D67" s="8"/>
      <c r="E67" s="7"/>
      <c r="F67" s="7"/>
      <c r="G67" s="7"/>
      <c r="H67" s="7"/>
      <c r="I67" s="8"/>
      <c r="J67" s="7">
        <f t="shared" si="0"/>
        <v>0</v>
      </c>
      <c r="K67" s="9">
        <f t="shared" si="2"/>
        <v>-29</v>
      </c>
      <c r="L67" s="27" t="str">
        <f ca="1">IF(TODAY()&gt;Tabela224101112131415161718192010131415161749[[#This Row],[VENCIMENTO]],"Vencido‼","Válido✔")</f>
        <v>Vencido‼</v>
      </c>
    </row>
    <row r="68" spans="1:12" x14ac:dyDescent="0.25">
      <c r="A68" s="11" t="str">
        <f>Tabela224[[#This Row],[NOME]]</f>
        <v>JHONATAS ALVES COSTA</v>
      </c>
      <c r="B68" s="11" t="str">
        <f>Tabela224[[#This Row],[CATEGORIA]]</f>
        <v>EMPREGADO</v>
      </c>
      <c r="C68" s="15" t="str">
        <f>Tabela224[[#This Row],[SITUAÇÃO ]]</f>
        <v>ATIVO</v>
      </c>
      <c r="D68" s="8"/>
      <c r="E68" s="7"/>
      <c r="F68" s="7"/>
      <c r="G68" s="7"/>
      <c r="H68" s="7"/>
      <c r="I68" s="8"/>
      <c r="J68" s="7">
        <f t="shared" si="0"/>
        <v>0</v>
      </c>
      <c r="K68" s="9">
        <f t="shared" si="2"/>
        <v>-29</v>
      </c>
      <c r="L68" s="27" t="str">
        <f ca="1">IF(TODAY()&gt;Tabela224101112131415161718192010131415161749[[#This Row],[VENCIMENTO]],"Vencido‼","Válido✔")</f>
        <v>Vencido‼</v>
      </c>
    </row>
    <row r="69" spans="1:12" x14ac:dyDescent="0.25">
      <c r="A69" s="11" t="str">
        <f>Tabela224[[#This Row],[NOME]]</f>
        <v>KELLEN CARLA PEREIRA SILVA</v>
      </c>
      <c r="B69" s="11" t="str">
        <f>Tabela224[[#This Row],[CATEGORIA]]</f>
        <v>EMPREGADO</v>
      </c>
      <c r="C69" s="15" t="str">
        <f>Tabela224[[#This Row],[SITUAÇÃO ]]</f>
        <v>ATIVO</v>
      </c>
      <c r="D69" s="8"/>
      <c r="E69" s="7"/>
      <c r="F69" s="7"/>
      <c r="G69" s="7"/>
      <c r="H69" s="7"/>
      <c r="I69" s="8"/>
      <c r="J69" s="7">
        <f t="shared" ref="J69:J100" si="3">EDATE(E69,I69)</f>
        <v>0</v>
      </c>
      <c r="K69" s="9">
        <f t="shared" si="2"/>
        <v>-29</v>
      </c>
      <c r="L69" s="27" t="str">
        <f ca="1">IF(TODAY()&gt;Tabela224101112131415161718192010131415161749[[#This Row],[VENCIMENTO]],"Vencido‼","Válido✔")</f>
        <v>Vencido‼</v>
      </c>
    </row>
    <row r="70" spans="1:12" x14ac:dyDescent="0.25">
      <c r="A70" s="11" t="str">
        <f>Tabela224[[#This Row],[NOME]]</f>
        <v>LEONARDO JOSÉ DA SILVA</v>
      </c>
      <c r="B70" s="11" t="str">
        <f>Tabela224[[#This Row],[CATEGORIA]]</f>
        <v>EMPREGADO</v>
      </c>
      <c r="C70" s="15" t="str">
        <f>Tabela224[[#This Row],[SITUAÇÃO ]]</f>
        <v>ATIVO</v>
      </c>
      <c r="D70" s="8"/>
      <c r="E70" s="7"/>
      <c r="F70" s="7"/>
      <c r="G70" s="7"/>
      <c r="H70" s="7"/>
      <c r="I70" s="8"/>
      <c r="J70" s="7">
        <f t="shared" si="3"/>
        <v>0</v>
      </c>
      <c r="K70" s="9">
        <f t="shared" si="2"/>
        <v>-29</v>
      </c>
      <c r="L70" s="27" t="str">
        <f ca="1">IF(TODAY()&gt;Tabela224101112131415161718192010131415161749[[#This Row],[VENCIMENTO]],"Vencido‼","Válido✔")</f>
        <v>Vencido‼</v>
      </c>
    </row>
    <row r="71" spans="1:12" x14ac:dyDescent="0.25">
      <c r="A71" s="11" t="str">
        <f>Tabela224[[#This Row],[NOME]]</f>
        <v>LUSIMAR DE SOUZA SANTOS</v>
      </c>
      <c r="B71" s="11" t="str">
        <f>Tabela224[[#This Row],[CATEGORIA]]</f>
        <v>EMPREGADO</v>
      </c>
      <c r="C71" s="15" t="str">
        <f>Tabela224[[#This Row],[SITUAÇÃO ]]</f>
        <v>ATIVO</v>
      </c>
      <c r="D71" s="8"/>
      <c r="E71" s="7"/>
      <c r="F71" s="7"/>
      <c r="G71" s="7"/>
      <c r="H71" s="7"/>
      <c r="I71" s="8"/>
      <c r="J71" s="7">
        <f t="shared" si="3"/>
        <v>0</v>
      </c>
      <c r="K71" s="9">
        <f t="shared" si="2"/>
        <v>-29</v>
      </c>
      <c r="L71" s="27" t="str">
        <f ca="1">IF(TODAY()&gt;Tabela224101112131415161718192010131415161749[[#This Row],[VENCIMENTO]],"Vencido‼","Válido✔")</f>
        <v>Vencido‼</v>
      </c>
    </row>
    <row r="72" spans="1:12" x14ac:dyDescent="0.25">
      <c r="A72" s="11" t="str">
        <f>Tabela224[[#This Row],[NOME]]</f>
        <v>SANDY CRISTINA VENCESLAU FERREIRA</v>
      </c>
      <c r="B72" s="11" t="str">
        <f>Tabela224[[#This Row],[CATEGORIA]]</f>
        <v>EMPREGADO</v>
      </c>
      <c r="C72" s="15" t="str">
        <f>Tabela224[[#This Row],[SITUAÇÃO ]]</f>
        <v>ATIVO</v>
      </c>
      <c r="D72" s="8"/>
      <c r="E72" s="7"/>
      <c r="F72" s="7"/>
      <c r="G72" s="7"/>
      <c r="H72" s="7"/>
      <c r="I72" s="8"/>
      <c r="J72" s="7">
        <f t="shared" si="3"/>
        <v>0</v>
      </c>
      <c r="K72" s="9">
        <f t="shared" si="2"/>
        <v>-29</v>
      </c>
      <c r="L72" s="27" t="str">
        <f ca="1">IF(TODAY()&gt;Tabela224101112131415161718192010131415161749[[#This Row],[VENCIMENTO]],"Vencido‼","Válido✔")</f>
        <v>Vencido‼</v>
      </c>
    </row>
    <row r="73" spans="1:12" x14ac:dyDescent="0.25">
      <c r="A73" s="11" t="e">
        <f>Tabela224[[#This Row],[NOME]]</f>
        <v>#VALUE!</v>
      </c>
      <c r="B73" s="11" t="e">
        <f>Tabela224[[#This Row],[CATEGORIA]]</f>
        <v>#VALUE!</v>
      </c>
      <c r="C73" s="15" t="e">
        <f>Tabela224[[#This Row],[SITUAÇÃO ]]</f>
        <v>#VALUE!</v>
      </c>
      <c r="D73" s="8"/>
      <c r="E73" s="7"/>
      <c r="F73" s="7"/>
      <c r="G73" s="7"/>
      <c r="H73" s="7"/>
      <c r="I73" s="8"/>
      <c r="J73" s="7">
        <f t="shared" si="3"/>
        <v>0</v>
      </c>
      <c r="K73" s="9">
        <f t="shared" si="2"/>
        <v>-29</v>
      </c>
      <c r="L73" s="27" t="str">
        <f ca="1">IF(TODAY()&gt;Tabela224101112131415161718192010131415161749[[#This Row],[VENCIMENTO]],"Vencido‼","Válido✔")</f>
        <v>Vencido‼</v>
      </c>
    </row>
    <row r="74" spans="1:12" x14ac:dyDescent="0.25">
      <c r="A74" s="11" t="e">
        <f>Tabela224[[#This Row],[NOME]]</f>
        <v>#VALUE!</v>
      </c>
      <c r="B74" s="11" t="e">
        <f>Tabela224[[#This Row],[CATEGORIA]]</f>
        <v>#VALUE!</v>
      </c>
      <c r="C74" s="15" t="e">
        <f>Tabela224[[#This Row],[SITUAÇÃO ]]</f>
        <v>#VALUE!</v>
      </c>
      <c r="D74" s="8"/>
      <c r="E74" s="7"/>
      <c r="F74" s="7"/>
      <c r="G74" s="7"/>
      <c r="H74" s="7"/>
      <c r="I74" s="8"/>
      <c r="J74" s="7">
        <f t="shared" si="3"/>
        <v>0</v>
      </c>
      <c r="K74" s="9">
        <f t="shared" si="2"/>
        <v>-29</v>
      </c>
      <c r="L74" s="27" t="str">
        <f ca="1">IF(TODAY()&gt;Tabela224101112131415161718192010131415161749[[#This Row],[VENCIMENTO]],"Vencido‼","Válido✔")</f>
        <v>Vencido‼</v>
      </c>
    </row>
    <row r="75" spans="1:12" x14ac:dyDescent="0.25">
      <c r="A75" s="11" t="e">
        <f>Tabela224[[#This Row],[NOME]]</f>
        <v>#VALUE!</v>
      </c>
      <c r="B75" s="11" t="e">
        <f>Tabela224[[#This Row],[CATEGORIA]]</f>
        <v>#VALUE!</v>
      </c>
      <c r="C75" s="15" t="e">
        <f>Tabela224[[#This Row],[SITUAÇÃO ]]</f>
        <v>#VALUE!</v>
      </c>
      <c r="D75" s="8"/>
      <c r="E75" s="7"/>
      <c r="F75" s="7"/>
      <c r="G75" s="7"/>
      <c r="H75" s="7"/>
      <c r="I75" s="8"/>
      <c r="J75" s="7">
        <f t="shared" si="3"/>
        <v>0</v>
      </c>
      <c r="K75" s="9">
        <f t="shared" si="2"/>
        <v>-29</v>
      </c>
      <c r="L75" s="27" t="str">
        <f ca="1">IF(TODAY()&gt;Tabela224101112131415161718192010131415161749[[#This Row],[VENCIMENTO]],"Vencido‼","Válido✔")</f>
        <v>Vencido‼</v>
      </c>
    </row>
    <row r="76" spans="1:12" x14ac:dyDescent="0.25">
      <c r="A76" s="11" t="e">
        <f>Tabela224[[#This Row],[NOME]]</f>
        <v>#VALUE!</v>
      </c>
      <c r="B76" s="11" t="e">
        <f>Tabela224[[#This Row],[CATEGORIA]]</f>
        <v>#VALUE!</v>
      </c>
      <c r="C76" s="15" t="e">
        <f>Tabela224[[#This Row],[SITUAÇÃO ]]</f>
        <v>#VALUE!</v>
      </c>
      <c r="D76" s="8"/>
      <c r="E76" s="7"/>
      <c r="F76" s="7"/>
      <c r="G76" s="7"/>
      <c r="H76" s="7"/>
      <c r="I76" s="8"/>
      <c r="J76" s="7">
        <f t="shared" si="3"/>
        <v>0</v>
      </c>
      <c r="K76" s="9">
        <f t="shared" si="2"/>
        <v>-29</v>
      </c>
      <c r="L76" s="27" t="str">
        <f ca="1">IF(TODAY()&gt;Tabela224101112131415161718192010131415161749[[#This Row],[VENCIMENTO]],"Vencido‼","Válido✔")</f>
        <v>Vencido‼</v>
      </c>
    </row>
    <row r="77" spans="1:12" x14ac:dyDescent="0.25">
      <c r="A77" s="11" t="e">
        <f>Tabela224[[#This Row],[NOME]]</f>
        <v>#VALUE!</v>
      </c>
      <c r="B77" s="11" t="e">
        <f>Tabela224[[#This Row],[CATEGORIA]]</f>
        <v>#VALUE!</v>
      </c>
      <c r="C77" s="15" t="e">
        <f>Tabela224[[#This Row],[SITUAÇÃO ]]</f>
        <v>#VALUE!</v>
      </c>
      <c r="D77" s="8"/>
      <c r="E77" s="7"/>
      <c r="F77" s="7"/>
      <c r="G77" s="7"/>
      <c r="H77" s="7"/>
      <c r="I77" s="8"/>
      <c r="J77" s="7">
        <f t="shared" si="3"/>
        <v>0</v>
      </c>
      <c r="K77" s="9">
        <f t="shared" si="2"/>
        <v>-29</v>
      </c>
      <c r="L77" s="27" t="str">
        <f ca="1">IF(TODAY()&gt;Tabela224101112131415161718192010131415161749[[#This Row],[VENCIMENTO]],"Vencido‼","Válido✔")</f>
        <v>Vencido‼</v>
      </c>
    </row>
    <row r="78" spans="1:12" x14ac:dyDescent="0.25">
      <c r="A78" s="11" t="e">
        <f>Tabela224[[#This Row],[NOME]]</f>
        <v>#VALUE!</v>
      </c>
      <c r="B78" s="11" t="e">
        <f>Tabela224[[#This Row],[CATEGORIA]]</f>
        <v>#VALUE!</v>
      </c>
      <c r="C78" s="15" t="e">
        <f>Tabela224[[#This Row],[SITUAÇÃO ]]</f>
        <v>#VALUE!</v>
      </c>
      <c r="D78" s="8"/>
      <c r="E78" s="7"/>
      <c r="F78" s="7"/>
      <c r="G78" s="7"/>
      <c r="H78" s="7"/>
      <c r="I78" s="8"/>
      <c r="J78" s="7">
        <f t="shared" si="3"/>
        <v>0</v>
      </c>
      <c r="K78" s="9">
        <f t="shared" si="2"/>
        <v>-29</v>
      </c>
      <c r="L78" s="27" t="str">
        <f ca="1">IF(TODAY()&gt;Tabela224101112131415161718192010131415161749[[#This Row],[VENCIMENTO]],"Vencido‼","Válido✔")</f>
        <v>Vencido‼</v>
      </c>
    </row>
    <row r="79" spans="1:12" x14ac:dyDescent="0.25">
      <c r="A79" s="11" t="e">
        <f>Tabela224[[#This Row],[NOME]]</f>
        <v>#VALUE!</v>
      </c>
      <c r="B79" s="11" t="e">
        <f>Tabela224[[#This Row],[CATEGORIA]]</f>
        <v>#VALUE!</v>
      </c>
      <c r="C79" s="15" t="e">
        <f>Tabela224[[#This Row],[SITUAÇÃO ]]</f>
        <v>#VALUE!</v>
      </c>
      <c r="D79" s="8"/>
      <c r="E79" s="7"/>
      <c r="F79" s="7"/>
      <c r="G79" s="7"/>
      <c r="H79" s="7"/>
      <c r="I79" s="8"/>
      <c r="J79" s="7">
        <f t="shared" si="3"/>
        <v>0</v>
      </c>
      <c r="K79" s="9">
        <f t="shared" ref="K79:K100" si="4">J79-29</f>
        <v>-29</v>
      </c>
      <c r="L79" s="27" t="str">
        <f ca="1">IF(TODAY()&gt;Tabela224101112131415161718192010131415161749[[#This Row],[VENCIMENTO]],"Vencido‼","Válido✔")</f>
        <v>Vencido‼</v>
      </c>
    </row>
    <row r="80" spans="1:12" x14ac:dyDescent="0.25">
      <c r="A80" s="11" t="e">
        <f>Tabela224[[#This Row],[NOME]]</f>
        <v>#VALUE!</v>
      </c>
      <c r="B80" s="11" t="e">
        <f>Tabela224[[#This Row],[CATEGORIA]]</f>
        <v>#VALUE!</v>
      </c>
      <c r="C80" s="15" t="e">
        <f>Tabela224[[#This Row],[SITUAÇÃO ]]</f>
        <v>#VALUE!</v>
      </c>
      <c r="D80" s="8"/>
      <c r="E80" s="7"/>
      <c r="F80" s="7"/>
      <c r="G80" s="7"/>
      <c r="H80" s="7"/>
      <c r="I80" s="8"/>
      <c r="J80" s="7">
        <f t="shared" si="3"/>
        <v>0</v>
      </c>
      <c r="K80" s="9">
        <f t="shared" si="4"/>
        <v>-29</v>
      </c>
      <c r="L80" s="27" t="str">
        <f ca="1">IF(TODAY()&gt;Tabela224101112131415161718192010131415161749[[#This Row],[VENCIMENTO]],"Vencido‼","Válido✔")</f>
        <v>Vencido‼</v>
      </c>
    </row>
    <row r="81" spans="1:12" x14ac:dyDescent="0.25">
      <c r="A81" s="11" t="e">
        <f>Tabela224[[#This Row],[NOME]]</f>
        <v>#VALUE!</v>
      </c>
      <c r="B81" s="11" t="e">
        <f>Tabela224[[#This Row],[CATEGORIA]]</f>
        <v>#VALUE!</v>
      </c>
      <c r="C81" s="15"/>
      <c r="D81" s="8"/>
      <c r="E81" s="7"/>
      <c r="F81" s="7"/>
      <c r="G81" s="7"/>
      <c r="H81" s="7"/>
      <c r="I81" s="8"/>
      <c r="J81" s="7">
        <f t="shared" si="3"/>
        <v>0</v>
      </c>
      <c r="K81" s="9">
        <f t="shared" si="4"/>
        <v>-29</v>
      </c>
      <c r="L81" s="27" t="str">
        <f ca="1">IF(TODAY()&gt;Tabela224101112131415161718192010131415161749[[#This Row],[VENCIMENTO]],"Vencido‼","Válido✔")</f>
        <v>Vencido‼</v>
      </c>
    </row>
    <row r="82" spans="1:12" x14ac:dyDescent="0.25">
      <c r="A82" s="11" t="e">
        <f>Tabela224[[#This Row],[NOME]]</f>
        <v>#VALUE!</v>
      </c>
      <c r="B82" s="11" t="e">
        <f>Tabela224[[#This Row],[CATEGORIA]]</f>
        <v>#VALUE!</v>
      </c>
      <c r="C82" s="15"/>
      <c r="D82" s="8"/>
      <c r="E82" s="7"/>
      <c r="F82" s="7"/>
      <c r="G82" s="7"/>
      <c r="H82" s="7"/>
      <c r="I82" s="8"/>
      <c r="J82" s="7">
        <f t="shared" si="3"/>
        <v>0</v>
      </c>
      <c r="K82" s="9">
        <f t="shared" si="4"/>
        <v>-29</v>
      </c>
      <c r="L82" s="27" t="str">
        <f ca="1">IF(TODAY()&gt;Tabela224101112131415161718192010131415161749[[#This Row],[VENCIMENTO]],"Vencido‼","Válido✔")</f>
        <v>Vencido‼</v>
      </c>
    </row>
    <row r="83" spans="1:12" x14ac:dyDescent="0.25">
      <c r="A83" s="11" t="e">
        <f>Tabela224[[#This Row],[NOME]]</f>
        <v>#VALUE!</v>
      </c>
      <c r="B83" s="11" t="e">
        <f>Tabela224[[#This Row],[CATEGORIA]]</f>
        <v>#VALUE!</v>
      </c>
      <c r="C83" s="15"/>
      <c r="D83" s="8"/>
      <c r="E83" s="7"/>
      <c r="F83" s="7"/>
      <c r="G83" s="7"/>
      <c r="H83" s="7"/>
      <c r="I83" s="8"/>
      <c r="J83" s="7">
        <f t="shared" si="3"/>
        <v>0</v>
      </c>
      <c r="K83" s="9">
        <f t="shared" si="4"/>
        <v>-29</v>
      </c>
      <c r="L83" s="27" t="str">
        <f ca="1">IF(TODAY()&gt;Tabela224101112131415161718192010131415161749[[#This Row],[VENCIMENTO]],"Vencido‼","Válido✔")</f>
        <v>Vencido‼</v>
      </c>
    </row>
    <row r="84" spans="1:12" x14ac:dyDescent="0.25">
      <c r="A84" s="11" t="e">
        <f>Tabela224[[#This Row],[NOME]]</f>
        <v>#VALUE!</v>
      </c>
      <c r="B84" s="11" t="e">
        <f>Tabela224[[#This Row],[CATEGORIA]]</f>
        <v>#VALUE!</v>
      </c>
      <c r="C84" s="15"/>
      <c r="D84" s="8"/>
      <c r="E84" s="7"/>
      <c r="F84" s="7"/>
      <c r="G84" s="7"/>
      <c r="H84" s="7"/>
      <c r="I84" s="8"/>
      <c r="J84" s="7">
        <f t="shared" si="3"/>
        <v>0</v>
      </c>
      <c r="K84" s="9">
        <f t="shared" si="4"/>
        <v>-29</v>
      </c>
      <c r="L84" s="27" t="str">
        <f ca="1">IF(TODAY()&gt;Tabela224101112131415161718192010131415161749[[#This Row],[VENCIMENTO]],"Vencido‼","Válido✔")</f>
        <v>Vencido‼</v>
      </c>
    </row>
    <row r="85" spans="1:12" x14ac:dyDescent="0.25">
      <c r="A85" s="11" t="e">
        <f>Tabela224[[#This Row],[NOME]]</f>
        <v>#VALUE!</v>
      </c>
      <c r="B85" s="11" t="e">
        <f>Tabela224[[#This Row],[CATEGORIA]]</f>
        <v>#VALUE!</v>
      </c>
      <c r="C85" s="15"/>
      <c r="D85" s="8"/>
      <c r="E85" s="7"/>
      <c r="F85" s="7"/>
      <c r="G85" s="7"/>
      <c r="H85" s="7"/>
      <c r="I85" s="8"/>
      <c r="J85" s="7">
        <f t="shared" si="3"/>
        <v>0</v>
      </c>
      <c r="K85" s="9">
        <f t="shared" si="4"/>
        <v>-29</v>
      </c>
      <c r="L85" s="27" t="str">
        <f ca="1">IF(TODAY()&gt;Tabela224101112131415161718192010131415161749[[#This Row],[VENCIMENTO]],"Vencido‼","Válido✔")</f>
        <v>Vencido‼</v>
      </c>
    </row>
    <row r="86" spans="1:12" x14ac:dyDescent="0.25">
      <c r="A86" s="11" t="e">
        <f>Tabela224[[#This Row],[NOME]]</f>
        <v>#VALUE!</v>
      </c>
      <c r="B86" s="11" t="e">
        <f>Tabela224[[#This Row],[CATEGORIA]]</f>
        <v>#VALUE!</v>
      </c>
      <c r="C86" s="15"/>
      <c r="D86" s="8"/>
      <c r="E86" s="7"/>
      <c r="F86" s="7"/>
      <c r="G86" s="7"/>
      <c r="H86" s="7"/>
      <c r="I86" s="8"/>
      <c r="J86" s="7">
        <f t="shared" si="3"/>
        <v>0</v>
      </c>
      <c r="K86" s="9">
        <f t="shared" si="4"/>
        <v>-29</v>
      </c>
      <c r="L86" s="27" t="str">
        <f ca="1">IF(TODAY()&gt;Tabela224101112131415161718192010131415161749[[#This Row],[VENCIMENTO]],"Vencido‼","Válido✔")</f>
        <v>Vencido‼</v>
      </c>
    </row>
    <row r="87" spans="1:12" x14ac:dyDescent="0.25">
      <c r="A87" s="11" t="e">
        <f>Tabela224[[#This Row],[NOME]]</f>
        <v>#VALUE!</v>
      </c>
      <c r="B87" s="11" t="e">
        <f>Tabela224[[#This Row],[CATEGORIA]]</f>
        <v>#VALUE!</v>
      </c>
      <c r="C87" s="15"/>
      <c r="D87" s="8"/>
      <c r="E87" s="7"/>
      <c r="F87" s="7"/>
      <c r="G87" s="7"/>
      <c r="H87" s="7"/>
      <c r="I87" s="8"/>
      <c r="J87" s="7">
        <f t="shared" si="3"/>
        <v>0</v>
      </c>
      <c r="K87" s="9">
        <f t="shared" si="4"/>
        <v>-29</v>
      </c>
      <c r="L87" s="27" t="str">
        <f ca="1">IF(TODAY()&gt;Tabela224101112131415161718192010131415161749[[#This Row],[VENCIMENTO]],"Vencido‼","Válido✔")</f>
        <v>Vencido‼</v>
      </c>
    </row>
    <row r="88" spans="1:12" x14ac:dyDescent="0.25">
      <c r="A88" s="11" t="e">
        <f>Tabela224[[#This Row],[NOME]]</f>
        <v>#VALUE!</v>
      </c>
      <c r="B88" s="11" t="e">
        <f>Tabela224[[#This Row],[CATEGORIA]]</f>
        <v>#VALUE!</v>
      </c>
      <c r="C88" s="15"/>
      <c r="D88" s="8"/>
      <c r="E88" s="7"/>
      <c r="F88" s="7"/>
      <c r="G88" s="7"/>
      <c r="H88" s="7"/>
      <c r="I88" s="8"/>
      <c r="J88" s="7">
        <f t="shared" si="3"/>
        <v>0</v>
      </c>
      <c r="K88" s="9">
        <f t="shared" si="4"/>
        <v>-29</v>
      </c>
      <c r="L88" s="27" t="str">
        <f ca="1">IF(TODAY()&gt;Tabela224101112131415161718192010131415161749[[#This Row],[VENCIMENTO]],"Vencido‼","Válido✔")</f>
        <v>Vencido‼</v>
      </c>
    </row>
    <row r="89" spans="1:12" x14ac:dyDescent="0.25">
      <c r="A89" s="11" t="e">
        <f>Tabela224[[#This Row],[NOME]]</f>
        <v>#VALUE!</v>
      </c>
      <c r="B89" s="11" t="e">
        <f>Tabela224[[#This Row],[CATEGORIA]]</f>
        <v>#VALUE!</v>
      </c>
      <c r="C89" s="15"/>
      <c r="D89" s="8"/>
      <c r="E89" s="7"/>
      <c r="F89" s="7"/>
      <c r="G89" s="7"/>
      <c r="H89" s="7"/>
      <c r="I89" s="8"/>
      <c r="J89" s="7">
        <f t="shared" si="3"/>
        <v>0</v>
      </c>
      <c r="K89" s="9">
        <f t="shared" si="4"/>
        <v>-29</v>
      </c>
      <c r="L89" s="27" t="str">
        <f ca="1">IF(TODAY()&gt;Tabela224101112131415161718192010131415161749[[#This Row],[VENCIMENTO]],"Vencido‼","Válido✔")</f>
        <v>Vencido‼</v>
      </c>
    </row>
    <row r="90" spans="1:12" x14ac:dyDescent="0.25">
      <c r="A90" s="11" t="e">
        <f>Tabela224[[#This Row],[NOME]]</f>
        <v>#VALUE!</v>
      </c>
      <c r="B90" s="11" t="e">
        <f>Tabela224[[#This Row],[CATEGORIA]]</f>
        <v>#VALUE!</v>
      </c>
      <c r="C90" s="15"/>
      <c r="D90" s="8"/>
      <c r="E90" s="7"/>
      <c r="F90" s="7"/>
      <c r="G90" s="7"/>
      <c r="H90" s="7"/>
      <c r="I90" s="8"/>
      <c r="J90" s="7">
        <f t="shared" si="3"/>
        <v>0</v>
      </c>
      <c r="K90" s="9">
        <f t="shared" si="4"/>
        <v>-29</v>
      </c>
      <c r="L90" s="27" t="str">
        <f ca="1">IF(TODAY()&gt;Tabela224101112131415161718192010131415161749[[#This Row],[VENCIMENTO]],"Vencido‼","Válido✔")</f>
        <v>Vencido‼</v>
      </c>
    </row>
    <row r="91" spans="1:12" x14ac:dyDescent="0.25">
      <c r="A91" s="11" t="e">
        <f>Tabela224[[#This Row],[NOME]]</f>
        <v>#VALUE!</v>
      </c>
      <c r="B91" s="11" t="e">
        <f>Tabela224[[#This Row],[CATEGORIA]]</f>
        <v>#VALUE!</v>
      </c>
      <c r="C91" s="15"/>
      <c r="D91" s="8"/>
      <c r="E91" s="7"/>
      <c r="F91" s="7"/>
      <c r="G91" s="7"/>
      <c r="H91" s="7"/>
      <c r="I91" s="8"/>
      <c r="J91" s="7">
        <f t="shared" si="3"/>
        <v>0</v>
      </c>
      <c r="K91" s="9">
        <f t="shared" si="4"/>
        <v>-29</v>
      </c>
      <c r="L91" s="27" t="str">
        <f ca="1">IF(TODAY()&gt;Tabela224101112131415161718192010131415161749[[#This Row],[VENCIMENTO]],"Vencido‼","Válido✔")</f>
        <v>Vencido‼</v>
      </c>
    </row>
    <row r="92" spans="1:12" x14ac:dyDescent="0.25">
      <c r="A92" s="11" t="e">
        <f>Tabela224[[#This Row],[NOME]]</f>
        <v>#VALUE!</v>
      </c>
      <c r="B92" s="11" t="e">
        <f>Tabela224[[#This Row],[CATEGORIA]]</f>
        <v>#VALUE!</v>
      </c>
      <c r="C92" s="15"/>
      <c r="D92" s="8"/>
      <c r="E92" s="7"/>
      <c r="F92" s="7"/>
      <c r="G92" s="7"/>
      <c r="H92" s="7"/>
      <c r="I92" s="8"/>
      <c r="J92" s="7">
        <f t="shared" si="3"/>
        <v>0</v>
      </c>
      <c r="K92" s="9">
        <f t="shared" si="4"/>
        <v>-29</v>
      </c>
      <c r="L92" s="27" t="str">
        <f ca="1">IF(TODAY()&gt;Tabela224101112131415161718192010131415161749[[#This Row],[VENCIMENTO]],"Vencido‼","Válido✔")</f>
        <v>Vencido‼</v>
      </c>
    </row>
    <row r="93" spans="1:12" x14ac:dyDescent="0.25">
      <c r="A93" s="11" t="e">
        <f>Tabela224[[#This Row],[NOME]]</f>
        <v>#VALUE!</v>
      </c>
      <c r="B93" s="11" t="e">
        <f>Tabela224[[#This Row],[CATEGORIA]]</f>
        <v>#VALUE!</v>
      </c>
      <c r="C93" s="15"/>
      <c r="D93" s="8"/>
      <c r="E93" s="7"/>
      <c r="F93" s="7"/>
      <c r="G93" s="7"/>
      <c r="H93" s="7"/>
      <c r="I93" s="8"/>
      <c r="J93" s="7">
        <f t="shared" si="3"/>
        <v>0</v>
      </c>
      <c r="K93" s="9">
        <f t="shared" si="4"/>
        <v>-29</v>
      </c>
      <c r="L93" s="27" t="str">
        <f ca="1">IF(TODAY()&gt;Tabela224101112131415161718192010131415161749[[#This Row],[VENCIMENTO]],"Vencido‼","Válido✔")</f>
        <v>Vencido‼</v>
      </c>
    </row>
    <row r="94" spans="1:12" x14ac:dyDescent="0.25">
      <c r="A94" s="11" t="e">
        <f>Tabela224[[#This Row],[NOME]]</f>
        <v>#VALUE!</v>
      </c>
      <c r="B94" s="11" t="e">
        <f>Tabela224[[#This Row],[CATEGORIA]]</f>
        <v>#VALUE!</v>
      </c>
      <c r="C94" s="15"/>
      <c r="D94" s="8"/>
      <c r="E94" s="7"/>
      <c r="F94" s="7"/>
      <c r="G94" s="7"/>
      <c r="H94" s="7"/>
      <c r="I94" s="8"/>
      <c r="J94" s="7">
        <f t="shared" si="3"/>
        <v>0</v>
      </c>
      <c r="K94" s="9">
        <f t="shared" si="4"/>
        <v>-29</v>
      </c>
      <c r="L94" s="27" t="str">
        <f ca="1">IF(TODAY()&gt;Tabela224101112131415161718192010131415161749[[#This Row],[VENCIMENTO]],"Vencido‼","Válido✔")</f>
        <v>Vencido‼</v>
      </c>
    </row>
    <row r="95" spans="1:12" x14ac:dyDescent="0.25">
      <c r="A95" s="11" t="e">
        <f>Tabela224[[#This Row],[NOME]]</f>
        <v>#VALUE!</v>
      </c>
      <c r="B95" s="11" t="e">
        <f>Tabela224[[#This Row],[CATEGORIA]]</f>
        <v>#VALUE!</v>
      </c>
      <c r="C95" s="15"/>
      <c r="D95" s="8"/>
      <c r="E95" s="7"/>
      <c r="F95" s="7"/>
      <c r="G95" s="7"/>
      <c r="H95" s="7"/>
      <c r="I95" s="8"/>
      <c r="J95" s="7">
        <f t="shared" si="3"/>
        <v>0</v>
      </c>
      <c r="K95" s="9">
        <f t="shared" si="4"/>
        <v>-29</v>
      </c>
      <c r="L95" s="27" t="str">
        <f ca="1">IF(TODAY()&gt;Tabela224101112131415161718192010131415161749[[#This Row],[VENCIMENTO]],"Vencido‼","Válido✔")</f>
        <v>Vencido‼</v>
      </c>
    </row>
    <row r="96" spans="1:12" x14ac:dyDescent="0.25">
      <c r="A96" s="11" t="e">
        <f>Tabela224[[#This Row],[NOME]]</f>
        <v>#VALUE!</v>
      </c>
      <c r="B96" s="11" t="e">
        <f>Tabela224[[#This Row],[CATEGORIA]]</f>
        <v>#VALUE!</v>
      </c>
      <c r="C96" s="15"/>
      <c r="D96" s="8"/>
      <c r="E96" s="7"/>
      <c r="F96" s="7"/>
      <c r="G96" s="7"/>
      <c r="H96" s="7"/>
      <c r="I96" s="8"/>
      <c r="J96" s="7">
        <f t="shared" si="3"/>
        <v>0</v>
      </c>
      <c r="K96" s="9">
        <f t="shared" si="4"/>
        <v>-29</v>
      </c>
      <c r="L96" s="27" t="str">
        <f ca="1">IF(TODAY()&gt;Tabela224101112131415161718192010131415161749[[#This Row],[VENCIMENTO]],"Vencido‼","Válido✔")</f>
        <v>Vencido‼</v>
      </c>
    </row>
    <row r="97" spans="1:12" x14ac:dyDescent="0.25">
      <c r="A97" s="11" t="e">
        <f>Tabela224[[#This Row],[NOME]]</f>
        <v>#VALUE!</v>
      </c>
      <c r="B97" s="11" t="e">
        <f>Tabela224[[#This Row],[CATEGORIA]]</f>
        <v>#VALUE!</v>
      </c>
      <c r="C97" s="15"/>
      <c r="D97" s="8"/>
      <c r="E97" s="7"/>
      <c r="F97" s="7"/>
      <c r="G97" s="7"/>
      <c r="H97" s="7"/>
      <c r="I97" s="8"/>
      <c r="J97" s="7">
        <f t="shared" si="3"/>
        <v>0</v>
      </c>
      <c r="K97" s="9">
        <f t="shared" si="4"/>
        <v>-29</v>
      </c>
      <c r="L97" s="27" t="str">
        <f ca="1">IF(TODAY()&gt;Tabela224101112131415161718192010131415161749[[#This Row],[VENCIMENTO]],"Vencido‼","Válido✔")</f>
        <v>Vencido‼</v>
      </c>
    </row>
    <row r="98" spans="1:12" x14ac:dyDescent="0.25">
      <c r="A98" s="11" t="e">
        <f>Tabela224[[#This Row],[NOME]]</f>
        <v>#VALUE!</v>
      </c>
      <c r="B98" s="11" t="e">
        <f>Tabela224[[#This Row],[CATEGORIA]]</f>
        <v>#VALUE!</v>
      </c>
      <c r="C98" s="15"/>
      <c r="D98" s="8"/>
      <c r="E98" s="7"/>
      <c r="F98" s="7"/>
      <c r="G98" s="7"/>
      <c r="H98" s="7"/>
      <c r="I98" s="8"/>
      <c r="J98" s="7">
        <f t="shared" si="3"/>
        <v>0</v>
      </c>
      <c r="K98" s="9">
        <f t="shared" si="4"/>
        <v>-29</v>
      </c>
      <c r="L98" s="27" t="str">
        <f ca="1">IF(TODAY()&gt;Tabela224101112131415161718192010131415161749[[#This Row],[VENCIMENTO]],"Vencido‼","Válido✔")</f>
        <v>Vencido‼</v>
      </c>
    </row>
    <row r="99" spans="1:12" x14ac:dyDescent="0.25">
      <c r="A99" s="11" t="e">
        <f>Tabela224[[#This Row],[NOME]]</f>
        <v>#VALUE!</v>
      </c>
      <c r="B99" s="11" t="e">
        <f>Tabela224[[#This Row],[CATEGORIA]]</f>
        <v>#VALUE!</v>
      </c>
      <c r="C99" s="15"/>
      <c r="D99" s="8"/>
      <c r="E99" s="7"/>
      <c r="F99" s="7"/>
      <c r="G99" s="7"/>
      <c r="H99" s="7"/>
      <c r="I99" s="8"/>
      <c r="J99" s="7">
        <f t="shared" si="3"/>
        <v>0</v>
      </c>
      <c r="K99" s="9">
        <f t="shared" si="4"/>
        <v>-29</v>
      </c>
      <c r="L99" s="27" t="str">
        <f ca="1">IF(TODAY()&gt;Tabela224101112131415161718192010131415161749[[#This Row],[VENCIMENTO]],"Vencido‼","Válido✔")</f>
        <v>Vencido‼</v>
      </c>
    </row>
    <row r="100" spans="1:12" x14ac:dyDescent="0.25">
      <c r="A100" s="11" t="e">
        <f>Tabela224[[#This Row],[NOME]]</f>
        <v>#VALUE!</v>
      </c>
      <c r="B100" s="11" t="e">
        <f>Tabela224[[#This Row],[CATEGORIA]]</f>
        <v>#VALUE!</v>
      </c>
      <c r="C100" s="15"/>
      <c r="D100" s="8"/>
      <c r="E100" s="7"/>
      <c r="F100" s="7"/>
      <c r="G100" s="7"/>
      <c r="H100" s="7"/>
      <c r="I100" s="8"/>
      <c r="J100" s="7">
        <f t="shared" si="3"/>
        <v>0</v>
      </c>
      <c r="K100" s="9">
        <f t="shared" si="4"/>
        <v>-29</v>
      </c>
      <c r="L100" s="27" t="str">
        <f ca="1">IF(TODAY()&gt;Tabela224101112131415161718192010131415161749[[#This Row],[VENCIMENTO]],"Vencido‼","Válido✔")</f>
        <v>Vencido‼</v>
      </c>
    </row>
  </sheetData>
  <mergeCells count="2">
    <mergeCell ref="A2:L2"/>
    <mergeCell ref="A3:J3"/>
  </mergeCells>
  <conditionalFormatting sqref="J1">
    <cfRule type="containsText" dxfId="131" priority="2" operator="containsText" text="VENCIMENTO PRÓXIMO">
      <formula>NOT(ISERROR(SEARCH("VENCIMENTO PRÓXIMO",J1)))</formula>
    </cfRule>
  </conditionalFormatting>
  <conditionalFormatting sqref="J4">
    <cfRule type="timePeriod" dxfId="130" priority="7" timePeriod="nextMonth">
      <formula>AND(MONTH(J4)=MONTH(EDATE(TODAY(),0+1)),YEAR(J4)=YEAR(EDATE(TODAY(),0+1)))</formula>
    </cfRule>
  </conditionalFormatting>
  <conditionalFormatting sqref="J5:J100">
    <cfRule type="cellIs" dxfId="129" priority="13" operator="equal">
      <formula>44848</formula>
    </cfRule>
    <cfRule type="cellIs" dxfId="128" priority="14" operator="lessThan">
      <formula>44848</formula>
    </cfRule>
  </conditionalFormatting>
  <conditionalFormatting sqref="J5:K1048576">
    <cfRule type="timePeriod" dxfId="127" priority="10" timePeriod="nextMonth">
      <formula>AND(MONTH(J5)=MONTH(EDATE(TODAY(),0+1)),YEAR(J5)=YEAR(EDATE(TODAY(),0+1)))</formula>
    </cfRule>
  </conditionalFormatting>
  <conditionalFormatting sqref="K1">
    <cfRule type="containsText" dxfId="126" priority="1" operator="containsText" text="VENCIMENTO PRÓXIMO">
      <formula>NOT(ISERROR(SEARCH("VENCIMENTO PRÓXIMO",K1)))</formula>
    </cfRule>
    <cfRule type="containsText" dxfId="125" priority="3" operator="containsText" text="PROGRAMAR RENOVAÇÃO">
      <formula>NOT(ISERROR(SEARCH("PROGRAMAR RENOVAÇÃO",K1)))</formula>
    </cfRule>
  </conditionalFormatting>
  <conditionalFormatting sqref="K3 K5:K1048576">
    <cfRule type="timePeriod" dxfId="124" priority="9" timePeriod="thisMonth">
      <formula>AND(MONTH(K3)=MONTH(TODAY()),YEAR(K3)=YEAR(TODAY()))</formula>
    </cfRule>
  </conditionalFormatting>
  <conditionalFormatting sqref="K3">
    <cfRule type="timePeriod" dxfId="123" priority="11" timePeriod="nextMonth">
      <formula>AND(MONTH(K3)=MONTH(EDATE(TODAY(),0+1)),YEAR(K3)=YEAR(EDATE(TODAY(),0+1)))</formula>
    </cfRule>
  </conditionalFormatting>
  <conditionalFormatting sqref="K4">
    <cfRule type="timePeriod" dxfId="122" priority="6" timePeriod="thisMonth">
      <formula>AND(MONTH(K4)=MONTH(TODAY()),YEAR(K4)=YEAR(TODAY()))</formula>
    </cfRule>
    <cfRule type="timePeriod" dxfId="121" priority="8" timePeriod="nextMonth">
      <formula>AND(MONTH(K4)=MONTH(EDATE(TODAY(),0+1)),YEAR(K4)=YEAR(EDATE(TODAY(),0+1)))</formula>
    </cfRule>
  </conditionalFormatting>
  <conditionalFormatting sqref="K5:K100">
    <cfRule type="cellIs" dxfId="120" priority="12" operator="equal">
      <formula>44809</formula>
    </cfRule>
  </conditionalFormatting>
  <conditionalFormatting sqref="L5:L44 L46:L100">
    <cfRule type="containsText" dxfId="119" priority="4" operator="containsText" text="Válido">
      <formula>NOT(ISERROR(SEARCH("Válido",L5)))</formula>
    </cfRule>
    <cfRule type="containsText" dxfId="118" priority="5" operator="containsText" text="Vencido">
      <formula>NOT(ISERROR(SEARCH("Vencido",L5)))</formula>
    </cfRule>
  </conditionalFormatting>
  <hyperlinks>
    <hyperlink ref="L3" r:id="rId1" xr:uid="{B6086BAC-BE0D-4C94-B9DA-F6B09CABA2D3}"/>
  </hyperlinks>
  <pageMargins left="0.511811024" right="0.511811024" top="0.78740157499999996" bottom="0.78740157499999996" header="0.31496062000000002" footer="0.31496062000000002"/>
  <pageSetup paperSize="9" scale="48" orientation="landscape" r:id="rId2"/>
  <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705B5C1-47FA-4AE1-9185-A93B0583DC14}">
          <x14:formula1>
            <xm:f>Planilha2!$A$18:$A$19</xm:f>
          </x14:formula1>
          <xm:sqref>C5:C100</xm:sqref>
        </x14:dataValidation>
        <x14:dataValidation type="list" allowBlank="1" showInputMessage="1" showErrorMessage="1" xr:uid="{336D2A66-CE92-48D8-A002-18C51D7BD99E}">
          <x14:formula1>
            <xm:f>Planilha2!$A$4:$A$13</xm:f>
          </x14:formula1>
          <xm:sqref>D5:D100</xm:sqref>
        </x14:dataValidation>
        <x14:dataValidation type="list" allowBlank="1" showInputMessage="1" showErrorMessage="1" xr:uid="{8F642468-34D2-45EF-808E-A199EBF6AECD}">
          <x14:formula1>
            <xm:f>Planilha2!$A$1:$A$2</xm:f>
          </x14:formula1>
          <xm:sqref>H5:H100</xm:sqref>
        </x14:dataValidation>
        <x14:dataValidation type="list" allowBlank="1" showInputMessage="1" showErrorMessage="1" xr:uid="{6F36BEE3-FF4A-4261-BCB7-8726BF24D856}">
          <x14:formula1>
            <xm:f>Planilha2!$A$15:$A$16</xm:f>
          </x14:formula1>
          <xm:sqref>G5:G100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07FD1-6B27-472C-8CF0-A0C4664982C1}">
  <sheetPr>
    <pageSetUpPr fitToPage="1"/>
  </sheetPr>
  <dimension ref="A1:L100"/>
  <sheetViews>
    <sheetView topLeftCell="A43" zoomScale="90" zoomScaleNormal="90" zoomScaleSheetLayoutView="100" workbookViewId="0">
      <pane xSplit="1" topLeftCell="B1" activePane="topRight" state="frozen"/>
      <selection activeCell="C12" sqref="C12"/>
      <selection pane="topRight" activeCell="G19" sqref="G19"/>
    </sheetView>
  </sheetViews>
  <sheetFormatPr defaultRowHeight="15" x14ac:dyDescent="0.25"/>
  <cols>
    <col min="1" max="1" width="43.140625" bestFit="1" customWidth="1"/>
    <col min="2" max="2" width="26.140625" style="17" bestFit="1" customWidth="1"/>
    <col min="3" max="3" width="16.140625" style="12" customWidth="1"/>
    <col min="4" max="4" width="41.5703125" style="12" bestFit="1" customWidth="1"/>
    <col min="5" max="5" width="20.7109375" bestFit="1" customWidth="1"/>
    <col min="6" max="7" width="20.7109375" customWidth="1"/>
    <col min="8" max="8" width="24.140625" bestFit="1" customWidth="1"/>
    <col min="9" max="9" width="16.140625" customWidth="1"/>
    <col min="10" max="10" width="18.140625" customWidth="1"/>
    <col min="11" max="11" width="17.28515625" bestFit="1" customWidth="1"/>
    <col min="12" max="12" width="13" bestFit="1" customWidth="1"/>
  </cols>
  <sheetData>
    <row r="1" spans="1:12" ht="77.25" customHeight="1" x14ac:dyDescent="0.25">
      <c r="I1" s="22" t="s">
        <v>85</v>
      </c>
      <c r="J1" s="23" t="s">
        <v>86</v>
      </c>
      <c r="K1" s="24" t="s">
        <v>87</v>
      </c>
    </row>
    <row r="2" spans="1:12" ht="47.1" customHeight="1" x14ac:dyDescent="0.4">
      <c r="A2" s="51" t="s">
        <v>202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3"/>
    </row>
    <row r="3" spans="1:12" ht="45" customHeight="1" x14ac:dyDescent="0.25">
      <c r="A3" s="54"/>
      <c r="B3" s="55"/>
      <c r="C3" s="55"/>
      <c r="D3" s="55"/>
      <c r="E3" s="55"/>
      <c r="F3" s="55"/>
      <c r="G3" s="55"/>
      <c r="H3" s="55"/>
      <c r="I3" s="55"/>
      <c r="J3" s="55"/>
      <c r="K3" s="13" t="s">
        <v>0</v>
      </c>
      <c r="L3" s="14" t="s">
        <v>127</v>
      </c>
    </row>
    <row r="4" spans="1:12" ht="24" x14ac:dyDescent="0.25">
      <c r="A4" s="3" t="s">
        <v>1</v>
      </c>
      <c r="B4" s="16" t="s">
        <v>67</v>
      </c>
      <c r="C4" s="3" t="s">
        <v>77</v>
      </c>
      <c r="D4" s="3" t="s">
        <v>2</v>
      </c>
      <c r="E4" s="4" t="s">
        <v>3</v>
      </c>
      <c r="F4" s="4" t="s">
        <v>8</v>
      </c>
      <c r="G4" s="4" t="s">
        <v>7</v>
      </c>
      <c r="H4" s="5" t="s">
        <v>4</v>
      </c>
      <c r="I4" s="21" t="s">
        <v>83</v>
      </c>
      <c r="J4" s="6" t="s">
        <v>5</v>
      </c>
      <c r="K4" s="6" t="s">
        <v>6</v>
      </c>
      <c r="L4" s="6" t="s">
        <v>78</v>
      </c>
    </row>
    <row r="5" spans="1:12" x14ac:dyDescent="0.25">
      <c r="A5" s="11" t="str">
        <f>Tabela224[[#This Row],[NOME]]</f>
        <v>ADENILSON ÂNGELO MACIEIRA</v>
      </c>
      <c r="B5" s="11" t="str">
        <f>Tabela224[[#This Row],[CATEGORIA]]</f>
        <v>EMPREGADO</v>
      </c>
      <c r="C5" s="15" t="str">
        <f>Tabela224[[#This Row],[SITUAÇÃO ]]</f>
        <v>ATIVO</v>
      </c>
      <c r="D5" s="15" t="s">
        <v>80</v>
      </c>
      <c r="E5" s="7">
        <v>45418</v>
      </c>
      <c r="F5" s="10">
        <v>8.3333333333333329E-2</v>
      </c>
      <c r="G5" s="7" t="s">
        <v>22</v>
      </c>
      <c r="H5" s="7" t="s">
        <v>63</v>
      </c>
      <c r="I5" s="8">
        <v>12</v>
      </c>
      <c r="J5" s="7">
        <f t="shared" ref="J5:J68" si="0">EDATE(E5,I5)</f>
        <v>45783</v>
      </c>
      <c r="K5" s="9">
        <f t="shared" ref="K5:K13" si="1">J5-29</f>
        <v>45754</v>
      </c>
      <c r="L5" s="15" t="str">
        <f ca="1">IF(TODAY()&gt;Tabela22410111213141516171819201013141516174950[[#This Row],[VENCIMENTO]],"Vencido‼","Válido✔")</f>
        <v>Válido✔</v>
      </c>
    </row>
    <row r="6" spans="1:12" x14ac:dyDescent="0.25">
      <c r="A6" s="11" t="str">
        <f>Tabela224[[#This Row],[NOME]]</f>
        <v>ADENILSON PEREIRA SOARES</v>
      </c>
      <c r="B6" s="11" t="str">
        <f>Tabela224[[#This Row],[CATEGORIA]]</f>
        <v>EMPREGADO</v>
      </c>
      <c r="C6" s="15" t="str">
        <f>Tabela224[[#This Row],[SITUAÇÃO ]]</f>
        <v>ATIVO</v>
      </c>
      <c r="D6" s="15" t="s">
        <v>80</v>
      </c>
      <c r="E6" s="7">
        <v>45418</v>
      </c>
      <c r="F6" s="10">
        <v>8.3333333333333329E-2</v>
      </c>
      <c r="G6" s="7" t="s">
        <v>22</v>
      </c>
      <c r="H6" s="7" t="s">
        <v>63</v>
      </c>
      <c r="I6" s="8">
        <v>12</v>
      </c>
      <c r="J6" s="7">
        <f t="shared" si="0"/>
        <v>45783</v>
      </c>
      <c r="K6" s="9">
        <f t="shared" si="1"/>
        <v>45754</v>
      </c>
      <c r="L6" s="15" t="str">
        <f ca="1">IF(TODAY()&gt;Tabela22410111213141516171819201013141516174950[[#This Row],[VENCIMENTO]],"Vencido‼","Válido✔")</f>
        <v>Válido✔</v>
      </c>
    </row>
    <row r="7" spans="1:12" x14ac:dyDescent="0.25">
      <c r="A7" s="11" t="str">
        <f>Tabela224[[#This Row],[NOME]]</f>
        <v>AMANDA APARECIDA DOS SANTOS</v>
      </c>
      <c r="B7" s="11" t="str">
        <f>Tabela224[[#This Row],[CATEGORIA]]</f>
        <v>EMPREGADO</v>
      </c>
      <c r="C7" s="15" t="str">
        <f>Tabela224[[#This Row],[SITUAÇÃO ]]</f>
        <v>ATIVO</v>
      </c>
      <c r="D7" s="15" t="s">
        <v>80</v>
      </c>
      <c r="E7" s="7">
        <v>45418</v>
      </c>
      <c r="F7" s="10">
        <v>8.3333333333333329E-2</v>
      </c>
      <c r="G7" s="7" t="s">
        <v>22</v>
      </c>
      <c r="H7" s="7" t="s">
        <v>63</v>
      </c>
      <c r="I7" s="8">
        <v>12</v>
      </c>
      <c r="J7" s="7">
        <f t="shared" si="0"/>
        <v>45783</v>
      </c>
      <c r="K7" s="9">
        <f t="shared" si="1"/>
        <v>45754</v>
      </c>
      <c r="L7" s="15" t="str">
        <f ca="1">IF(TODAY()&gt;Tabela22410111213141516171819201013141516174950[[#This Row],[VENCIMENTO]],"Vencido‼","Válido✔")</f>
        <v>Válido✔</v>
      </c>
    </row>
    <row r="8" spans="1:12" hidden="1" x14ac:dyDescent="0.25">
      <c r="A8" s="11" t="str">
        <f>Tabela224[[#This Row],[NOME]]</f>
        <v>ANDERSON JOSÉ NUNES REIS</v>
      </c>
      <c r="B8" s="11" t="str">
        <f>Tabela224[[#This Row],[CATEGORIA]]</f>
        <v>EMPREGADO</v>
      </c>
      <c r="C8" s="15" t="str">
        <f>Tabela224[[#This Row],[SITUAÇÃO ]]</f>
        <v>INATIVO</v>
      </c>
      <c r="D8" s="15"/>
      <c r="E8" s="7"/>
      <c r="F8" s="10"/>
      <c r="G8" s="7"/>
      <c r="H8" s="7"/>
      <c r="I8" s="8"/>
      <c r="J8" s="7">
        <f t="shared" si="0"/>
        <v>0</v>
      </c>
      <c r="K8" s="9">
        <f t="shared" si="1"/>
        <v>-29</v>
      </c>
      <c r="L8" s="15" t="str">
        <f ca="1">IF(TODAY()&gt;Tabela22410111213141516171819201013141516174950[[#This Row],[VENCIMENTO]],"Vencido‼","Válido✔")</f>
        <v>Vencido‼</v>
      </c>
    </row>
    <row r="9" spans="1:12" x14ac:dyDescent="0.25">
      <c r="A9" s="11" t="str">
        <f>Tabela224[[#This Row],[NOME]]</f>
        <v>ARNALDO RAIMUNDO FERREIRA</v>
      </c>
      <c r="B9" s="11" t="str">
        <f>Tabela224[[#This Row],[CATEGORIA]]</f>
        <v>EMPREGADO</v>
      </c>
      <c r="C9" s="15" t="str">
        <f>Tabela224[[#This Row],[SITUAÇÃO ]]</f>
        <v>ATIVO</v>
      </c>
      <c r="D9" s="15" t="s">
        <v>80</v>
      </c>
      <c r="E9" s="7">
        <v>45418</v>
      </c>
      <c r="F9" s="10">
        <v>8.3333333333333329E-2</v>
      </c>
      <c r="G9" s="7" t="s">
        <v>22</v>
      </c>
      <c r="H9" s="7" t="s">
        <v>63</v>
      </c>
      <c r="I9" s="8">
        <v>12</v>
      </c>
      <c r="J9" s="7">
        <f t="shared" si="0"/>
        <v>45783</v>
      </c>
      <c r="K9" s="9">
        <f t="shared" si="1"/>
        <v>45754</v>
      </c>
      <c r="L9" s="15" t="str">
        <f ca="1">IF(TODAY()&gt;Tabela22410111213141516171819201013141516174950[[#This Row],[VENCIMENTO]],"Vencido‼","Válido✔")</f>
        <v>Válido✔</v>
      </c>
    </row>
    <row r="10" spans="1:12" hidden="1" x14ac:dyDescent="0.25">
      <c r="A10" s="11" t="str">
        <f>Tabela224[[#This Row],[NOME]]</f>
        <v>BRUNO DE SOUSA MARTINS</v>
      </c>
      <c r="B10" s="11" t="str">
        <f>Tabela224[[#This Row],[CATEGORIA]]</f>
        <v xml:space="preserve">EMPREGADO </v>
      </c>
      <c r="C10" s="15" t="str">
        <f>Tabela224[[#This Row],[SITUAÇÃO ]]</f>
        <v>INATIVO</v>
      </c>
      <c r="D10" s="15"/>
      <c r="E10" s="7"/>
      <c r="F10" s="10"/>
      <c r="G10" s="7"/>
      <c r="H10" s="7"/>
      <c r="I10" s="8"/>
      <c r="J10" s="7">
        <f t="shared" si="0"/>
        <v>0</v>
      </c>
      <c r="K10" s="9">
        <f t="shared" si="1"/>
        <v>-29</v>
      </c>
      <c r="L10" s="15" t="str">
        <f ca="1">IF(TODAY()&gt;Tabela22410111213141516171819201013141516174950[[#This Row],[VENCIMENTO]],"Vencido‼","Válido✔")</f>
        <v>Vencido‼</v>
      </c>
    </row>
    <row r="11" spans="1:12" x14ac:dyDescent="0.25">
      <c r="A11" s="11" t="str">
        <f>Tabela224[[#This Row],[NOME]]</f>
        <v>CARLOS ANANIAS SOARES DOS ANJOS</v>
      </c>
      <c r="B11" s="11" t="str">
        <f>Tabela224[[#This Row],[CATEGORIA]]</f>
        <v>EMPREGADO</v>
      </c>
      <c r="C11" s="15" t="str">
        <f>Tabela224[[#This Row],[SITUAÇÃO ]]</f>
        <v>ATIVO</v>
      </c>
      <c r="D11" s="15" t="s">
        <v>80</v>
      </c>
      <c r="E11" s="7">
        <v>45418</v>
      </c>
      <c r="F11" s="10">
        <v>8.3333333333333329E-2</v>
      </c>
      <c r="G11" s="7" t="s">
        <v>22</v>
      </c>
      <c r="H11" s="7" t="s">
        <v>63</v>
      </c>
      <c r="I11" s="8">
        <v>12</v>
      </c>
      <c r="J11" s="7">
        <f t="shared" si="0"/>
        <v>45783</v>
      </c>
      <c r="K11" s="9">
        <f t="shared" si="1"/>
        <v>45754</v>
      </c>
      <c r="L11" s="15" t="str">
        <f ca="1">IF(TODAY()&gt;Tabela22410111213141516171819201013141516174950[[#This Row],[VENCIMENTO]],"Vencido‼","Válido✔")</f>
        <v>Válido✔</v>
      </c>
    </row>
    <row r="12" spans="1:12" hidden="1" x14ac:dyDescent="0.25">
      <c r="A12" s="11" t="str">
        <f>Tabela224[[#This Row],[NOME]]</f>
        <v>CARLOS ANTÔNIO DE LISBOA</v>
      </c>
      <c r="B12" s="11" t="str">
        <f>Tabela224[[#This Row],[CATEGORIA]]</f>
        <v>EMPREGADO</v>
      </c>
      <c r="C12" s="15" t="str">
        <f>Tabela224[[#This Row],[SITUAÇÃO ]]</f>
        <v>INATIVO</v>
      </c>
      <c r="D12" s="15"/>
      <c r="E12" s="7"/>
      <c r="F12" s="10"/>
      <c r="G12" s="7"/>
      <c r="H12" s="7"/>
      <c r="I12" s="8"/>
      <c r="J12" s="7">
        <f t="shared" si="0"/>
        <v>0</v>
      </c>
      <c r="K12" s="9">
        <f t="shared" si="1"/>
        <v>-29</v>
      </c>
      <c r="L12" s="15" t="str">
        <f ca="1">IF(TODAY()&gt;Tabela22410111213141516171819201013141516174950[[#This Row],[VENCIMENTO]],"Vencido‼","Válido✔")</f>
        <v>Vencido‼</v>
      </c>
    </row>
    <row r="13" spans="1:12" x14ac:dyDescent="0.25">
      <c r="A13" s="11" t="str">
        <f>Tabela224[[#This Row],[NOME]]</f>
        <v>CLESIANO ANTÔNIO DIAS PINHEIRO</v>
      </c>
      <c r="B13" s="11" t="str">
        <f>Tabela224[[#This Row],[CATEGORIA]]</f>
        <v xml:space="preserve">EMPREGADO </v>
      </c>
      <c r="C13" s="15" t="str">
        <f>Tabela224[[#This Row],[SITUAÇÃO ]]</f>
        <v>ATIVO</v>
      </c>
      <c r="D13" s="15" t="s">
        <v>80</v>
      </c>
      <c r="E13" s="7"/>
      <c r="F13" s="10">
        <v>8.3333333333333329E-2</v>
      </c>
      <c r="G13" s="7" t="s">
        <v>22</v>
      </c>
      <c r="H13" s="7"/>
      <c r="I13" s="8">
        <v>12</v>
      </c>
      <c r="J13" s="7">
        <f t="shared" si="0"/>
        <v>366</v>
      </c>
      <c r="K13" s="9">
        <f t="shared" si="1"/>
        <v>337</v>
      </c>
      <c r="L13" s="15" t="str">
        <f ca="1">IF(TODAY()&gt;Tabela22410111213141516171819201013141516174950[[#This Row],[VENCIMENTO]],"Vencido‼","Válido✔")</f>
        <v>Vencido‼</v>
      </c>
    </row>
    <row r="14" spans="1:12" x14ac:dyDescent="0.25">
      <c r="A14" s="11" t="str">
        <f>Tabela224[[#This Row],[NOME]]</f>
        <v>DAMIÃO VICENTE SARAIVA</v>
      </c>
      <c r="B14" s="11" t="str">
        <f>Tabela224[[#This Row],[CATEGORIA]]</f>
        <v>EMPREGADO</v>
      </c>
      <c r="C14" s="15" t="str">
        <f>Tabela224[[#This Row],[SITUAÇÃO ]]</f>
        <v>ATIVO</v>
      </c>
      <c r="D14" s="15" t="s">
        <v>80</v>
      </c>
      <c r="E14" s="7">
        <v>45418</v>
      </c>
      <c r="F14" s="10">
        <v>8.3333333333333329E-2</v>
      </c>
      <c r="G14" s="7" t="s">
        <v>22</v>
      </c>
      <c r="H14" s="7" t="s">
        <v>63</v>
      </c>
      <c r="I14" s="8">
        <v>12</v>
      </c>
      <c r="J14" s="7">
        <f t="shared" si="0"/>
        <v>45783</v>
      </c>
      <c r="K14" s="9">
        <f>J14-29</f>
        <v>45754</v>
      </c>
      <c r="L14" s="15" t="str">
        <f ca="1">IF(TODAY()&gt;Tabela22410111213141516171819201013141516174950[[#This Row],[VENCIMENTO]],"Vencido‼","Válido✔")</f>
        <v>Válido✔</v>
      </c>
    </row>
    <row r="15" spans="1:12" x14ac:dyDescent="0.25">
      <c r="A15" s="11" t="str">
        <f>Tabela224[[#This Row],[NOME]]</f>
        <v>DANIEL ALVES DA CUNHA</v>
      </c>
      <c r="B15" s="11" t="str">
        <f>Tabela224[[#This Row],[CATEGORIA]]</f>
        <v>EMPREGADO</v>
      </c>
      <c r="C15" s="15" t="str">
        <f>Tabela224[[#This Row],[SITUAÇÃO ]]</f>
        <v>ATIVO</v>
      </c>
      <c r="D15" s="15" t="s">
        <v>80</v>
      </c>
      <c r="E15" s="7"/>
      <c r="F15" s="10">
        <v>8.3333333333333329E-2</v>
      </c>
      <c r="G15" s="7" t="s">
        <v>22</v>
      </c>
      <c r="H15" s="7"/>
      <c r="I15" s="8">
        <v>12</v>
      </c>
      <c r="J15" s="7">
        <f t="shared" si="0"/>
        <v>366</v>
      </c>
      <c r="K15" s="9">
        <f t="shared" ref="K15:K78" si="2">J15-29</f>
        <v>337</v>
      </c>
      <c r="L15" s="15" t="str">
        <f ca="1">IF(TODAY()&gt;Tabela22410111213141516171819201013141516174950[[#This Row],[VENCIMENTO]],"Vencido‼","Válido✔")</f>
        <v>Vencido‼</v>
      </c>
    </row>
    <row r="16" spans="1:12" x14ac:dyDescent="0.25">
      <c r="A16" s="11" t="str">
        <f>Tabela224[[#This Row],[NOME]]</f>
        <v>DIEGO GALDINO REZENDE</v>
      </c>
      <c r="B16" s="11" t="str">
        <f>Tabela224[[#This Row],[CATEGORIA]]</f>
        <v>INTERMITENTE (GEOSCAN)</v>
      </c>
      <c r="C16" s="15" t="str">
        <f>Tabela224[[#This Row],[SITUAÇÃO ]]</f>
        <v>ATIVO</v>
      </c>
      <c r="D16" s="15" t="s">
        <v>80</v>
      </c>
      <c r="E16" s="7"/>
      <c r="F16" s="10">
        <v>8.3333333333333329E-2</v>
      </c>
      <c r="G16" s="7" t="s">
        <v>22</v>
      </c>
      <c r="H16" s="7"/>
      <c r="I16" s="8">
        <v>12</v>
      </c>
      <c r="J16" s="7">
        <f t="shared" si="0"/>
        <v>366</v>
      </c>
      <c r="K16" s="9">
        <f t="shared" si="2"/>
        <v>337</v>
      </c>
      <c r="L16" s="15" t="str">
        <f ca="1">IF(TODAY()&gt;Tabela22410111213141516171819201013141516174950[[#This Row],[VENCIMENTO]],"Vencido‼","Válido✔")</f>
        <v>Vencido‼</v>
      </c>
    </row>
    <row r="17" spans="1:12" x14ac:dyDescent="0.25">
      <c r="A17" s="11" t="str">
        <f>Tabela224[[#This Row],[NOME]]</f>
        <v>DOGIVAL GONÇALVES DOS SANTOS</v>
      </c>
      <c r="B17" s="11" t="str">
        <f>Tabela224[[#This Row],[CATEGORIA]]</f>
        <v>INTERMITENTE (ELISVÂNIO)</v>
      </c>
      <c r="C17" s="15" t="str">
        <f>Tabela224[[#This Row],[SITUAÇÃO ]]</f>
        <v>ATIVO</v>
      </c>
      <c r="D17" s="15" t="s">
        <v>80</v>
      </c>
      <c r="E17" s="7"/>
      <c r="F17" s="10">
        <v>8.3333333333333329E-2</v>
      </c>
      <c r="G17" s="7" t="s">
        <v>22</v>
      </c>
      <c r="H17" s="7"/>
      <c r="I17" s="8">
        <v>12</v>
      </c>
      <c r="J17" s="7">
        <f t="shared" si="0"/>
        <v>366</v>
      </c>
      <c r="K17" s="9">
        <f t="shared" si="2"/>
        <v>337</v>
      </c>
      <c r="L17" s="15" t="str">
        <f ca="1">IF(TODAY()&gt;Tabela22410111213141516171819201013141516174950[[#This Row],[VENCIMENTO]],"Vencido‼","Válido✔")</f>
        <v>Vencido‼</v>
      </c>
    </row>
    <row r="18" spans="1:12" x14ac:dyDescent="0.25">
      <c r="A18" s="11" t="str">
        <f>Tabela224[[#This Row],[NOME]]</f>
        <v>ELISVÂNIO DE SOUZA OLIVEIRA</v>
      </c>
      <c r="B18" s="11" t="str">
        <f>Tabela224[[#This Row],[CATEGORIA]]</f>
        <v>INTERMITENTE (ELISVÂNIO)</v>
      </c>
      <c r="C18" s="15" t="str">
        <f>Tabela224[[#This Row],[SITUAÇÃO ]]</f>
        <v>ATIVO</v>
      </c>
      <c r="D18" s="15" t="s">
        <v>80</v>
      </c>
      <c r="E18" s="7"/>
      <c r="F18" s="10">
        <v>8.3333333333333329E-2</v>
      </c>
      <c r="G18" s="7" t="s">
        <v>22</v>
      </c>
      <c r="H18" s="7"/>
      <c r="I18" s="8">
        <v>12</v>
      </c>
      <c r="J18" s="7">
        <f t="shared" si="0"/>
        <v>366</v>
      </c>
      <c r="K18" s="9">
        <f t="shared" si="2"/>
        <v>337</v>
      </c>
      <c r="L18" s="15" t="str">
        <f ca="1">IF(TODAY()&gt;Tabela22410111213141516171819201013141516174950[[#This Row],[VENCIMENTO]],"Vencido‼","Válido✔")</f>
        <v>Vencido‼</v>
      </c>
    </row>
    <row r="19" spans="1:12" x14ac:dyDescent="0.25">
      <c r="A19" s="11" t="str">
        <f>Tabela224[[#This Row],[NOME]]</f>
        <v>EVARISTO CHAVES DA SILVA</v>
      </c>
      <c r="B19" s="11" t="str">
        <f>Tabela224[[#This Row],[CATEGORIA]]</f>
        <v>EMPREGADO</v>
      </c>
      <c r="C19" s="15" t="str">
        <f>Tabela224[[#This Row],[SITUAÇÃO ]]</f>
        <v>ATIVO</v>
      </c>
      <c r="D19" s="15" t="s">
        <v>80</v>
      </c>
      <c r="E19" s="7"/>
      <c r="F19" s="10">
        <v>8.3333333333333329E-2</v>
      </c>
      <c r="G19" s="7" t="s">
        <v>22</v>
      </c>
      <c r="H19" s="7"/>
      <c r="I19" s="8">
        <v>12</v>
      </c>
      <c r="J19" s="7">
        <f t="shared" si="0"/>
        <v>366</v>
      </c>
      <c r="K19" s="9">
        <f t="shared" si="2"/>
        <v>337</v>
      </c>
      <c r="L19" s="15" t="str">
        <f ca="1">IF(TODAY()&gt;Tabela22410111213141516171819201013141516174950[[#This Row],[VENCIMENTO]],"Vencido‼","Válido✔")</f>
        <v>Vencido‼</v>
      </c>
    </row>
    <row r="20" spans="1:12" x14ac:dyDescent="0.25">
      <c r="A20" s="11" t="str">
        <f>Tabela224[[#This Row],[NOME]]</f>
        <v>FELIPE OLIVEIRA BARBOSA</v>
      </c>
      <c r="B20" s="11" t="str">
        <f>Tabela224[[#This Row],[CATEGORIA]]</f>
        <v>EMPREGADO</v>
      </c>
      <c r="C20" s="15" t="str">
        <f>Tabela224[[#This Row],[SITUAÇÃO ]]</f>
        <v>ATIVO</v>
      </c>
      <c r="D20" s="15" t="s">
        <v>80</v>
      </c>
      <c r="E20" s="7">
        <v>45418</v>
      </c>
      <c r="F20" s="10">
        <v>8.3333333333333329E-2</v>
      </c>
      <c r="G20" s="7" t="s">
        <v>22</v>
      </c>
      <c r="H20" s="7" t="s">
        <v>63</v>
      </c>
      <c r="I20" s="8">
        <v>12</v>
      </c>
      <c r="J20" s="7">
        <f t="shared" si="0"/>
        <v>45783</v>
      </c>
      <c r="K20" s="9">
        <f t="shared" si="2"/>
        <v>45754</v>
      </c>
      <c r="L20" s="15" t="str">
        <f ca="1">IF(TODAY()&gt;Tabela22410111213141516171819201013141516174950[[#This Row],[VENCIMENTO]],"Vencido‼","Válido✔")</f>
        <v>Válido✔</v>
      </c>
    </row>
    <row r="21" spans="1:12" x14ac:dyDescent="0.25">
      <c r="A21" s="11" t="str">
        <f>Tabela224[[#This Row],[NOME]]</f>
        <v>FERNANDO OLIVEIRA DOS SANTOS</v>
      </c>
      <c r="B21" s="11" t="str">
        <f>Tabela224[[#This Row],[CATEGORIA]]</f>
        <v>EMPREGADO</v>
      </c>
      <c r="C21" s="15" t="str">
        <f>Tabela224[[#This Row],[SITUAÇÃO ]]</f>
        <v>ATIVO</v>
      </c>
      <c r="D21" s="15" t="s">
        <v>80</v>
      </c>
      <c r="E21" s="7">
        <v>45418</v>
      </c>
      <c r="F21" s="10">
        <v>8.3333333333333329E-2</v>
      </c>
      <c r="G21" s="7" t="s">
        <v>22</v>
      </c>
      <c r="H21" s="7" t="s">
        <v>63</v>
      </c>
      <c r="I21" s="8">
        <v>12</v>
      </c>
      <c r="J21" s="7">
        <f t="shared" si="0"/>
        <v>45783</v>
      </c>
      <c r="K21" s="9">
        <f t="shared" si="2"/>
        <v>45754</v>
      </c>
      <c r="L21" s="15" t="str">
        <f ca="1">IF(TODAY()&gt;Tabela22410111213141516171819201013141516174950[[#This Row],[VENCIMENTO]],"Vencido‼","Válido✔")</f>
        <v>Válido✔</v>
      </c>
    </row>
    <row r="22" spans="1:12" x14ac:dyDescent="0.25">
      <c r="A22" s="11" t="str">
        <f>Tabela224[[#This Row],[NOME]]</f>
        <v>FILIPI GODINHO VEIGA</v>
      </c>
      <c r="B22" s="11" t="str">
        <f>Tabela224[[#This Row],[CATEGORIA]]</f>
        <v>INTERMITENTE (GEOSCAN)</v>
      </c>
      <c r="C22" s="15" t="str">
        <f>Tabela224[[#This Row],[SITUAÇÃO ]]</f>
        <v>ATIVO</v>
      </c>
      <c r="D22" s="15" t="s">
        <v>80</v>
      </c>
      <c r="E22" s="7"/>
      <c r="F22" s="10">
        <v>8.3333333333333329E-2</v>
      </c>
      <c r="G22" s="7" t="s">
        <v>22</v>
      </c>
      <c r="H22" s="7"/>
      <c r="I22" s="8">
        <v>12</v>
      </c>
      <c r="J22" s="7">
        <f t="shared" si="0"/>
        <v>366</v>
      </c>
      <c r="K22" s="9">
        <f t="shared" si="2"/>
        <v>337</v>
      </c>
      <c r="L22" s="15" t="str">
        <f ca="1">IF(TODAY()&gt;Tabela22410111213141516171819201013141516174950[[#This Row],[VENCIMENTO]],"Vencido‼","Válido✔")</f>
        <v>Vencido‼</v>
      </c>
    </row>
    <row r="23" spans="1:12" x14ac:dyDescent="0.25">
      <c r="A23" s="11" t="str">
        <f>Tabela224[[#This Row],[NOME]]</f>
        <v>GERSON DAMIÃO DA SILVA PRADO</v>
      </c>
      <c r="B23" s="11" t="str">
        <f>Tabela224[[#This Row],[CATEGORIA]]</f>
        <v>EMPREGADO</v>
      </c>
      <c r="C23" s="15" t="str">
        <f>Tabela224[[#This Row],[SITUAÇÃO ]]</f>
        <v>ATIVO</v>
      </c>
      <c r="D23" s="15" t="s">
        <v>80</v>
      </c>
      <c r="E23" s="7"/>
      <c r="F23" s="10">
        <v>8.3333333333333329E-2</v>
      </c>
      <c r="G23" s="7" t="s">
        <v>22</v>
      </c>
      <c r="H23" s="7"/>
      <c r="I23" s="8">
        <v>12</v>
      </c>
      <c r="J23" s="7">
        <f t="shared" si="0"/>
        <v>366</v>
      </c>
      <c r="K23" s="9">
        <f t="shared" si="2"/>
        <v>337</v>
      </c>
      <c r="L23" s="15" t="str">
        <f ca="1">IF(TODAY()&gt;Tabela22410111213141516171819201013141516174950[[#This Row],[VENCIMENTO]],"Vencido‼","Válido✔")</f>
        <v>Vencido‼</v>
      </c>
    </row>
    <row r="24" spans="1:12" x14ac:dyDescent="0.25">
      <c r="A24" s="11" t="str">
        <f>Tabela224[[#This Row],[NOME]]</f>
        <v>GIVALDO JOSE DOS SANTOS</v>
      </c>
      <c r="B24" s="11" t="str">
        <f>Tabela224[[#This Row],[CATEGORIA]]</f>
        <v>INTERMITENTE (ELISVÂNIO)</v>
      </c>
      <c r="C24" s="15" t="str">
        <f>Tabela224[[#This Row],[SITUAÇÃO ]]</f>
        <v>ATIVO</v>
      </c>
      <c r="D24" s="15" t="s">
        <v>80</v>
      </c>
      <c r="E24" s="7"/>
      <c r="F24" s="10">
        <v>8.3333333333333329E-2</v>
      </c>
      <c r="G24" s="7" t="s">
        <v>22</v>
      </c>
      <c r="H24" s="7"/>
      <c r="I24" s="8">
        <v>12</v>
      </c>
      <c r="J24" s="7">
        <f t="shared" si="0"/>
        <v>366</v>
      </c>
      <c r="K24" s="9">
        <f t="shared" si="2"/>
        <v>337</v>
      </c>
      <c r="L24" s="15" t="str">
        <f ca="1">IF(TODAY()&gt;Tabela22410111213141516171819201013141516174950[[#This Row],[VENCIMENTO]],"Vencido‼","Válido✔")</f>
        <v>Vencido‼</v>
      </c>
    </row>
    <row r="25" spans="1:12" x14ac:dyDescent="0.25">
      <c r="A25" s="11" t="str">
        <f>Tabela224[[#This Row],[NOME]]</f>
        <v>GUSTAVO HENRIQUE ABREU ROCHA</v>
      </c>
      <c r="B25" s="11" t="str">
        <f>Tabela224[[#This Row],[CATEGORIA]]</f>
        <v>EMPREGADO</v>
      </c>
      <c r="C25" s="15" t="str">
        <f>Tabela224[[#This Row],[SITUAÇÃO ]]</f>
        <v>ATIVO</v>
      </c>
      <c r="D25" s="15" t="s">
        <v>80</v>
      </c>
      <c r="E25" s="7">
        <v>45418</v>
      </c>
      <c r="F25" s="10">
        <v>8.3333333333333329E-2</v>
      </c>
      <c r="G25" s="7" t="s">
        <v>22</v>
      </c>
      <c r="H25" s="7" t="s">
        <v>63</v>
      </c>
      <c r="I25" s="8">
        <v>12</v>
      </c>
      <c r="J25" s="7">
        <f t="shared" si="0"/>
        <v>45783</v>
      </c>
      <c r="K25" s="9">
        <f t="shared" si="2"/>
        <v>45754</v>
      </c>
      <c r="L25" s="15" t="str">
        <f ca="1">IF(TODAY()&gt;Tabela22410111213141516171819201013141516174950[[#This Row],[VENCIMENTO]],"Vencido‼","Válido✔")</f>
        <v>Válido✔</v>
      </c>
    </row>
    <row r="26" spans="1:12" x14ac:dyDescent="0.25">
      <c r="A26" s="11" t="str">
        <f>Tabela224[[#This Row],[NOME]]</f>
        <v>HIGOR PAULO DIAS OLIVEIRA</v>
      </c>
      <c r="B26" s="11" t="str">
        <f>Tabela224[[#This Row],[CATEGORIA]]</f>
        <v>EMPREGADO</v>
      </c>
      <c r="C26" s="15" t="str">
        <f>Tabela224[[#This Row],[SITUAÇÃO ]]</f>
        <v>ATIVO</v>
      </c>
      <c r="D26" s="15" t="s">
        <v>80</v>
      </c>
      <c r="E26" s="7">
        <v>45418</v>
      </c>
      <c r="F26" s="10">
        <v>8.3333333333333329E-2</v>
      </c>
      <c r="G26" s="7" t="s">
        <v>22</v>
      </c>
      <c r="H26" s="7" t="s">
        <v>63</v>
      </c>
      <c r="I26" s="8">
        <v>12</v>
      </c>
      <c r="J26" s="7">
        <f t="shared" si="0"/>
        <v>45783</v>
      </c>
      <c r="K26" s="9">
        <f t="shared" si="2"/>
        <v>45754</v>
      </c>
      <c r="L26" s="15" t="str">
        <f ca="1">IF(TODAY()&gt;Tabela22410111213141516171819201013141516174950[[#This Row],[VENCIMENTO]],"Vencido‼","Válido✔")</f>
        <v>Válido✔</v>
      </c>
    </row>
    <row r="27" spans="1:12" x14ac:dyDescent="0.25">
      <c r="A27" s="11" t="str">
        <f>Tabela224[[#This Row],[NOME]]</f>
        <v>JANDILSON VIRGENS COSTA</v>
      </c>
      <c r="B27" s="11" t="str">
        <f>Tabela224[[#This Row],[CATEGORIA]]</f>
        <v>INTERMITENTE (ELISVÂNIO)</v>
      </c>
      <c r="C27" s="15" t="str">
        <f>Tabela224[[#This Row],[SITUAÇÃO ]]</f>
        <v>ATIVO</v>
      </c>
      <c r="D27" s="15" t="s">
        <v>80</v>
      </c>
      <c r="E27" s="7"/>
      <c r="F27" s="10">
        <v>8.3333333333333329E-2</v>
      </c>
      <c r="G27" s="7" t="s">
        <v>22</v>
      </c>
      <c r="H27" s="7"/>
      <c r="I27" s="8">
        <v>12</v>
      </c>
      <c r="J27" s="7">
        <f t="shared" si="0"/>
        <v>366</v>
      </c>
      <c r="K27" s="9">
        <f t="shared" si="2"/>
        <v>337</v>
      </c>
      <c r="L27" s="15" t="str">
        <f ca="1">IF(TODAY()&gt;Tabela22410111213141516171819201013141516174950[[#This Row],[VENCIMENTO]],"Vencido‼","Válido✔")</f>
        <v>Vencido‼</v>
      </c>
    </row>
    <row r="28" spans="1:12" x14ac:dyDescent="0.25">
      <c r="A28" s="11" t="str">
        <f>Tabela224[[#This Row],[NOME]]</f>
        <v>JHONATA HENRIQUE AMORIM ALVES</v>
      </c>
      <c r="B28" s="11" t="str">
        <f>Tabela224[[#This Row],[CATEGORIA]]</f>
        <v>EMPREGADO</v>
      </c>
      <c r="C28" s="15" t="str">
        <f>Tabela224[[#This Row],[SITUAÇÃO ]]</f>
        <v>ATIVO</v>
      </c>
      <c r="D28" s="15" t="s">
        <v>80</v>
      </c>
      <c r="E28" s="7">
        <v>45418</v>
      </c>
      <c r="F28" s="10">
        <v>8.3333333333333329E-2</v>
      </c>
      <c r="G28" s="7" t="s">
        <v>22</v>
      </c>
      <c r="H28" s="7" t="s">
        <v>63</v>
      </c>
      <c r="I28" s="8">
        <v>12</v>
      </c>
      <c r="J28" s="7">
        <f t="shared" si="0"/>
        <v>45783</v>
      </c>
      <c r="K28" s="9">
        <f t="shared" si="2"/>
        <v>45754</v>
      </c>
      <c r="L28" s="15" t="str">
        <f ca="1">IF(TODAY()&gt;Tabela22410111213141516171819201013141516174950[[#This Row],[VENCIMENTO]],"Vencido‼","Válido✔")</f>
        <v>Válido✔</v>
      </c>
    </row>
    <row r="29" spans="1:12" hidden="1" x14ac:dyDescent="0.25">
      <c r="A29" s="11" t="str">
        <f>Tabela224[[#This Row],[NOME]]</f>
        <v>JOÃO PAULO GUIMARÃES</v>
      </c>
      <c r="B29" s="11" t="str">
        <f>Tabela224[[#This Row],[CATEGORIA]]</f>
        <v>EMPREGADO</v>
      </c>
      <c r="C29" s="15" t="str">
        <f>Tabela224[[#This Row],[SITUAÇÃO ]]</f>
        <v>INATIVO</v>
      </c>
      <c r="D29" s="15"/>
      <c r="E29" s="7"/>
      <c r="F29" s="10"/>
      <c r="G29" s="7"/>
      <c r="H29" s="7"/>
      <c r="I29" s="8"/>
      <c r="J29" s="7">
        <f t="shared" si="0"/>
        <v>0</v>
      </c>
      <c r="K29" s="9">
        <f t="shared" si="2"/>
        <v>-29</v>
      </c>
      <c r="L29" s="15" t="str">
        <f ca="1">IF(TODAY()&gt;Tabela22410111213141516171819201013141516174950[[#This Row],[VENCIMENTO]],"Vencido‼","Válido✔")</f>
        <v>Vencido‼</v>
      </c>
    </row>
    <row r="30" spans="1:12" hidden="1" x14ac:dyDescent="0.25">
      <c r="A30" s="11" t="str">
        <f>Tabela224[[#This Row],[NOME]]</f>
        <v>JONATHAS KELLYSON MARTINS DE OLIVEIRA</v>
      </c>
      <c r="B30" s="11" t="str">
        <f>Tabela224[[#This Row],[CATEGORIA]]</f>
        <v>INTERMITENTE</v>
      </c>
      <c r="C30" s="15" t="str">
        <f>Tabela224[[#This Row],[SITUAÇÃO ]]</f>
        <v>INATIVO</v>
      </c>
      <c r="D30" s="15"/>
      <c r="E30" s="7"/>
      <c r="F30" s="10"/>
      <c r="G30" s="7"/>
      <c r="H30" s="7"/>
      <c r="I30" s="8"/>
      <c r="J30" s="7">
        <f t="shared" si="0"/>
        <v>0</v>
      </c>
      <c r="K30" s="9">
        <f t="shared" si="2"/>
        <v>-29</v>
      </c>
      <c r="L30" s="15" t="str">
        <f ca="1">IF(TODAY()&gt;Tabela22410111213141516171819201013141516174950[[#This Row],[VENCIMENTO]],"Vencido‼","Válido✔")</f>
        <v>Vencido‼</v>
      </c>
    </row>
    <row r="31" spans="1:12" x14ac:dyDescent="0.25">
      <c r="A31" s="11" t="str">
        <f>Tabela224[[#This Row],[NOME]]</f>
        <v>JOSÉ ANTÔNIO DIAS</v>
      </c>
      <c r="B31" s="11" t="str">
        <f>Tabela224[[#This Row],[CATEGORIA]]</f>
        <v xml:space="preserve">EMPREGADO </v>
      </c>
      <c r="C31" s="15" t="str">
        <f>Tabela224[[#This Row],[SITUAÇÃO ]]</f>
        <v>ATIVO</v>
      </c>
      <c r="D31" s="15" t="s">
        <v>80</v>
      </c>
      <c r="E31" s="7"/>
      <c r="F31" s="10">
        <v>8.3333333333333329E-2</v>
      </c>
      <c r="G31" s="7" t="s">
        <v>22</v>
      </c>
      <c r="H31" s="7"/>
      <c r="I31" s="8">
        <v>12</v>
      </c>
      <c r="J31" s="7">
        <f t="shared" si="0"/>
        <v>366</v>
      </c>
      <c r="K31" s="9">
        <f t="shared" si="2"/>
        <v>337</v>
      </c>
      <c r="L31" s="15" t="str">
        <f ca="1">IF(TODAY()&gt;Tabela22410111213141516171819201013141516174950[[#This Row],[VENCIMENTO]],"Vencido‼","Válido✔")</f>
        <v>Vencido‼</v>
      </c>
    </row>
    <row r="32" spans="1:12" x14ac:dyDescent="0.25">
      <c r="A32" s="11" t="str">
        <f>Tabela224[[#This Row],[NOME]]</f>
        <v>KENNEDY ALMEIDA MOTA</v>
      </c>
      <c r="B32" s="11" t="str">
        <f>Tabela224[[#This Row],[CATEGORIA]]</f>
        <v>EMPREGADO</v>
      </c>
      <c r="C32" s="15" t="str">
        <f>Tabela224[[#This Row],[SITUAÇÃO ]]</f>
        <v>ATIVO</v>
      </c>
      <c r="D32" s="15" t="s">
        <v>80</v>
      </c>
      <c r="E32" s="7"/>
      <c r="F32" s="10">
        <v>8.3333333333333329E-2</v>
      </c>
      <c r="G32" s="7" t="s">
        <v>22</v>
      </c>
      <c r="H32" s="7"/>
      <c r="I32" s="8">
        <v>12</v>
      </c>
      <c r="J32" s="7">
        <f t="shared" si="0"/>
        <v>366</v>
      </c>
      <c r="K32" s="9">
        <f t="shared" si="2"/>
        <v>337</v>
      </c>
      <c r="L32" s="15" t="str">
        <f ca="1">IF(TODAY()&gt;Tabela22410111213141516171819201013141516174950[[#This Row],[VENCIMENTO]],"Vencido‼","Válido✔")</f>
        <v>Vencido‼</v>
      </c>
    </row>
    <row r="33" spans="1:12" x14ac:dyDescent="0.25">
      <c r="A33" s="11" t="str">
        <f>Tabela224[[#This Row],[NOME]]</f>
        <v>KEVIN AQUINO ARNEZ</v>
      </c>
      <c r="B33" s="11" t="str">
        <f>Tabela224[[#This Row],[CATEGORIA]]</f>
        <v>EMPREGADO</v>
      </c>
      <c r="C33" s="15" t="str">
        <f>Tabela224[[#This Row],[SITUAÇÃO ]]</f>
        <v>ATIVO</v>
      </c>
      <c r="D33" s="15" t="s">
        <v>80</v>
      </c>
      <c r="E33" s="7">
        <v>45418</v>
      </c>
      <c r="F33" s="10">
        <v>8.3333333333333329E-2</v>
      </c>
      <c r="G33" s="7" t="s">
        <v>22</v>
      </c>
      <c r="H33" s="7" t="s">
        <v>63</v>
      </c>
      <c r="I33" s="8">
        <v>12</v>
      </c>
      <c r="J33" s="7">
        <f t="shared" si="0"/>
        <v>45783</v>
      </c>
      <c r="K33" s="9">
        <f t="shared" si="2"/>
        <v>45754</v>
      </c>
      <c r="L33" s="15" t="str">
        <f ca="1">IF(TODAY()&gt;Tabela22410111213141516171819201013141516174950[[#This Row],[VENCIMENTO]],"Vencido‼","Válido✔")</f>
        <v>Válido✔</v>
      </c>
    </row>
    <row r="34" spans="1:12" x14ac:dyDescent="0.25">
      <c r="A34" s="11" t="str">
        <f>Tabela224[[#This Row],[NOME]]</f>
        <v>LEANDRO ARCANJO DOS SANTOS</v>
      </c>
      <c r="B34" s="11" t="str">
        <f>Tabela224[[#This Row],[CATEGORIA]]</f>
        <v>EMPREGADO</v>
      </c>
      <c r="C34" s="15" t="str">
        <f>Tabela224[[#This Row],[SITUAÇÃO ]]</f>
        <v>ATIVO</v>
      </c>
      <c r="D34" s="15" t="s">
        <v>80</v>
      </c>
      <c r="E34" s="7"/>
      <c r="F34" s="10">
        <v>8.3333333333333329E-2</v>
      </c>
      <c r="G34" s="7" t="s">
        <v>22</v>
      </c>
      <c r="H34" s="7"/>
      <c r="I34" s="8">
        <v>12</v>
      </c>
      <c r="J34" s="7">
        <f t="shared" si="0"/>
        <v>366</v>
      </c>
      <c r="K34" s="9">
        <f t="shared" si="2"/>
        <v>337</v>
      </c>
      <c r="L34" s="15" t="str">
        <f ca="1">IF(TODAY()&gt;Tabela22410111213141516171819201013141516174950[[#This Row],[VENCIMENTO]],"Vencido‼","Válido✔")</f>
        <v>Vencido‼</v>
      </c>
    </row>
    <row r="35" spans="1:12" hidden="1" x14ac:dyDescent="0.25">
      <c r="A35" s="11" t="str">
        <f>Tabela224[[#This Row],[NOME]]</f>
        <v>LUCIANO ALVES DE PAIVA</v>
      </c>
      <c r="B35" s="11" t="str">
        <f>Tabela224[[#This Row],[CATEGORIA]]</f>
        <v>EMPREGADO</v>
      </c>
      <c r="C35" s="15" t="str">
        <f>Tabela224[[#This Row],[SITUAÇÃO ]]</f>
        <v>INATIVO</v>
      </c>
      <c r="D35" s="15"/>
      <c r="E35" s="7"/>
      <c r="F35" s="10"/>
      <c r="G35" s="7"/>
      <c r="H35" s="7"/>
      <c r="I35" s="8"/>
      <c r="J35" s="7">
        <f t="shared" si="0"/>
        <v>0</v>
      </c>
      <c r="K35" s="9">
        <f t="shared" si="2"/>
        <v>-29</v>
      </c>
      <c r="L35" s="15" t="str">
        <f ca="1">IF(TODAY()&gt;Tabela22410111213141516171819201013141516174950[[#This Row],[VENCIMENTO]],"Vencido‼","Válido✔")</f>
        <v>Vencido‼</v>
      </c>
    </row>
    <row r="36" spans="1:12" x14ac:dyDescent="0.25">
      <c r="A36" s="11" t="str">
        <f>Tabela224[[#This Row],[NOME]]</f>
        <v>LUIZ CARLOS CORRÊA</v>
      </c>
      <c r="B36" s="11" t="str">
        <f>Tabela224[[#This Row],[CATEGORIA]]</f>
        <v>EMPREGADO</v>
      </c>
      <c r="C36" s="15" t="str">
        <f>Tabela224[[#This Row],[SITUAÇÃO ]]</f>
        <v>ATIVO</v>
      </c>
      <c r="D36" s="15" t="s">
        <v>80</v>
      </c>
      <c r="E36" s="7"/>
      <c r="F36" s="10">
        <v>8.3333333333333329E-2</v>
      </c>
      <c r="G36" s="7" t="s">
        <v>22</v>
      </c>
      <c r="H36" s="7"/>
      <c r="I36" s="8">
        <v>12</v>
      </c>
      <c r="J36" s="7">
        <f t="shared" si="0"/>
        <v>366</v>
      </c>
      <c r="K36" s="9">
        <f t="shared" si="2"/>
        <v>337</v>
      </c>
      <c r="L36" s="15" t="str">
        <f ca="1">IF(TODAY()&gt;Tabela22410111213141516171819201013141516174950[[#This Row],[VENCIMENTO]],"Vencido‼","Válido✔")</f>
        <v>Vencido‼</v>
      </c>
    </row>
    <row r="37" spans="1:12" x14ac:dyDescent="0.25">
      <c r="A37" s="11" t="str">
        <f>Tabela224[[#This Row],[NOME]]</f>
        <v>MÁRCIO PEREIRA DO NASCIMENTO</v>
      </c>
      <c r="B37" s="11" t="str">
        <f>Tabela224[[#This Row],[CATEGORIA]]</f>
        <v>EMPREGADO</v>
      </c>
      <c r="C37" s="15" t="str">
        <f>Tabela224[[#This Row],[SITUAÇÃO ]]</f>
        <v>ATIVO</v>
      </c>
      <c r="D37" s="15" t="s">
        <v>80</v>
      </c>
      <c r="E37" s="7">
        <v>45418</v>
      </c>
      <c r="F37" s="10">
        <v>8.3333333333333329E-2</v>
      </c>
      <c r="G37" s="7" t="s">
        <v>22</v>
      </c>
      <c r="H37" s="7" t="s">
        <v>63</v>
      </c>
      <c r="I37" s="8">
        <v>12</v>
      </c>
      <c r="J37" s="7">
        <f t="shared" si="0"/>
        <v>45783</v>
      </c>
      <c r="K37" s="9">
        <f t="shared" si="2"/>
        <v>45754</v>
      </c>
      <c r="L37" s="15" t="str">
        <f ca="1">IF(TODAY()&gt;Tabela22410111213141516171819201013141516174950[[#This Row],[VENCIMENTO]],"Vencido‼","Válido✔")</f>
        <v>Válido✔</v>
      </c>
    </row>
    <row r="38" spans="1:12" x14ac:dyDescent="0.25">
      <c r="A38" s="11" t="str">
        <f>Tabela224[[#This Row],[NOME]]</f>
        <v>MATEUS DOS SANTOS DE BRITO</v>
      </c>
      <c r="B38" s="11" t="str">
        <f>Tabela224[[#This Row],[CATEGORIA]]</f>
        <v>INTERMITENTE (ELISVÂNIO)</v>
      </c>
      <c r="C38" s="15" t="str">
        <f>Tabela224[[#This Row],[SITUAÇÃO ]]</f>
        <v>ATIVO</v>
      </c>
      <c r="D38" s="15" t="s">
        <v>80</v>
      </c>
      <c r="E38" s="7"/>
      <c r="F38" s="10">
        <v>8.3333333333333329E-2</v>
      </c>
      <c r="G38" s="7" t="s">
        <v>22</v>
      </c>
      <c r="H38" s="7"/>
      <c r="I38" s="8">
        <v>12</v>
      </c>
      <c r="J38" s="7">
        <f t="shared" si="0"/>
        <v>366</v>
      </c>
      <c r="K38" s="9">
        <f t="shared" si="2"/>
        <v>337</v>
      </c>
      <c r="L38" s="15" t="str">
        <f ca="1">IF(TODAY()&gt;Tabela22410111213141516171819201013141516174950[[#This Row],[VENCIMENTO]],"Vencido‼","Válido✔")</f>
        <v>Vencido‼</v>
      </c>
    </row>
    <row r="39" spans="1:12" x14ac:dyDescent="0.25">
      <c r="A39" s="11" t="str">
        <f>Tabela224[[#This Row],[NOME]]</f>
        <v>MOACIR ROMÁRIO SIQUEIRA DOS REIS</v>
      </c>
      <c r="B39" s="11" t="str">
        <f>Tabela224[[#This Row],[CATEGORIA]]</f>
        <v>EMPREGADO</v>
      </c>
      <c r="C39" s="15" t="str">
        <f>Tabela224[[#This Row],[SITUAÇÃO ]]</f>
        <v>ATIVO</v>
      </c>
      <c r="D39" s="15" t="s">
        <v>80</v>
      </c>
      <c r="E39" s="7">
        <v>45418</v>
      </c>
      <c r="F39" s="10">
        <v>8.3333333333333329E-2</v>
      </c>
      <c r="G39" s="7" t="s">
        <v>22</v>
      </c>
      <c r="H39" s="7" t="s">
        <v>63</v>
      </c>
      <c r="I39" s="8">
        <v>12</v>
      </c>
      <c r="J39" s="7">
        <f t="shared" si="0"/>
        <v>45783</v>
      </c>
      <c r="K39" s="9">
        <f t="shared" si="2"/>
        <v>45754</v>
      </c>
      <c r="L39" s="15" t="str">
        <f ca="1">IF(TODAY()&gt;Tabela22410111213141516171819201013141516174950[[#This Row],[VENCIMENTO]],"Vencido‼","Válido✔")</f>
        <v>Válido✔</v>
      </c>
    </row>
    <row r="40" spans="1:12" x14ac:dyDescent="0.25">
      <c r="A40" s="11" t="str">
        <f>Tabela224[[#This Row],[NOME]]</f>
        <v>NATHÁLIA ROSY SOUZA OLIVEIRA</v>
      </c>
      <c r="B40" s="11" t="str">
        <f>Tabela224[[#This Row],[CATEGORIA]]</f>
        <v>EMPREGADO</v>
      </c>
      <c r="C40" s="15" t="str">
        <f>Tabela224[[#This Row],[SITUAÇÃO ]]</f>
        <v>ATIVO</v>
      </c>
      <c r="D40" s="15" t="s">
        <v>80</v>
      </c>
      <c r="E40" s="7">
        <v>45418</v>
      </c>
      <c r="F40" s="10">
        <v>8.3333333333333329E-2</v>
      </c>
      <c r="G40" s="7" t="s">
        <v>22</v>
      </c>
      <c r="H40" s="7" t="s">
        <v>63</v>
      </c>
      <c r="I40" s="8">
        <v>12</v>
      </c>
      <c r="J40" s="7">
        <f t="shared" si="0"/>
        <v>45783</v>
      </c>
      <c r="K40" s="9">
        <f t="shared" si="2"/>
        <v>45754</v>
      </c>
      <c r="L40" s="15" t="str">
        <f ca="1">IF(TODAY()&gt;Tabela22410111213141516171819201013141516174950[[#This Row],[VENCIMENTO]],"Vencido‼","Válido✔")</f>
        <v>Válido✔</v>
      </c>
    </row>
    <row r="41" spans="1:12" x14ac:dyDescent="0.25">
      <c r="A41" s="11" t="str">
        <f>Tabela224[[#This Row],[NOME]]</f>
        <v>NAYARA THAÍS LOURENÇO OLIVEIRA</v>
      </c>
      <c r="B41" s="11" t="str">
        <f>Tabela224[[#This Row],[CATEGORIA]]</f>
        <v>EMPREGADO</v>
      </c>
      <c r="C41" s="15" t="str">
        <f>Tabela224[[#This Row],[SITUAÇÃO ]]</f>
        <v>ATIVO</v>
      </c>
      <c r="D41" s="15" t="s">
        <v>80</v>
      </c>
      <c r="E41" s="7">
        <v>45418</v>
      </c>
      <c r="F41" s="10">
        <v>8.3333333333333329E-2</v>
      </c>
      <c r="G41" s="7" t="s">
        <v>22</v>
      </c>
      <c r="H41" s="7" t="s">
        <v>63</v>
      </c>
      <c r="I41" s="8">
        <v>12</v>
      </c>
      <c r="J41" s="7">
        <f t="shared" si="0"/>
        <v>45783</v>
      </c>
      <c r="K41" s="9">
        <f t="shared" si="2"/>
        <v>45754</v>
      </c>
      <c r="L41" s="15" t="str">
        <f ca="1">IF(TODAY()&gt;Tabela22410111213141516171819201013141516174950[[#This Row],[VENCIMENTO]],"Vencido‼","Válido✔")</f>
        <v>Válido✔</v>
      </c>
    </row>
    <row r="42" spans="1:12" x14ac:dyDescent="0.25">
      <c r="A42" s="11" t="str">
        <f>Tabela224[[#This Row],[NOME]]</f>
        <v>NIELTON OLIVEIRA DAMASCENO</v>
      </c>
      <c r="B42" s="11" t="str">
        <f>Tabela224[[#This Row],[CATEGORIA]]</f>
        <v>EMPREGADO</v>
      </c>
      <c r="C42" s="15" t="str">
        <f>Tabela224[[#This Row],[SITUAÇÃO ]]</f>
        <v>ATIVO</v>
      </c>
      <c r="D42" s="15" t="s">
        <v>80</v>
      </c>
      <c r="E42" s="7">
        <v>45418</v>
      </c>
      <c r="F42" s="10">
        <v>8.3333333333333329E-2</v>
      </c>
      <c r="G42" s="7" t="s">
        <v>22</v>
      </c>
      <c r="H42" s="7" t="s">
        <v>63</v>
      </c>
      <c r="I42" s="8">
        <v>12</v>
      </c>
      <c r="J42" s="7">
        <f t="shared" si="0"/>
        <v>45783</v>
      </c>
      <c r="K42" s="9">
        <f t="shared" si="2"/>
        <v>45754</v>
      </c>
      <c r="L42" s="15" t="str">
        <f ca="1">IF(TODAY()&gt;Tabela22410111213141516171819201013141516174950[[#This Row],[VENCIMENTO]],"Vencido‼","Válido✔")</f>
        <v>Válido✔</v>
      </c>
    </row>
    <row r="43" spans="1:12" x14ac:dyDescent="0.25">
      <c r="A43" s="11" t="str">
        <f>Tabela224[[#This Row],[NOME]]</f>
        <v>PAULO CÉLIO DA SILVA</v>
      </c>
      <c r="B43" s="11" t="str">
        <f>Tabela224[[#This Row],[CATEGORIA]]</f>
        <v>EMPREGADO</v>
      </c>
      <c r="C43" s="15" t="str">
        <f>Tabela224[[#This Row],[SITUAÇÃO ]]</f>
        <v>ATIVO</v>
      </c>
      <c r="D43" s="15" t="s">
        <v>80</v>
      </c>
      <c r="E43" s="7"/>
      <c r="F43" s="10">
        <v>8.3333333333333329E-2</v>
      </c>
      <c r="G43" s="7" t="s">
        <v>22</v>
      </c>
      <c r="H43" s="7"/>
      <c r="I43" s="8">
        <v>12</v>
      </c>
      <c r="J43" s="7">
        <f t="shared" si="0"/>
        <v>366</v>
      </c>
      <c r="K43" s="9">
        <f t="shared" si="2"/>
        <v>337</v>
      </c>
      <c r="L43" s="15" t="str">
        <f ca="1">IF(TODAY()&gt;Tabela22410111213141516171819201013141516174950[[#This Row],[VENCIMENTO]],"Vencido‼","Válido✔")</f>
        <v>Vencido‼</v>
      </c>
    </row>
    <row r="44" spans="1:12" hidden="1" x14ac:dyDescent="0.25">
      <c r="A44" s="11" t="str">
        <f>Tabela224[[#This Row],[NOME]]</f>
        <v>RAFAEL FAUSTINO MAPA COELHO</v>
      </c>
      <c r="B44" s="11" t="str">
        <f>Tabela224[[#This Row],[CATEGORIA]]</f>
        <v>EMPREGADO</v>
      </c>
      <c r="C44" s="15" t="str">
        <f>Tabela224[[#This Row],[SITUAÇÃO ]]</f>
        <v>INATIVO</v>
      </c>
      <c r="D44" s="15"/>
      <c r="E44" s="7"/>
      <c r="F44" s="10"/>
      <c r="G44" s="7"/>
      <c r="H44" s="7"/>
      <c r="I44" s="8"/>
      <c r="J44" s="7">
        <f t="shared" si="0"/>
        <v>0</v>
      </c>
      <c r="K44" s="9">
        <f t="shared" si="2"/>
        <v>-29</v>
      </c>
      <c r="L44" s="15" t="str">
        <f ca="1">IF(TODAY()&gt;Tabela22410111213141516171819201013141516174950[[#This Row],[VENCIMENTO]],"Vencido‼","Válido✔")</f>
        <v>Vencido‼</v>
      </c>
    </row>
    <row r="45" spans="1:12" hidden="1" x14ac:dyDescent="0.25">
      <c r="A45" s="11" t="str">
        <f>Tabela224[[#This Row],[NOME]]</f>
        <v>RAFAEL ROBERTO CAMPIDELLI</v>
      </c>
      <c r="B45" s="11" t="str">
        <f>Tabela224[[#This Row],[CATEGORIA]]</f>
        <v>EMPREGADO</v>
      </c>
      <c r="C45" s="15" t="s">
        <v>120</v>
      </c>
      <c r="D45" s="15"/>
      <c r="E45" s="7"/>
      <c r="F45" s="10"/>
      <c r="G45" s="7"/>
      <c r="H45" s="7"/>
      <c r="I45" s="8"/>
      <c r="J45" s="7">
        <f>EDATE(E45,I45)</f>
        <v>0</v>
      </c>
      <c r="K45" s="9">
        <f>J45-29</f>
        <v>-29</v>
      </c>
      <c r="L45" s="15" t="str">
        <f ca="1">IF(TODAY()&gt;Tabela22410111213141516171819201013141516174950[[#This Row],[VENCIMENTO]],"Vencido‼","Válido✔")</f>
        <v>Vencido‼</v>
      </c>
    </row>
    <row r="46" spans="1:12" x14ac:dyDescent="0.25">
      <c r="A46" s="11" t="str">
        <f>Tabela224[[#This Row],[NOME]]</f>
        <v>ROBERT AUGUSTO SANTOS SILVA</v>
      </c>
      <c r="B46" s="11" t="str">
        <f>Tabela224[[#This Row],[CATEGORIA]]</f>
        <v>EMPREGADO</v>
      </c>
      <c r="C46" s="15" t="str">
        <f>Tabela224[[#This Row],[SITUAÇÃO ]]</f>
        <v>ATIVO</v>
      </c>
      <c r="D46" s="15" t="s">
        <v>80</v>
      </c>
      <c r="E46" s="7">
        <v>45418</v>
      </c>
      <c r="F46" s="10">
        <v>8.3333333333333329E-2</v>
      </c>
      <c r="G46" s="7" t="s">
        <v>22</v>
      </c>
      <c r="H46" s="7" t="s">
        <v>63</v>
      </c>
      <c r="I46" s="8">
        <v>12</v>
      </c>
      <c r="J46" s="7">
        <f t="shared" si="0"/>
        <v>45783</v>
      </c>
      <c r="K46" s="9">
        <f t="shared" si="2"/>
        <v>45754</v>
      </c>
      <c r="L46" s="15" t="str">
        <f ca="1">IF(TODAY()&gt;Tabela22410111213141516171819201013141516174950[[#This Row],[VENCIMENTO]],"Vencido‼","Válido✔")</f>
        <v>Válido✔</v>
      </c>
    </row>
    <row r="47" spans="1:12" x14ac:dyDescent="0.25">
      <c r="A47" s="11" t="str">
        <f>Tabela224[[#This Row],[NOME]]</f>
        <v>TALISON TIAGO DIAS OLIVEIRA</v>
      </c>
      <c r="B47" s="11" t="str">
        <f>Tabela224[[#This Row],[CATEGORIA]]</f>
        <v>EMPREGADO</v>
      </c>
      <c r="C47" s="15" t="str">
        <f>Tabela224[[#This Row],[SITUAÇÃO ]]</f>
        <v>ATIVO</v>
      </c>
      <c r="D47" s="15" t="s">
        <v>80</v>
      </c>
      <c r="E47" s="7"/>
      <c r="F47" s="10">
        <v>8.3333333333333329E-2</v>
      </c>
      <c r="G47" s="7" t="s">
        <v>22</v>
      </c>
      <c r="H47" s="7"/>
      <c r="I47" s="8">
        <v>12</v>
      </c>
      <c r="J47" s="7">
        <f t="shared" si="0"/>
        <v>366</v>
      </c>
      <c r="K47" s="9">
        <f t="shared" si="2"/>
        <v>337</v>
      </c>
      <c r="L47" s="15" t="str">
        <f ca="1">IF(TODAY()&gt;Tabela22410111213141516171819201013141516174950[[#This Row],[VENCIMENTO]],"Vencido‼","Válido✔")</f>
        <v>Vencido‼</v>
      </c>
    </row>
    <row r="48" spans="1:12" x14ac:dyDescent="0.25">
      <c r="A48" s="11" t="str">
        <f>Tabela224[[#This Row],[NOME]]</f>
        <v>THAÍS LORRAINE DA SILVA SANTOS</v>
      </c>
      <c r="B48" s="11" t="str">
        <f>Tabela224[[#This Row],[CATEGORIA]]</f>
        <v>EMPREGADO</v>
      </c>
      <c r="C48" s="15" t="str">
        <f>Tabela224[[#This Row],[SITUAÇÃO ]]</f>
        <v>ATIVO</v>
      </c>
      <c r="D48" s="15" t="s">
        <v>80</v>
      </c>
      <c r="E48" s="7">
        <v>45418</v>
      </c>
      <c r="F48" s="10">
        <v>8.3333333333333329E-2</v>
      </c>
      <c r="G48" s="7" t="s">
        <v>22</v>
      </c>
      <c r="H48" s="7" t="s">
        <v>63</v>
      </c>
      <c r="I48" s="8">
        <v>12</v>
      </c>
      <c r="J48" s="7">
        <f t="shared" si="0"/>
        <v>45783</v>
      </c>
      <c r="K48" s="9">
        <f t="shared" si="2"/>
        <v>45754</v>
      </c>
      <c r="L48" s="15" t="str">
        <f ca="1">IF(TODAY()&gt;Tabela22410111213141516171819201013141516174950[[#This Row],[VENCIMENTO]],"Vencido‼","Válido✔")</f>
        <v>Válido✔</v>
      </c>
    </row>
    <row r="49" spans="1:12" hidden="1" x14ac:dyDescent="0.25">
      <c r="A49" s="11" t="str">
        <f>Tabela224[[#This Row],[NOME]]</f>
        <v>WAGNER APARECIDO DE SOUSA JÚNIOR</v>
      </c>
      <c r="B49" s="11" t="str">
        <f>Tabela224[[#This Row],[CATEGORIA]]</f>
        <v>EMPREGADO</v>
      </c>
      <c r="C49" s="15" t="str">
        <f>Tabela224[[#This Row],[SITUAÇÃO ]]</f>
        <v>INATIVO</v>
      </c>
      <c r="D49" s="15"/>
      <c r="E49" s="7"/>
      <c r="F49" s="10"/>
      <c r="G49" s="7"/>
      <c r="H49" s="7"/>
      <c r="I49" s="8"/>
      <c r="J49" s="7">
        <f t="shared" si="0"/>
        <v>0</v>
      </c>
      <c r="K49" s="9">
        <f t="shared" si="2"/>
        <v>-29</v>
      </c>
      <c r="L49" s="15" t="str">
        <f ca="1">IF(TODAY()&gt;Tabela22410111213141516171819201013141516174950[[#This Row],[VENCIMENTO]],"Vencido‼","Válido✔")</f>
        <v>Vencido‼</v>
      </c>
    </row>
    <row r="50" spans="1:12" x14ac:dyDescent="0.25">
      <c r="A50" s="11" t="str">
        <f>Tabela224[[#This Row],[NOME]]</f>
        <v>WESLEY DE ALMEIDA E SOUZA</v>
      </c>
      <c r="B50" s="11" t="str">
        <f>Tabela224[[#This Row],[CATEGORIA]]</f>
        <v>EMPREGADO</v>
      </c>
      <c r="C50" s="15" t="str">
        <f>Tabela224[[#This Row],[SITUAÇÃO ]]</f>
        <v>ATIVO</v>
      </c>
      <c r="D50" s="15" t="s">
        <v>80</v>
      </c>
      <c r="E50" s="7">
        <v>45418</v>
      </c>
      <c r="F50" s="10">
        <v>8.3333333333333329E-2</v>
      </c>
      <c r="G50" s="7" t="s">
        <v>22</v>
      </c>
      <c r="H50" s="7" t="s">
        <v>63</v>
      </c>
      <c r="I50" s="8">
        <v>12</v>
      </c>
      <c r="J50" s="19">
        <f t="shared" si="0"/>
        <v>45783</v>
      </c>
      <c r="K50" s="20">
        <f t="shared" si="2"/>
        <v>45754</v>
      </c>
      <c r="L50" s="15" t="str">
        <f ca="1">IF(TODAY()&gt;Tabela22410111213141516171819201013141516174950[[#This Row],[VENCIMENTO]],"Vencido‼","Válido✔")</f>
        <v>Válido✔</v>
      </c>
    </row>
    <row r="51" spans="1:12" x14ac:dyDescent="0.25">
      <c r="A51" s="11" t="str">
        <f>Tabela224[[#This Row],[NOME]]</f>
        <v>MARCELO CHRISTIAN LELIS DE OLIVEIRA</v>
      </c>
      <c r="B51" s="11" t="str">
        <f>Tabela224[[#This Row],[CATEGORIA]]</f>
        <v>EMPREGADO</v>
      </c>
      <c r="C51" s="15" t="str">
        <f>Tabela224[[#This Row],[SITUAÇÃO ]]</f>
        <v>ATIVO</v>
      </c>
      <c r="D51" s="15" t="s">
        <v>80</v>
      </c>
      <c r="E51" s="7">
        <v>45418</v>
      </c>
      <c r="F51" s="10">
        <v>8.3333333333333329E-2</v>
      </c>
      <c r="G51" s="7" t="s">
        <v>22</v>
      </c>
      <c r="H51" s="7" t="s">
        <v>63</v>
      </c>
      <c r="I51" s="8">
        <v>12</v>
      </c>
      <c r="J51" s="7">
        <f t="shared" si="0"/>
        <v>45783</v>
      </c>
      <c r="K51" s="9">
        <f t="shared" si="2"/>
        <v>45754</v>
      </c>
      <c r="L51" s="27" t="str">
        <f ca="1">IF(TODAY()&gt;Tabela22410111213141516171819201013141516174950[[#This Row],[VENCIMENTO]],"Vencido‼","Válido✔")</f>
        <v>Válido✔</v>
      </c>
    </row>
    <row r="52" spans="1:12" x14ac:dyDescent="0.25">
      <c r="A52" s="11" t="str">
        <f>Tabela224[[#This Row],[NOME]]</f>
        <v>PABLO VINICIUS SEVERINO FERNANDES</v>
      </c>
      <c r="B52" s="11" t="str">
        <f>Tabela224[[#This Row],[CATEGORIA]]</f>
        <v xml:space="preserve">EMPREGADO </v>
      </c>
      <c r="C52" s="15" t="str">
        <f>Tabela224[[#This Row],[SITUAÇÃO ]]</f>
        <v>ATIVO</v>
      </c>
      <c r="D52" s="15" t="s">
        <v>80</v>
      </c>
      <c r="E52" s="7"/>
      <c r="F52" s="10">
        <v>8.3333333333333329E-2</v>
      </c>
      <c r="G52" s="7" t="s">
        <v>22</v>
      </c>
      <c r="H52" s="7"/>
      <c r="I52" s="8">
        <v>12</v>
      </c>
      <c r="J52" s="7">
        <f t="shared" si="0"/>
        <v>366</v>
      </c>
      <c r="K52" s="9">
        <f t="shared" si="2"/>
        <v>337</v>
      </c>
      <c r="L52" s="27" t="str">
        <f ca="1">IF(TODAY()&gt;Tabela22410111213141516171819201013141516174950[[#This Row],[VENCIMENTO]],"Vencido‼","Válido✔")</f>
        <v>Vencido‼</v>
      </c>
    </row>
    <row r="53" spans="1:12" hidden="1" x14ac:dyDescent="0.25">
      <c r="A53" s="11" t="str">
        <f>Tabela224[[#This Row],[NOME]]</f>
        <v>FRANCISCO PEDRO DE SOUZA SANTOS</v>
      </c>
      <c r="B53" s="11" t="str">
        <f>Tabela224[[#This Row],[CATEGORIA]]</f>
        <v>EMPREGADO</v>
      </c>
      <c r="C53" s="15" t="s">
        <v>120</v>
      </c>
      <c r="D53" s="15"/>
      <c r="E53" s="7"/>
      <c r="F53" s="10"/>
      <c r="G53" s="7"/>
      <c r="H53" s="7"/>
      <c r="I53" s="8"/>
      <c r="J53" s="7">
        <f t="shared" si="0"/>
        <v>0</v>
      </c>
      <c r="K53" s="9">
        <f t="shared" si="2"/>
        <v>-29</v>
      </c>
      <c r="L53" s="27" t="str">
        <f ca="1">IF(TODAY()&gt;Tabela22410111213141516171819201013141516174950[[#This Row],[VENCIMENTO]],"Vencido‼","Válido✔")</f>
        <v>Vencido‼</v>
      </c>
    </row>
    <row r="54" spans="1:12" x14ac:dyDescent="0.25">
      <c r="A54" s="11" t="str">
        <f>Tabela224[[#This Row],[NOME]]</f>
        <v>ÍTALO GABRIEL DA SILVA RODRIGUES SANTOS</v>
      </c>
      <c r="B54" s="11" t="str">
        <f>Tabela224[[#This Row],[CATEGORIA]]</f>
        <v>EMPREGADO</v>
      </c>
      <c r="C54" s="15" t="str">
        <f>Tabela224[[#This Row],[SITUAÇÃO ]]</f>
        <v>ATIVO</v>
      </c>
      <c r="D54" s="15" t="s">
        <v>80</v>
      </c>
      <c r="E54" s="7">
        <v>45418</v>
      </c>
      <c r="F54" s="10">
        <v>8.3333333333333329E-2</v>
      </c>
      <c r="G54" s="7" t="s">
        <v>22</v>
      </c>
      <c r="H54" s="7" t="s">
        <v>63</v>
      </c>
      <c r="I54" s="8">
        <v>12</v>
      </c>
      <c r="J54" s="7">
        <f t="shared" si="0"/>
        <v>45783</v>
      </c>
      <c r="K54" s="9">
        <f t="shared" si="2"/>
        <v>45754</v>
      </c>
      <c r="L54" s="27" t="str">
        <f ca="1">IF(TODAY()&gt;Tabela22410111213141516171819201013141516174950[[#This Row],[VENCIMENTO]],"Vencido‼","Válido✔")</f>
        <v>Válido✔</v>
      </c>
    </row>
    <row r="55" spans="1:12" x14ac:dyDescent="0.25">
      <c r="A55" s="11" t="str">
        <f>Tabela224[[#This Row],[NOME]]</f>
        <v>IVANILDO AMARAL SANTOS</v>
      </c>
      <c r="B55" s="11" t="str">
        <f>Tabela224[[#This Row],[CATEGORIA]]</f>
        <v>EMPREGADO</v>
      </c>
      <c r="C55" s="15" t="str">
        <f>Tabela224[[#This Row],[SITUAÇÃO ]]</f>
        <v>ATIVO</v>
      </c>
      <c r="D55" s="15" t="s">
        <v>80</v>
      </c>
      <c r="E55" s="7">
        <v>45418</v>
      </c>
      <c r="F55" s="10">
        <v>8.3333333333333329E-2</v>
      </c>
      <c r="G55" s="7" t="s">
        <v>22</v>
      </c>
      <c r="H55" s="7" t="s">
        <v>63</v>
      </c>
      <c r="I55" s="8">
        <v>12</v>
      </c>
      <c r="J55" s="7">
        <f t="shared" si="0"/>
        <v>45783</v>
      </c>
      <c r="K55" s="9">
        <f t="shared" si="2"/>
        <v>45754</v>
      </c>
      <c r="L55" s="27" t="str">
        <f ca="1">IF(TODAY()&gt;Tabela22410111213141516171819201013141516174950[[#This Row],[VENCIMENTO]],"Vencido‼","Válido✔")</f>
        <v>Válido✔</v>
      </c>
    </row>
    <row r="56" spans="1:12" x14ac:dyDescent="0.25">
      <c r="A56" s="11" t="str">
        <f>Tabela224[[#This Row],[NOME]]</f>
        <v>JONATHAN FERNANDES PEREIRA</v>
      </c>
      <c r="B56" s="11" t="str">
        <f>Tabela224[[#This Row],[CATEGORIA]]</f>
        <v>EMPREGADO</v>
      </c>
      <c r="C56" s="15" t="str">
        <f>Tabela224[[#This Row],[SITUAÇÃO ]]</f>
        <v>ATIVO</v>
      </c>
      <c r="D56" s="15" t="s">
        <v>80</v>
      </c>
      <c r="E56" s="7">
        <v>45418</v>
      </c>
      <c r="F56" s="10">
        <v>8.3333333333333329E-2</v>
      </c>
      <c r="G56" s="7" t="s">
        <v>22</v>
      </c>
      <c r="H56" s="7" t="s">
        <v>63</v>
      </c>
      <c r="I56" s="8">
        <v>12</v>
      </c>
      <c r="J56" s="7">
        <f t="shared" si="0"/>
        <v>45783</v>
      </c>
      <c r="K56" s="9">
        <f t="shared" si="2"/>
        <v>45754</v>
      </c>
      <c r="L56" s="27" t="str">
        <f ca="1">IF(TODAY()&gt;Tabela22410111213141516171819201013141516174950[[#This Row],[VENCIMENTO]],"Vencido‼","Válido✔")</f>
        <v>Válido✔</v>
      </c>
    </row>
    <row r="57" spans="1:12" x14ac:dyDescent="0.25">
      <c r="A57" s="11" t="str">
        <f>Tabela224[[#This Row],[NOME]]</f>
        <v>FERNANDO AQUINO FERNANDES</v>
      </c>
      <c r="B57" s="11" t="str">
        <f>Tabela224[[#This Row],[CATEGORIA]]</f>
        <v>INTERMITENTE (FERNANDO)</v>
      </c>
      <c r="C57" s="15" t="str">
        <f>Tabela224[[#This Row],[SITUAÇÃO ]]</f>
        <v>ATIVO</v>
      </c>
      <c r="D57" s="15" t="s">
        <v>80</v>
      </c>
      <c r="E57" s="7"/>
      <c r="F57" s="10">
        <v>8.3333333333333329E-2</v>
      </c>
      <c r="G57" s="7" t="s">
        <v>22</v>
      </c>
      <c r="H57" s="7"/>
      <c r="I57" s="8">
        <v>12</v>
      </c>
      <c r="J57" s="7">
        <f t="shared" si="0"/>
        <v>366</v>
      </c>
      <c r="K57" s="9">
        <f t="shared" si="2"/>
        <v>337</v>
      </c>
      <c r="L57" s="27" t="str">
        <f ca="1">IF(TODAY()&gt;Tabela22410111213141516171819201013141516174950[[#This Row],[VENCIMENTO]],"Vencido‼","Válido✔")</f>
        <v>Vencido‼</v>
      </c>
    </row>
    <row r="58" spans="1:12" x14ac:dyDescent="0.25">
      <c r="A58" s="11" t="str">
        <f>Tabela224[[#This Row],[NOME]]</f>
        <v>WANDESON COSTA LIMA</v>
      </c>
      <c r="B58" s="11" t="str">
        <f>Tabela224[[#This Row],[CATEGORIA]]</f>
        <v>INTERMITENTE (FERNANDO)</v>
      </c>
      <c r="C58" s="15" t="str">
        <f>Tabela224[[#This Row],[SITUAÇÃO ]]</f>
        <v>ATIVO</v>
      </c>
      <c r="D58" s="15" t="s">
        <v>80</v>
      </c>
      <c r="E58" s="7"/>
      <c r="F58" s="10">
        <v>8.3333333333333329E-2</v>
      </c>
      <c r="G58" s="7" t="s">
        <v>22</v>
      </c>
      <c r="H58" s="7"/>
      <c r="I58" s="8">
        <v>12</v>
      </c>
      <c r="J58" s="7">
        <f t="shared" si="0"/>
        <v>366</v>
      </c>
      <c r="K58" s="9">
        <f t="shared" si="2"/>
        <v>337</v>
      </c>
      <c r="L58" s="27" t="str">
        <f ca="1">IF(TODAY()&gt;Tabela22410111213141516171819201013141516174950[[#This Row],[VENCIMENTO]],"Vencido‼","Válido✔")</f>
        <v>Vencido‼</v>
      </c>
    </row>
    <row r="59" spans="1:12" x14ac:dyDescent="0.25">
      <c r="A59" s="11" t="str">
        <f>Tabela224[[#This Row],[NOME]]</f>
        <v>WILLIAN JORGE CAETANO PINTO</v>
      </c>
      <c r="B59" s="11" t="str">
        <f>Tabela224[[#This Row],[CATEGORIA]]</f>
        <v>INTERMITENTE (FERNANDO)</v>
      </c>
      <c r="C59" s="15" t="str">
        <f>Tabela224[[#This Row],[SITUAÇÃO ]]</f>
        <v>ATIVO</v>
      </c>
      <c r="D59" s="15" t="s">
        <v>80</v>
      </c>
      <c r="E59" s="7"/>
      <c r="F59" s="10">
        <v>8.3333333333333329E-2</v>
      </c>
      <c r="G59" s="7" t="s">
        <v>22</v>
      </c>
      <c r="H59" s="7"/>
      <c r="I59" s="8">
        <v>12</v>
      </c>
      <c r="J59" s="7">
        <f t="shared" si="0"/>
        <v>366</v>
      </c>
      <c r="K59" s="9">
        <f t="shared" si="2"/>
        <v>337</v>
      </c>
      <c r="L59" s="27" t="str">
        <f ca="1">IF(TODAY()&gt;Tabela22410111213141516171819201013141516174950[[#This Row],[VENCIMENTO]],"Vencido‼","Válido✔")</f>
        <v>Vencido‼</v>
      </c>
    </row>
    <row r="60" spans="1:12" x14ac:dyDescent="0.25">
      <c r="A60" s="11" t="str">
        <f>Tabela224[[#This Row],[NOME]]</f>
        <v>GRASIANE DA COSTA SOBRINHO</v>
      </c>
      <c r="B60" s="11" t="str">
        <f>Tabela224[[#This Row],[CATEGORIA]]</f>
        <v>EMPREGADO</v>
      </c>
      <c r="C60" s="15" t="str">
        <f>Tabela224[[#This Row],[SITUAÇÃO ]]</f>
        <v>ATIVO</v>
      </c>
      <c r="D60" s="15" t="s">
        <v>80</v>
      </c>
      <c r="E60" s="7">
        <v>45418</v>
      </c>
      <c r="F60" s="10">
        <v>8.3333333333333329E-2</v>
      </c>
      <c r="G60" s="7" t="s">
        <v>22</v>
      </c>
      <c r="H60" s="7" t="s">
        <v>63</v>
      </c>
      <c r="I60" s="8">
        <v>12</v>
      </c>
      <c r="J60" s="7">
        <f t="shared" si="0"/>
        <v>45783</v>
      </c>
      <c r="K60" s="9">
        <f t="shared" si="2"/>
        <v>45754</v>
      </c>
      <c r="L60" s="27" t="str">
        <f ca="1">IF(TODAY()&gt;Tabela22410111213141516171819201013141516174950[[#This Row],[VENCIMENTO]],"Vencido‼","Válido✔")</f>
        <v>Válido✔</v>
      </c>
    </row>
    <row r="61" spans="1:12" x14ac:dyDescent="0.25">
      <c r="A61" s="11" t="str">
        <f>Tabela224[[#This Row],[NOME]]</f>
        <v>BRUNO GUIMARÃES MARTINS</v>
      </c>
      <c r="B61" s="11" t="str">
        <f>Tabela224[[#This Row],[CATEGORIA]]</f>
        <v>EMPREGADO</v>
      </c>
      <c r="C61" s="15" t="str">
        <f>Tabela224[[#This Row],[SITUAÇÃO ]]</f>
        <v>ATIVO</v>
      </c>
      <c r="D61" s="15" t="s">
        <v>80</v>
      </c>
      <c r="E61" s="7"/>
      <c r="F61" s="10">
        <v>8.3333333333333329E-2</v>
      </c>
      <c r="G61" s="7" t="s">
        <v>22</v>
      </c>
      <c r="H61" s="7"/>
      <c r="I61" s="8">
        <v>12</v>
      </c>
      <c r="J61" s="7">
        <f t="shared" si="0"/>
        <v>366</v>
      </c>
      <c r="K61" s="9">
        <f t="shared" si="2"/>
        <v>337</v>
      </c>
      <c r="L61" s="27" t="str">
        <f ca="1">IF(TODAY()&gt;Tabela22410111213141516171819201013141516174950[[#This Row],[VENCIMENTO]],"Vencido‼","Válido✔")</f>
        <v>Vencido‼</v>
      </c>
    </row>
    <row r="62" spans="1:12" x14ac:dyDescent="0.25">
      <c r="A62" s="11" t="str">
        <f>Tabela224[[#This Row],[NOME]]</f>
        <v>LEANDRO GUIMARÃES MARTINS</v>
      </c>
      <c r="B62" s="11" t="str">
        <f>Tabela224[[#This Row],[CATEGORIA]]</f>
        <v>EMPREGADO</v>
      </c>
      <c r="C62" s="15" t="str">
        <f>Tabela224[[#This Row],[SITUAÇÃO ]]</f>
        <v>ATIVO</v>
      </c>
      <c r="D62" s="15" t="s">
        <v>80</v>
      </c>
      <c r="E62" s="7"/>
      <c r="F62" s="10">
        <v>8.3333333333333329E-2</v>
      </c>
      <c r="G62" s="7" t="s">
        <v>22</v>
      </c>
      <c r="H62" s="7"/>
      <c r="I62" s="8">
        <v>12</v>
      </c>
      <c r="J62" s="7">
        <f t="shared" si="0"/>
        <v>366</v>
      </c>
      <c r="K62" s="9">
        <f t="shared" si="2"/>
        <v>337</v>
      </c>
      <c r="L62" s="27" t="str">
        <f ca="1">IF(TODAY()&gt;Tabela22410111213141516171819201013141516174950[[#This Row],[VENCIMENTO]],"Vencido‼","Válido✔")</f>
        <v>Vencido‼</v>
      </c>
    </row>
    <row r="63" spans="1:12" hidden="1" x14ac:dyDescent="0.25">
      <c r="A63" s="11" t="str">
        <f>Tabela224[[#This Row],[NOME]]</f>
        <v>ALESSANDRO IORANY DOS SANTOS</v>
      </c>
      <c r="B63" s="11" t="str">
        <f>Tabela224[[#This Row],[CATEGORIA]]</f>
        <v>EMPREGADO</v>
      </c>
      <c r="C63" s="15" t="str">
        <f>Tabela224[[#This Row],[SITUAÇÃO ]]</f>
        <v>INATIVO</v>
      </c>
      <c r="D63" s="15"/>
      <c r="E63" s="7"/>
      <c r="F63" s="10"/>
      <c r="G63" s="7"/>
      <c r="H63" s="7"/>
      <c r="I63" s="8"/>
      <c r="J63" s="7">
        <f t="shared" si="0"/>
        <v>0</v>
      </c>
      <c r="K63" s="9">
        <f t="shared" si="2"/>
        <v>-29</v>
      </c>
      <c r="L63" s="27" t="str">
        <f ca="1">IF(TODAY()&gt;Tabela22410111213141516171819201013141516174950[[#This Row],[VENCIMENTO]],"Vencido‼","Válido✔")</f>
        <v>Vencido‼</v>
      </c>
    </row>
    <row r="64" spans="1:12" x14ac:dyDescent="0.25">
      <c r="A64" s="11" t="str">
        <f>Tabela224[[#This Row],[NOME]]</f>
        <v>MATHEUS BINI SEVERINO FERNANDES</v>
      </c>
      <c r="B64" s="11" t="str">
        <f>Tabela224[[#This Row],[CATEGORIA]]</f>
        <v>EMPREGADO</v>
      </c>
      <c r="C64" s="15" t="str">
        <f>Tabela224[[#This Row],[SITUAÇÃO ]]</f>
        <v>ATIVO</v>
      </c>
      <c r="D64" s="15" t="s">
        <v>80</v>
      </c>
      <c r="E64" s="7">
        <v>45418</v>
      </c>
      <c r="F64" s="10">
        <v>8.3333333333333329E-2</v>
      </c>
      <c r="G64" s="7" t="s">
        <v>22</v>
      </c>
      <c r="H64" s="7" t="s">
        <v>63</v>
      </c>
      <c r="I64" s="8">
        <v>12</v>
      </c>
      <c r="J64" s="7">
        <f t="shared" si="0"/>
        <v>45783</v>
      </c>
      <c r="K64" s="9">
        <f t="shared" si="2"/>
        <v>45754</v>
      </c>
      <c r="L64" s="27" t="str">
        <f ca="1">IF(TODAY()&gt;Tabela22410111213141516171819201013141516174950[[#This Row],[VENCIMENTO]],"Vencido‼","Válido✔")</f>
        <v>Válido✔</v>
      </c>
    </row>
    <row r="65" spans="1:12" x14ac:dyDescent="0.25">
      <c r="A65" s="11" t="str">
        <f>Tabela224[[#This Row],[NOME]]</f>
        <v>NILTON ALVES DA CUNHA FILHO</v>
      </c>
      <c r="B65" s="11" t="str">
        <f>Tabela224[[#This Row],[CATEGORIA]]</f>
        <v>EMPREGADO</v>
      </c>
      <c r="C65" s="15" t="str">
        <f>Tabela224[[#This Row],[SITUAÇÃO ]]</f>
        <v>ATIVO</v>
      </c>
      <c r="D65" s="15" t="s">
        <v>80</v>
      </c>
      <c r="E65" s="7">
        <v>45418</v>
      </c>
      <c r="F65" s="10">
        <v>8.3333333333333329E-2</v>
      </c>
      <c r="G65" s="7" t="s">
        <v>22</v>
      </c>
      <c r="H65" s="7" t="s">
        <v>63</v>
      </c>
      <c r="I65" s="8">
        <v>12</v>
      </c>
      <c r="J65" s="7">
        <f t="shared" si="0"/>
        <v>45783</v>
      </c>
      <c r="K65" s="9">
        <f t="shared" si="2"/>
        <v>45754</v>
      </c>
      <c r="L65" s="27" t="str">
        <f ca="1">IF(TODAY()&gt;Tabela22410111213141516171819201013141516174950[[#This Row],[VENCIMENTO]],"Vencido‼","Válido✔")</f>
        <v>Válido✔</v>
      </c>
    </row>
    <row r="66" spans="1:12" x14ac:dyDescent="0.25">
      <c r="A66" s="11" t="str">
        <f>Tabela224[[#This Row],[NOME]]</f>
        <v>FRANCISCO PEDRO DE SOUZA SANTOS</v>
      </c>
      <c r="B66" s="11" t="str">
        <f>Tabela224[[#This Row],[CATEGORIA]]</f>
        <v>EMPREGADO</v>
      </c>
      <c r="C66" s="15" t="str">
        <f>Tabela224[[#This Row],[SITUAÇÃO ]]</f>
        <v>ATIVO</v>
      </c>
      <c r="D66" s="15" t="s">
        <v>80</v>
      </c>
      <c r="E66" s="7">
        <v>45418</v>
      </c>
      <c r="F66" s="10">
        <v>8.3333333333333329E-2</v>
      </c>
      <c r="G66" s="7" t="s">
        <v>22</v>
      </c>
      <c r="H66" s="7" t="s">
        <v>63</v>
      </c>
      <c r="I66" s="8">
        <v>12</v>
      </c>
      <c r="J66" s="7">
        <f t="shared" si="0"/>
        <v>45783</v>
      </c>
      <c r="K66" s="9">
        <f t="shared" si="2"/>
        <v>45754</v>
      </c>
      <c r="L66" s="27" t="str">
        <f ca="1">IF(TODAY()&gt;Tabela22410111213141516171819201013141516174950[[#This Row],[VENCIMENTO]],"Vencido‼","Válido✔")</f>
        <v>Válido✔</v>
      </c>
    </row>
    <row r="67" spans="1:12" x14ac:dyDescent="0.25">
      <c r="A67" s="11" t="str">
        <f>Tabela224[[#This Row],[NOME]]</f>
        <v>CARLOS EDUARDO ALVES JULIÃO</v>
      </c>
      <c r="B67" s="11" t="str">
        <f>Tabela224[[#This Row],[CATEGORIA]]</f>
        <v>EMPREGADO</v>
      </c>
      <c r="C67" s="15" t="str">
        <f>Tabela224[[#This Row],[SITUAÇÃO ]]</f>
        <v>ATIVO</v>
      </c>
      <c r="D67" s="15" t="s">
        <v>80</v>
      </c>
      <c r="E67" s="7">
        <v>45418</v>
      </c>
      <c r="F67" s="10">
        <v>8.3333333333333329E-2</v>
      </c>
      <c r="G67" s="7" t="s">
        <v>22</v>
      </c>
      <c r="H67" s="7" t="s">
        <v>63</v>
      </c>
      <c r="I67" s="8">
        <v>12</v>
      </c>
      <c r="J67" s="7">
        <f t="shared" si="0"/>
        <v>45783</v>
      </c>
      <c r="K67" s="9">
        <f t="shared" si="2"/>
        <v>45754</v>
      </c>
      <c r="L67" s="27" t="str">
        <f ca="1">IF(TODAY()&gt;Tabela22410111213141516171819201013141516174950[[#This Row],[VENCIMENTO]],"Vencido‼","Válido✔")</f>
        <v>Válido✔</v>
      </c>
    </row>
    <row r="68" spans="1:12" x14ac:dyDescent="0.25">
      <c r="A68" s="11" t="str">
        <f>Tabela224[[#This Row],[NOME]]</f>
        <v>JHONATAS ALVES COSTA</v>
      </c>
      <c r="B68" s="11" t="str">
        <f>Tabela224[[#This Row],[CATEGORIA]]</f>
        <v>EMPREGADO</v>
      </c>
      <c r="C68" s="15" t="str">
        <f>Tabela224[[#This Row],[SITUAÇÃO ]]</f>
        <v>ATIVO</v>
      </c>
      <c r="D68" s="15" t="s">
        <v>80</v>
      </c>
      <c r="E68" s="7">
        <v>45418</v>
      </c>
      <c r="F68" s="10">
        <v>8.3333333333333329E-2</v>
      </c>
      <c r="G68" s="7" t="s">
        <v>22</v>
      </c>
      <c r="H68" s="7" t="s">
        <v>63</v>
      </c>
      <c r="I68" s="8">
        <v>12</v>
      </c>
      <c r="J68" s="7">
        <f t="shared" si="0"/>
        <v>45783</v>
      </c>
      <c r="K68" s="9">
        <f t="shared" si="2"/>
        <v>45754</v>
      </c>
      <c r="L68" s="27" t="str">
        <f ca="1">IF(TODAY()&gt;Tabela22410111213141516171819201013141516174950[[#This Row],[VENCIMENTO]],"Vencido‼","Válido✔")</f>
        <v>Válido✔</v>
      </c>
    </row>
    <row r="69" spans="1:12" x14ac:dyDescent="0.25">
      <c r="A69" s="11" t="str">
        <f>Tabela224[[#This Row],[NOME]]</f>
        <v>KELLEN CARLA PEREIRA SILVA</v>
      </c>
      <c r="B69" s="11" t="str">
        <f>Tabela224[[#This Row],[CATEGORIA]]</f>
        <v>EMPREGADO</v>
      </c>
      <c r="C69" s="15" t="str">
        <f>Tabela224[[#This Row],[SITUAÇÃO ]]</f>
        <v>ATIVO</v>
      </c>
      <c r="D69" s="15" t="s">
        <v>80</v>
      </c>
      <c r="E69" s="7"/>
      <c r="F69" s="10">
        <v>8.3333333333333329E-2</v>
      </c>
      <c r="G69" s="7" t="s">
        <v>22</v>
      </c>
      <c r="H69" s="7"/>
      <c r="I69" s="8">
        <v>12</v>
      </c>
      <c r="J69" s="7">
        <f t="shared" ref="J69:J100" si="3">EDATE(E69,I69)</f>
        <v>366</v>
      </c>
      <c r="K69" s="9">
        <f t="shared" si="2"/>
        <v>337</v>
      </c>
      <c r="L69" s="27" t="str">
        <f ca="1">IF(TODAY()&gt;Tabela22410111213141516171819201013141516174950[[#This Row],[VENCIMENTO]],"Vencido‼","Válido✔")</f>
        <v>Vencido‼</v>
      </c>
    </row>
    <row r="70" spans="1:12" x14ac:dyDescent="0.25">
      <c r="A70" s="11" t="str">
        <f>Tabela224[[#This Row],[NOME]]</f>
        <v>LEONARDO JOSÉ DA SILVA</v>
      </c>
      <c r="B70" s="11" t="str">
        <f>Tabela224[[#This Row],[CATEGORIA]]</f>
        <v>EMPREGADO</v>
      </c>
      <c r="C70" s="15" t="str">
        <f>Tabela224[[#This Row],[SITUAÇÃO ]]</f>
        <v>ATIVO</v>
      </c>
      <c r="D70" s="15" t="s">
        <v>80</v>
      </c>
      <c r="E70" s="7">
        <v>45418</v>
      </c>
      <c r="F70" s="10">
        <v>8.3333333333333329E-2</v>
      </c>
      <c r="G70" s="7" t="s">
        <v>22</v>
      </c>
      <c r="H70" s="7" t="s">
        <v>63</v>
      </c>
      <c r="I70" s="8">
        <v>12</v>
      </c>
      <c r="J70" s="7">
        <f t="shared" si="3"/>
        <v>45783</v>
      </c>
      <c r="K70" s="9">
        <f t="shared" si="2"/>
        <v>45754</v>
      </c>
      <c r="L70" s="27" t="str">
        <f ca="1">IF(TODAY()&gt;Tabela22410111213141516171819201013141516174950[[#This Row],[VENCIMENTO]],"Vencido‼","Válido✔")</f>
        <v>Válido✔</v>
      </c>
    </row>
    <row r="71" spans="1:12" x14ac:dyDescent="0.25">
      <c r="A71" s="11" t="str">
        <f>Tabela224[[#This Row],[NOME]]</f>
        <v>LUSIMAR DE SOUZA SANTOS</v>
      </c>
      <c r="B71" s="11" t="str">
        <f>Tabela224[[#This Row],[CATEGORIA]]</f>
        <v>EMPREGADO</v>
      </c>
      <c r="C71" s="15" t="str">
        <f>Tabela224[[#This Row],[SITUAÇÃO ]]</f>
        <v>ATIVO</v>
      </c>
      <c r="D71" s="15" t="s">
        <v>80</v>
      </c>
      <c r="E71" s="7"/>
      <c r="F71" s="10">
        <v>8.3333333333333329E-2</v>
      </c>
      <c r="G71" s="7" t="s">
        <v>22</v>
      </c>
      <c r="H71" s="7"/>
      <c r="I71" s="8">
        <v>12</v>
      </c>
      <c r="J71" s="7">
        <f t="shared" si="3"/>
        <v>366</v>
      </c>
      <c r="K71" s="9">
        <f t="shared" si="2"/>
        <v>337</v>
      </c>
      <c r="L71" s="27" t="str">
        <f ca="1">IF(TODAY()&gt;Tabela22410111213141516171819201013141516174950[[#This Row],[VENCIMENTO]],"Vencido‼","Válido✔")</f>
        <v>Vencido‼</v>
      </c>
    </row>
    <row r="72" spans="1:12" x14ac:dyDescent="0.25">
      <c r="A72" s="11" t="str">
        <f>Tabela224[[#This Row],[NOME]]</f>
        <v>SANDY CRISTINA VENCESLAU FERREIRA</v>
      </c>
      <c r="B72" s="11" t="str">
        <f>Tabela224[[#This Row],[CATEGORIA]]</f>
        <v>EMPREGADO</v>
      </c>
      <c r="C72" s="15" t="str">
        <f>Tabela224[[#This Row],[SITUAÇÃO ]]</f>
        <v>ATIVO</v>
      </c>
      <c r="D72" s="15" t="s">
        <v>80</v>
      </c>
      <c r="E72" s="7">
        <v>45418</v>
      </c>
      <c r="F72" s="10">
        <v>8.3333333333333329E-2</v>
      </c>
      <c r="G72" s="7" t="s">
        <v>22</v>
      </c>
      <c r="H72" s="7" t="s">
        <v>63</v>
      </c>
      <c r="I72" s="8">
        <v>12</v>
      </c>
      <c r="J72" s="7">
        <f t="shared" si="3"/>
        <v>45783</v>
      </c>
      <c r="K72" s="9">
        <f t="shared" si="2"/>
        <v>45754</v>
      </c>
      <c r="L72" s="27" t="str">
        <f ca="1">IF(TODAY()&gt;Tabela22410111213141516171819201013141516174950[[#This Row],[VENCIMENTO]],"Vencido‼","Válido✔")</f>
        <v>Válido✔</v>
      </c>
    </row>
    <row r="73" spans="1:12" hidden="1" x14ac:dyDescent="0.25">
      <c r="A73" s="11" t="e">
        <f>Tabela224[[#This Row],[NOME]]</f>
        <v>#VALUE!</v>
      </c>
      <c r="B73" s="11" t="e">
        <f>Tabela224[[#This Row],[CATEGORIA]]</f>
        <v>#VALUE!</v>
      </c>
      <c r="C73" s="15" t="e">
        <f>Tabela224[[#This Row],[SITUAÇÃO ]]</f>
        <v>#VALUE!</v>
      </c>
      <c r="D73" s="8"/>
      <c r="E73" s="7"/>
      <c r="F73" s="7"/>
      <c r="G73" s="7"/>
      <c r="H73" s="7"/>
      <c r="I73" s="8"/>
      <c r="J73" s="7">
        <f t="shared" si="3"/>
        <v>0</v>
      </c>
      <c r="K73" s="9">
        <f t="shared" si="2"/>
        <v>-29</v>
      </c>
      <c r="L73" s="27" t="str">
        <f ca="1">IF(TODAY()&gt;Tabela22410111213141516171819201013141516174950[[#This Row],[VENCIMENTO]],"Vencido‼","Válido✔")</f>
        <v>Vencido‼</v>
      </c>
    </row>
    <row r="74" spans="1:12" hidden="1" x14ac:dyDescent="0.25">
      <c r="A74" s="11" t="e">
        <f>Tabela224[[#This Row],[NOME]]</f>
        <v>#VALUE!</v>
      </c>
      <c r="B74" s="11" t="e">
        <f>Tabela224[[#This Row],[CATEGORIA]]</f>
        <v>#VALUE!</v>
      </c>
      <c r="C74" s="15" t="e">
        <f>Tabela224[[#This Row],[SITUAÇÃO ]]</f>
        <v>#VALUE!</v>
      </c>
      <c r="D74" s="8"/>
      <c r="E74" s="7"/>
      <c r="F74" s="7"/>
      <c r="G74" s="7"/>
      <c r="H74" s="7"/>
      <c r="I74" s="8"/>
      <c r="J74" s="7">
        <f t="shared" si="3"/>
        <v>0</v>
      </c>
      <c r="K74" s="9">
        <f t="shared" si="2"/>
        <v>-29</v>
      </c>
      <c r="L74" s="27" t="str">
        <f ca="1">IF(TODAY()&gt;Tabela22410111213141516171819201013141516174950[[#This Row],[VENCIMENTO]],"Vencido‼","Válido✔")</f>
        <v>Vencido‼</v>
      </c>
    </row>
    <row r="75" spans="1:12" hidden="1" x14ac:dyDescent="0.25">
      <c r="A75" s="11" t="e">
        <f>Tabela224[[#This Row],[NOME]]</f>
        <v>#VALUE!</v>
      </c>
      <c r="B75" s="11" t="e">
        <f>Tabela224[[#This Row],[CATEGORIA]]</f>
        <v>#VALUE!</v>
      </c>
      <c r="C75" s="15" t="e">
        <f>Tabela224[[#This Row],[SITUAÇÃO ]]</f>
        <v>#VALUE!</v>
      </c>
      <c r="D75" s="8"/>
      <c r="E75" s="7"/>
      <c r="F75" s="7"/>
      <c r="G75" s="7"/>
      <c r="H75" s="7"/>
      <c r="I75" s="8"/>
      <c r="J75" s="7">
        <f t="shared" si="3"/>
        <v>0</v>
      </c>
      <c r="K75" s="9">
        <f t="shared" si="2"/>
        <v>-29</v>
      </c>
      <c r="L75" s="27" t="str">
        <f ca="1">IF(TODAY()&gt;Tabela22410111213141516171819201013141516174950[[#This Row],[VENCIMENTO]],"Vencido‼","Válido✔")</f>
        <v>Vencido‼</v>
      </c>
    </row>
    <row r="76" spans="1:12" hidden="1" x14ac:dyDescent="0.25">
      <c r="A76" s="11" t="e">
        <f>Tabela224[[#This Row],[NOME]]</f>
        <v>#VALUE!</v>
      </c>
      <c r="B76" s="11" t="e">
        <f>Tabela224[[#This Row],[CATEGORIA]]</f>
        <v>#VALUE!</v>
      </c>
      <c r="C76" s="15" t="e">
        <f>Tabela224[[#This Row],[SITUAÇÃO ]]</f>
        <v>#VALUE!</v>
      </c>
      <c r="D76" s="8"/>
      <c r="E76" s="7"/>
      <c r="F76" s="7"/>
      <c r="G76" s="7"/>
      <c r="H76" s="7"/>
      <c r="I76" s="8"/>
      <c r="J76" s="7">
        <f t="shared" si="3"/>
        <v>0</v>
      </c>
      <c r="K76" s="9">
        <f t="shared" si="2"/>
        <v>-29</v>
      </c>
      <c r="L76" s="27" t="str">
        <f ca="1">IF(TODAY()&gt;Tabela22410111213141516171819201013141516174950[[#This Row],[VENCIMENTO]],"Vencido‼","Válido✔")</f>
        <v>Vencido‼</v>
      </c>
    </row>
    <row r="77" spans="1:12" hidden="1" x14ac:dyDescent="0.25">
      <c r="A77" s="11" t="e">
        <f>Tabela224[[#This Row],[NOME]]</f>
        <v>#VALUE!</v>
      </c>
      <c r="B77" s="11" t="e">
        <f>Tabela224[[#This Row],[CATEGORIA]]</f>
        <v>#VALUE!</v>
      </c>
      <c r="C77" s="15" t="e">
        <f>Tabela224[[#This Row],[SITUAÇÃO ]]</f>
        <v>#VALUE!</v>
      </c>
      <c r="D77" s="8"/>
      <c r="E77" s="7"/>
      <c r="F77" s="7"/>
      <c r="G77" s="7"/>
      <c r="H77" s="7"/>
      <c r="I77" s="8"/>
      <c r="J77" s="7">
        <f t="shared" si="3"/>
        <v>0</v>
      </c>
      <c r="K77" s="9">
        <f t="shared" si="2"/>
        <v>-29</v>
      </c>
      <c r="L77" s="27" t="str">
        <f ca="1">IF(TODAY()&gt;Tabela22410111213141516171819201013141516174950[[#This Row],[VENCIMENTO]],"Vencido‼","Válido✔")</f>
        <v>Vencido‼</v>
      </c>
    </row>
    <row r="78" spans="1:12" hidden="1" x14ac:dyDescent="0.25">
      <c r="A78" s="11" t="e">
        <f>Tabela224[[#This Row],[NOME]]</f>
        <v>#VALUE!</v>
      </c>
      <c r="B78" s="11" t="e">
        <f>Tabela224[[#This Row],[CATEGORIA]]</f>
        <v>#VALUE!</v>
      </c>
      <c r="C78" s="15" t="e">
        <f>Tabela224[[#This Row],[SITUAÇÃO ]]</f>
        <v>#VALUE!</v>
      </c>
      <c r="D78" s="8"/>
      <c r="E78" s="7"/>
      <c r="F78" s="7"/>
      <c r="G78" s="7"/>
      <c r="H78" s="7"/>
      <c r="I78" s="8"/>
      <c r="J78" s="7">
        <f t="shared" si="3"/>
        <v>0</v>
      </c>
      <c r="K78" s="9">
        <f t="shared" si="2"/>
        <v>-29</v>
      </c>
      <c r="L78" s="27" t="str">
        <f ca="1">IF(TODAY()&gt;Tabela22410111213141516171819201013141516174950[[#This Row],[VENCIMENTO]],"Vencido‼","Válido✔")</f>
        <v>Vencido‼</v>
      </c>
    </row>
    <row r="79" spans="1:12" hidden="1" x14ac:dyDescent="0.25">
      <c r="A79" s="11" t="e">
        <f>Tabela224[[#This Row],[NOME]]</f>
        <v>#VALUE!</v>
      </c>
      <c r="B79" s="11" t="e">
        <f>Tabela224[[#This Row],[CATEGORIA]]</f>
        <v>#VALUE!</v>
      </c>
      <c r="C79" s="15" t="e">
        <f>Tabela224[[#This Row],[SITUAÇÃO ]]</f>
        <v>#VALUE!</v>
      </c>
      <c r="D79" s="8"/>
      <c r="E79" s="7"/>
      <c r="F79" s="7"/>
      <c r="G79" s="7"/>
      <c r="H79" s="7"/>
      <c r="I79" s="8"/>
      <c r="J79" s="7">
        <f t="shared" si="3"/>
        <v>0</v>
      </c>
      <c r="K79" s="9">
        <f t="shared" ref="K79:K100" si="4">J79-29</f>
        <v>-29</v>
      </c>
      <c r="L79" s="27" t="str">
        <f ca="1">IF(TODAY()&gt;Tabela22410111213141516171819201013141516174950[[#This Row],[VENCIMENTO]],"Vencido‼","Válido✔")</f>
        <v>Vencido‼</v>
      </c>
    </row>
    <row r="80" spans="1:12" hidden="1" x14ac:dyDescent="0.25">
      <c r="A80" s="11" t="e">
        <f>Tabela224[[#This Row],[NOME]]</f>
        <v>#VALUE!</v>
      </c>
      <c r="B80" s="11" t="e">
        <f>Tabela224[[#This Row],[CATEGORIA]]</f>
        <v>#VALUE!</v>
      </c>
      <c r="C80" s="15" t="e">
        <f>Tabela224[[#This Row],[SITUAÇÃO ]]</f>
        <v>#VALUE!</v>
      </c>
      <c r="D80" s="8"/>
      <c r="E80" s="7"/>
      <c r="F80" s="7"/>
      <c r="G80" s="7"/>
      <c r="H80" s="7"/>
      <c r="I80" s="8"/>
      <c r="J80" s="7">
        <f t="shared" si="3"/>
        <v>0</v>
      </c>
      <c r="K80" s="9">
        <f t="shared" si="4"/>
        <v>-29</v>
      </c>
      <c r="L80" s="27" t="str">
        <f ca="1">IF(TODAY()&gt;Tabela22410111213141516171819201013141516174950[[#This Row],[VENCIMENTO]],"Vencido‼","Válido✔")</f>
        <v>Vencido‼</v>
      </c>
    </row>
    <row r="81" spans="1:12" hidden="1" x14ac:dyDescent="0.25">
      <c r="A81" s="11" t="e">
        <f>Tabela224[[#This Row],[NOME]]</f>
        <v>#VALUE!</v>
      </c>
      <c r="B81" s="11" t="e">
        <f>Tabela224[[#This Row],[CATEGORIA]]</f>
        <v>#VALUE!</v>
      </c>
      <c r="C81" s="15"/>
      <c r="D81" s="8"/>
      <c r="E81" s="7"/>
      <c r="F81" s="7"/>
      <c r="G81" s="7"/>
      <c r="H81" s="7"/>
      <c r="I81" s="8"/>
      <c r="J81" s="7">
        <f t="shared" si="3"/>
        <v>0</v>
      </c>
      <c r="K81" s="9">
        <f t="shared" si="4"/>
        <v>-29</v>
      </c>
      <c r="L81" s="27" t="str">
        <f ca="1">IF(TODAY()&gt;Tabela22410111213141516171819201013141516174950[[#This Row],[VENCIMENTO]],"Vencido‼","Válido✔")</f>
        <v>Vencido‼</v>
      </c>
    </row>
    <row r="82" spans="1:12" hidden="1" x14ac:dyDescent="0.25">
      <c r="A82" s="11" t="e">
        <f>Tabela224[[#This Row],[NOME]]</f>
        <v>#VALUE!</v>
      </c>
      <c r="B82" s="11" t="e">
        <f>Tabela224[[#This Row],[CATEGORIA]]</f>
        <v>#VALUE!</v>
      </c>
      <c r="C82" s="15"/>
      <c r="D82" s="8"/>
      <c r="E82" s="7"/>
      <c r="F82" s="7"/>
      <c r="G82" s="7"/>
      <c r="H82" s="7"/>
      <c r="I82" s="8"/>
      <c r="J82" s="7">
        <f t="shared" si="3"/>
        <v>0</v>
      </c>
      <c r="K82" s="9">
        <f t="shared" si="4"/>
        <v>-29</v>
      </c>
      <c r="L82" s="27" t="str">
        <f ca="1">IF(TODAY()&gt;Tabela22410111213141516171819201013141516174950[[#This Row],[VENCIMENTO]],"Vencido‼","Válido✔")</f>
        <v>Vencido‼</v>
      </c>
    </row>
    <row r="83" spans="1:12" hidden="1" x14ac:dyDescent="0.25">
      <c r="A83" s="11" t="e">
        <f>Tabela224[[#This Row],[NOME]]</f>
        <v>#VALUE!</v>
      </c>
      <c r="B83" s="11" t="e">
        <f>Tabela224[[#This Row],[CATEGORIA]]</f>
        <v>#VALUE!</v>
      </c>
      <c r="C83" s="15"/>
      <c r="D83" s="8"/>
      <c r="E83" s="7"/>
      <c r="F83" s="7"/>
      <c r="G83" s="7"/>
      <c r="H83" s="7"/>
      <c r="I83" s="8"/>
      <c r="J83" s="7">
        <f t="shared" si="3"/>
        <v>0</v>
      </c>
      <c r="K83" s="9">
        <f t="shared" si="4"/>
        <v>-29</v>
      </c>
      <c r="L83" s="27" t="str">
        <f ca="1">IF(TODAY()&gt;Tabela22410111213141516171819201013141516174950[[#This Row],[VENCIMENTO]],"Vencido‼","Válido✔")</f>
        <v>Vencido‼</v>
      </c>
    </row>
    <row r="84" spans="1:12" hidden="1" x14ac:dyDescent="0.25">
      <c r="A84" s="11" t="e">
        <f>Tabela224[[#This Row],[NOME]]</f>
        <v>#VALUE!</v>
      </c>
      <c r="B84" s="11" t="e">
        <f>Tabela224[[#This Row],[CATEGORIA]]</f>
        <v>#VALUE!</v>
      </c>
      <c r="C84" s="15"/>
      <c r="D84" s="8"/>
      <c r="E84" s="7"/>
      <c r="F84" s="7"/>
      <c r="G84" s="7"/>
      <c r="H84" s="7"/>
      <c r="I84" s="8"/>
      <c r="J84" s="7">
        <f t="shared" si="3"/>
        <v>0</v>
      </c>
      <c r="K84" s="9">
        <f t="shared" si="4"/>
        <v>-29</v>
      </c>
      <c r="L84" s="27" t="str">
        <f ca="1">IF(TODAY()&gt;Tabela22410111213141516171819201013141516174950[[#This Row],[VENCIMENTO]],"Vencido‼","Válido✔")</f>
        <v>Vencido‼</v>
      </c>
    </row>
    <row r="85" spans="1:12" hidden="1" x14ac:dyDescent="0.25">
      <c r="A85" s="11" t="e">
        <f>Tabela224[[#This Row],[NOME]]</f>
        <v>#VALUE!</v>
      </c>
      <c r="B85" s="11" t="e">
        <f>Tabela224[[#This Row],[CATEGORIA]]</f>
        <v>#VALUE!</v>
      </c>
      <c r="C85" s="15"/>
      <c r="D85" s="8"/>
      <c r="E85" s="7"/>
      <c r="F85" s="7"/>
      <c r="G85" s="7"/>
      <c r="H85" s="7"/>
      <c r="I85" s="8"/>
      <c r="J85" s="7">
        <f t="shared" si="3"/>
        <v>0</v>
      </c>
      <c r="K85" s="9">
        <f t="shared" si="4"/>
        <v>-29</v>
      </c>
      <c r="L85" s="27" t="str">
        <f ca="1">IF(TODAY()&gt;Tabela22410111213141516171819201013141516174950[[#This Row],[VENCIMENTO]],"Vencido‼","Válido✔")</f>
        <v>Vencido‼</v>
      </c>
    </row>
    <row r="86" spans="1:12" hidden="1" x14ac:dyDescent="0.25">
      <c r="A86" s="11" t="e">
        <f>Tabela224[[#This Row],[NOME]]</f>
        <v>#VALUE!</v>
      </c>
      <c r="B86" s="11" t="e">
        <f>Tabela224[[#This Row],[CATEGORIA]]</f>
        <v>#VALUE!</v>
      </c>
      <c r="C86" s="15"/>
      <c r="D86" s="8"/>
      <c r="E86" s="7"/>
      <c r="F86" s="7"/>
      <c r="G86" s="7"/>
      <c r="H86" s="7"/>
      <c r="I86" s="8"/>
      <c r="J86" s="7">
        <f t="shared" si="3"/>
        <v>0</v>
      </c>
      <c r="K86" s="9">
        <f t="shared" si="4"/>
        <v>-29</v>
      </c>
      <c r="L86" s="27" t="str">
        <f ca="1">IF(TODAY()&gt;Tabela22410111213141516171819201013141516174950[[#This Row],[VENCIMENTO]],"Vencido‼","Válido✔")</f>
        <v>Vencido‼</v>
      </c>
    </row>
    <row r="87" spans="1:12" hidden="1" x14ac:dyDescent="0.25">
      <c r="A87" s="11" t="e">
        <f>Tabela224[[#This Row],[NOME]]</f>
        <v>#VALUE!</v>
      </c>
      <c r="B87" s="11" t="e">
        <f>Tabela224[[#This Row],[CATEGORIA]]</f>
        <v>#VALUE!</v>
      </c>
      <c r="C87" s="15"/>
      <c r="D87" s="8"/>
      <c r="E87" s="7"/>
      <c r="F87" s="7"/>
      <c r="G87" s="7"/>
      <c r="H87" s="7"/>
      <c r="I87" s="8"/>
      <c r="J87" s="7">
        <f t="shared" si="3"/>
        <v>0</v>
      </c>
      <c r="K87" s="9">
        <f t="shared" si="4"/>
        <v>-29</v>
      </c>
      <c r="L87" s="27" t="str">
        <f ca="1">IF(TODAY()&gt;Tabela22410111213141516171819201013141516174950[[#This Row],[VENCIMENTO]],"Vencido‼","Válido✔")</f>
        <v>Vencido‼</v>
      </c>
    </row>
    <row r="88" spans="1:12" hidden="1" x14ac:dyDescent="0.25">
      <c r="A88" s="11" t="e">
        <f>Tabela224[[#This Row],[NOME]]</f>
        <v>#VALUE!</v>
      </c>
      <c r="B88" s="11" t="e">
        <f>Tabela224[[#This Row],[CATEGORIA]]</f>
        <v>#VALUE!</v>
      </c>
      <c r="C88" s="15"/>
      <c r="D88" s="8"/>
      <c r="E88" s="7"/>
      <c r="F88" s="7"/>
      <c r="G88" s="7"/>
      <c r="H88" s="7"/>
      <c r="I88" s="8"/>
      <c r="J88" s="7">
        <f t="shared" si="3"/>
        <v>0</v>
      </c>
      <c r="K88" s="9">
        <f t="shared" si="4"/>
        <v>-29</v>
      </c>
      <c r="L88" s="27" t="str">
        <f ca="1">IF(TODAY()&gt;Tabela22410111213141516171819201013141516174950[[#This Row],[VENCIMENTO]],"Vencido‼","Válido✔")</f>
        <v>Vencido‼</v>
      </c>
    </row>
    <row r="89" spans="1:12" hidden="1" x14ac:dyDescent="0.25">
      <c r="A89" s="11" t="e">
        <f>Tabela224[[#This Row],[NOME]]</f>
        <v>#VALUE!</v>
      </c>
      <c r="B89" s="11" t="e">
        <f>Tabela224[[#This Row],[CATEGORIA]]</f>
        <v>#VALUE!</v>
      </c>
      <c r="C89" s="15"/>
      <c r="D89" s="8"/>
      <c r="E89" s="7"/>
      <c r="F89" s="7"/>
      <c r="G89" s="7"/>
      <c r="H89" s="7"/>
      <c r="I89" s="8"/>
      <c r="J89" s="7">
        <f t="shared" si="3"/>
        <v>0</v>
      </c>
      <c r="K89" s="9">
        <f t="shared" si="4"/>
        <v>-29</v>
      </c>
      <c r="L89" s="27" t="str">
        <f ca="1">IF(TODAY()&gt;Tabela22410111213141516171819201013141516174950[[#This Row],[VENCIMENTO]],"Vencido‼","Válido✔")</f>
        <v>Vencido‼</v>
      </c>
    </row>
    <row r="90" spans="1:12" hidden="1" x14ac:dyDescent="0.25">
      <c r="A90" s="11" t="e">
        <f>Tabela224[[#This Row],[NOME]]</f>
        <v>#VALUE!</v>
      </c>
      <c r="B90" s="11" t="e">
        <f>Tabela224[[#This Row],[CATEGORIA]]</f>
        <v>#VALUE!</v>
      </c>
      <c r="C90" s="15"/>
      <c r="D90" s="8"/>
      <c r="E90" s="7"/>
      <c r="F90" s="7"/>
      <c r="G90" s="7"/>
      <c r="H90" s="7"/>
      <c r="I90" s="8"/>
      <c r="J90" s="7">
        <f t="shared" si="3"/>
        <v>0</v>
      </c>
      <c r="K90" s="9">
        <f t="shared" si="4"/>
        <v>-29</v>
      </c>
      <c r="L90" s="27" t="str">
        <f ca="1">IF(TODAY()&gt;Tabela22410111213141516171819201013141516174950[[#This Row],[VENCIMENTO]],"Vencido‼","Válido✔")</f>
        <v>Vencido‼</v>
      </c>
    </row>
    <row r="91" spans="1:12" hidden="1" x14ac:dyDescent="0.25">
      <c r="A91" s="11" t="e">
        <f>Tabela224[[#This Row],[NOME]]</f>
        <v>#VALUE!</v>
      </c>
      <c r="B91" s="11" t="e">
        <f>Tabela224[[#This Row],[CATEGORIA]]</f>
        <v>#VALUE!</v>
      </c>
      <c r="C91" s="15"/>
      <c r="D91" s="8"/>
      <c r="E91" s="7"/>
      <c r="F91" s="7"/>
      <c r="G91" s="7"/>
      <c r="H91" s="7"/>
      <c r="I91" s="8"/>
      <c r="J91" s="7">
        <f t="shared" si="3"/>
        <v>0</v>
      </c>
      <c r="K91" s="9">
        <f t="shared" si="4"/>
        <v>-29</v>
      </c>
      <c r="L91" s="27" t="str">
        <f ca="1">IF(TODAY()&gt;Tabela22410111213141516171819201013141516174950[[#This Row],[VENCIMENTO]],"Vencido‼","Válido✔")</f>
        <v>Vencido‼</v>
      </c>
    </row>
    <row r="92" spans="1:12" hidden="1" x14ac:dyDescent="0.25">
      <c r="A92" s="11" t="e">
        <f>Tabela224[[#This Row],[NOME]]</f>
        <v>#VALUE!</v>
      </c>
      <c r="B92" s="11" t="e">
        <f>Tabela224[[#This Row],[CATEGORIA]]</f>
        <v>#VALUE!</v>
      </c>
      <c r="C92" s="15"/>
      <c r="D92" s="8"/>
      <c r="E92" s="7"/>
      <c r="F92" s="7"/>
      <c r="G92" s="7"/>
      <c r="H92" s="7"/>
      <c r="I92" s="8"/>
      <c r="J92" s="7">
        <f t="shared" si="3"/>
        <v>0</v>
      </c>
      <c r="K92" s="9">
        <f t="shared" si="4"/>
        <v>-29</v>
      </c>
      <c r="L92" s="27" t="str">
        <f ca="1">IF(TODAY()&gt;Tabela22410111213141516171819201013141516174950[[#This Row],[VENCIMENTO]],"Vencido‼","Válido✔")</f>
        <v>Vencido‼</v>
      </c>
    </row>
    <row r="93" spans="1:12" hidden="1" x14ac:dyDescent="0.25">
      <c r="A93" s="11" t="e">
        <f>Tabela224[[#This Row],[NOME]]</f>
        <v>#VALUE!</v>
      </c>
      <c r="B93" s="11" t="e">
        <f>Tabela224[[#This Row],[CATEGORIA]]</f>
        <v>#VALUE!</v>
      </c>
      <c r="C93" s="15"/>
      <c r="D93" s="8"/>
      <c r="E93" s="7"/>
      <c r="F93" s="7"/>
      <c r="G93" s="7"/>
      <c r="H93" s="7"/>
      <c r="I93" s="8"/>
      <c r="J93" s="7">
        <f t="shared" si="3"/>
        <v>0</v>
      </c>
      <c r="K93" s="9">
        <f t="shared" si="4"/>
        <v>-29</v>
      </c>
      <c r="L93" s="27" t="str">
        <f ca="1">IF(TODAY()&gt;Tabela22410111213141516171819201013141516174950[[#This Row],[VENCIMENTO]],"Vencido‼","Válido✔")</f>
        <v>Vencido‼</v>
      </c>
    </row>
    <row r="94" spans="1:12" hidden="1" x14ac:dyDescent="0.25">
      <c r="A94" s="11" t="e">
        <f>Tabela224[[#This Row],[NOME]]</f>
        <v>#VALUE!</v>
      </c>
      <c r="B94" s="11" t="e">
        <f>Tabela224[[#This Row],[CATEGORIA]]</f>
        <v>#VALUE!</v>
      </c>
      <c r="C94" s="15"/>
      <c r="D94" s="8"/>
      <c r="E94" s="7"/>
      <c r="F94" s="7"/>
      <c r="G94" s="7"/>
      <c r="H94" s="7"/>
      <c r="I94" s="8"/>
      <c r="J94" s="7">
        <f t="shared" si="3"/>
        <v>0</v>
      </c>
      <c r="K94" s="9">
        <f t="shared" si="4"/>
        <v>-29</v>
      </c>
      <c r="L94" s="27" t="str">
        <f ca="1">IF(TODAY()&gt;Tabela22410111213141516171819201013141516174950[[#This Row],[VENCIMENTO]],"Vencido‼","Válido✔")</f>
        <v>Vencido‼</v>
      </c>
    </row>
    <row r="95" spans="1:12" hidden="1" x14ac:dyDescent="0.25">
      <c r="A95" s="11" t="e">
        <f>Tabela224[[#This Row],[NOME]]</f>
        <v>#VALUE!</v>
      </c>
      <c r="B95" s="11" t="e">
        <f>Tabela224[[#This Row],[CATEGORIA]]</f>
        <v>#VALUE!</v>
      </c>
      <c r="C95" s="15"/>
      <c r="D95" s="8"/>
      <c r="E95" s="7"/>
      <c r="F95" s="7"/>
      <c r="G95" s="7"/>
      <c r="H95" s="7"/>
      <c r="I95" s="8"/>
      <c r="J95" s="7">
        <f t="shared" si="3"/>
        <v>0</v>
      </c>
      <c r="K95" s="9">
        <f t="shared" si="4"/>
        <v>-29</v>
      </c>
      <c r="L95" s="27" t="str">
        <f ca="1">IF(TODAY()&gt;Tabela22410111213141516171819201013141516174950[[#This Row],[VENCIMENTO]],"Vencido‼","Válido✔")</f>
        <v>Vencido‼</v>
      </c>
    </row>
    <row r="96" spans="1:12" hidden="1" x14ac:dyDescent="0.25">
      <c r="A96" s="11" t="e">
        <f>Tabela224[[#This Row],[NOME]]</f>
        <v>#VALUE!</v>
      </c>
      <c r="B96" s="11" t="e">
        <f>Tabela224[[#This Row],[CATEGORIA]]</f>
        <v>#VALUE!</v>
      </c>
      <c r="C96" s="15"/>
      <c r="D96" s="8"/>
      <c r="E96" s="7"/>
      <c r="F96" s="7"/>
      <c r="G96" s="7"/>
      <c r="H96" s="7"/>
      <c r="I96" s="8"/>
      <c r="J96" s="7">
        <f t="shared" si="3"/>
        <v>0</v>
      </c>
      <c r="K96" s="9">
        <f t="shared" si="4"/>
        <v>-29</v>
      </c>
      <c r="L96" s="27" t="str">
        <f ca="1">IF(TODAY()&gt;Tabela22410111213141516171819201013141516174950[[#This Row],[VENCIMENTO]],"Vencido‼","Válido✔")</f>
        <v>Vencido‼</v>
      </c>
    </row>
    <row r="97" spans="1:12" hidden="1" x14ac:dyDescent="0.25">
      <c r="A97" s="11" t="e">
        <f>Tabela224[[#This Row],[NOME]]</f>
        <v>#VALUE!</v>
      </c>
      <c r="B97" s="11" t="e">
        <f>Tabela224[[#This Row],[CATEGORIA]]</f>
        <v>#VALUE!</v>
      </c>
      <c r="C97" s="15"/>
      <c r="D97" s="8"/>
      <c r="E97" s="7"/>
      <c r="F97" s="7"/>
      <c r="G97" s="7"/>
      <c r="H97" s="7"/>
      <c r="I97" s="8"/>
      <c r="J97" s="7">
        <f t="shared" si="3"/>
        <v>0</v>
      </c>
      <c r="K97" s="9">
        <f t="shared" si="4"/>
        <v>-29</v>
      </c>
      <c r="L97" s="27" t="str">
        <f ca="1">IF(TODAY()&gt;Tabela22410111213141516171819201013141516174950[[#This Row],[VENCIMENTO]],"Vencido‼","Válido✔")</f>
        <v>Vencido‼</v>
      </c>
    </row>
    <row r="98" spans="1:12" hidden="1" x14ac:dyDescent="0.25">
      <c r="A98" s="11" t="e">
        <f>Tabela224[[#This Row],[NOME]]</f>
        <v>#VALUE!</v>
      </c>
      <c r="B98" s="11" t="e">
        <f>Tabela224[[#This Row],[CATEGORIA]]</f>
        <v>#VALUE!</v>
      </c>
      <c r="C98" s="15"/>
      <c r="D98" s="8"/>
      <c r="E98" s="7"/>
      <c r="F98" s="7"/>
      <c r="G98" s="7"/>
      <c r="H98" s="7"/>
      <c r="I98" s="8"/>
      <c r="J98" s="7">
        <f t="shared" si="3"/>
        <v>0</v>
      </c>
      <c r="K98" s="9">
        <f t="shared" si="4"/>
        <v>-29</v>
      </c>
      <c r="L98" s="27" t="str">
        <f ca="1">IF(TODAY()&gt;Tabela22410111213141516171819201013141516174950[[#This Row],[VENCIMENTO]],"Vencido‼","Válido✔")</f>
        <v>Vencido‼</v>
      </c>
    </row>
    <row r="99" spans="1:12" hidden="1" x14ac:dyDescent="0.25">
      <c r="A99" s="11" t="e">
        <f>Tabela224[[#This Row],[NOME]]</f>
        <v>#VALUE!</v>
      </c>
      <c r="B99" s="11" t="e">
        <f>Tabela224[[#This Row],[CATEGORIA]]</f>
        <v>#VALUE!</v>
      </c>
      <c r="C99" s="15"/>
      <c r="D99" s="8"/>
      <c r="E99" s="7"/>
      <c r="F99" s="7"/>
      <c r="G99" s="7"/>
      <c r="H99" s="7"/>
      <c r="I99" s="8"/>
      <c r="J99" s="7">
        <f t="shared" si="3"/>
        <v>0</v>
      </c>
      <c r="K99" s="9">
        <f t="shared" si="4"/>
        <v>-29</v>
      </c>
      <c r="L99" s="27" t="str">
        <f ca="1">IF(TODAY()&gt;Tabela22410111213141516171819201013141516174950[[#This Row],[VENCIMENTO]],"Vencido‼","Válido✔")</f>
        <v>Vencido‼</v>
      </c>
    </row>
    <row r="100" spans="1:12" hidden="1" x14ac:dyDescent="0.25">
      <c r="A100" s="11" t="e">
        <f>Tabela224[[#This Row],[NOME]]</f>
        <v>#VALUE!</v>
      </c>
      <c r="B100" s="11" t="e">
        <f>Tabela224[[#This Row],[CATEGORIA]]</f>
        <v>#VALUE!</v>
      </c>
      <c r="C100" s="15"/>
      <c r="D100" s="8"/>
      <c r="E100" s="7"/>
      <c r="F100" s="7"/>
      <c r="G100" s="7"/>
      <c r="H100" s="7"/>
      <c r="I100" s="8"/>
      <c r="J100" s="7">
        <f t="shared" si="3"/>
        <v>0</v>
      </c>
      <c r="K100" s="9">
        <f t="shared" si="4"/>
        <v>-29</v>
      </c>
      <c r="L100" s="27" t="str">
        <f ca="1">IF(TODAY()&gt;Tabela22410111213141516171819201013141516174950[[#This Row],[VENCIMENTO]],"Vencido‼","Válido✔")</f>
        <v>Vencido‼</v>
      </c>
    </row>
  </sheetData>
  <mergeCells count="2">
    <mergeCell ref="A2:L2"/>
    <mergeCell ref="A3:J3"/>
  </mergeCells>
  <conditionalFormatting sqref="J1">
    <cfRule type="containsText" dxfId="117" priority="2" operator="containsText" text="VENCIMENTO PRÓXIMO">
      <formula>NOT(ISERROR(SEARCH("VENCIMENTO PRÓXIMO",J1)))</formula>
    </cfRule>
  </conditionalFormatting>
  <conditionalFormatting sqref="J4">
    <cfRule type="timePeriod" dxfId="116" priority="7" timePeriod="nextMonth">
      <formula>AND(MONTH(J4)=MONTH(EDATE(TODAY(),0+1)),YEAR(J4)=YEAR(EDATE(TODAY(),0+1)))</formula>
    </cfRule>
  </conditionalFormatting>
  <conditionalFormatting sqref="J5:J100">
    <cfRule type="cellIs" dxfId="115" priority="13" operator="equal">
      <formula>44848</formula>
    </cfRule>
    <cfRule type="cellIs" dxfId="114" priority="14" operator="lessThan">
      <formula>44848</formula>
    </cfRule>
  </conditionalFormatting>
  <conditionalFormatting sqref="J5:K1048576">
    <cfRule type="timePeriod" dxfId="113" priority="10" timePeriod="nextMonth">
      <formula>AND(MONTH(J5)=MONTH(EDATE(TODAY(),0+1)),YEAR(J5)=YEAR(EDATE(TODAY(),0+1)))</formula>
    </cfRule>
  </conditionalFormatting>
  <conditionalFormatting sqref="K1">
    <cfRule type="containsText" dxfId="112" priority="1" operator="containsText" text="VENCIMENTO PRÓXIMO">
      <formula>NOT(ISERROR(SEARCH("VENCIMENTO PRÓXIMO",K1)))</formula>
    </cfRule>
    <cfRule type="containsText" dxfId="111" priority="3" operator="containsText" text="PROGRAMAR RENOVAÇÃO">
      <formula>NOT(ISERROR(SEARCH("PROGRAMAR RENOVAÇÃO",K1)))</formula>
    </cfRule>
  </conditionalFormatting>
  <conditionalFormatting sqref="K3 K5:K1048576">
    <cfRule type="timePeriod" dxfId="110" priority="9" timePeriod="thisMonth">
      <formula>AND(MONTH(K3)=MONTH(TODAY()),YEAR(K3)=YEAR(TODAY()))</formula>
    </cfRule>
  </conditionalFormatting>
  <conditionalFormatting sqref="K3">
    <cfRule type="timePeriod" dxfId="109" priority="11" timePeriod="nextMonth">
      <formula>AND(MONTH(K3)=MONTH(EDATE(TODAY(),0+1)),YEAR(K3)=YEAR(EDATE(TODAY(),0+1)))</formula>
    </cfRule>
  </conditionalFormatting>
  <conditionalFormatting sqref="K4">
    <cfRule type="timePeriod" dxfId="108" priority="6" timePeriod="thisMonth">
      <formula>AND(MONTH(K4)=MONTH(TODAY()),YEAR(K4)=YEAR(TODAY()))</formula>
    </cfRule>
    <cfRule type="timePeriod" dxfId="107" priority="8" timePeriod="nextMonth">
      <formula>AND(MONTH(K4)=MONTH(EDATE(TODAY(),0+1)),YEAR(K4)=YEAR(EDATE(TODAY(),0+1)))</formula>
    </cfRule>
  </conditionalFormatting>
  <conditionalFormatting sqref="K5:K100">
    <cfRule type="cellIs" dxfId="106" priority="12" operator="equal">
      <formula>44809</formula>
    </cfRule>
  </conditionalFormatting>
  <conditionalFormatting sqref="L5:L44 L46:L100">
    <cfRule type="containsText" dxfId="105" priority="4" operator="containsText" text="Válido">
      <formula>NOT(ISERROR(SEARCH("Válido",L5)))</formula>
    </cfRule>
    <cfRule type="containsText" dxfId="104" priority="5" operator="containsText" text="Vencido">
      <formula>NOT(ISERROR(SEARCH("Vencido",L5)))</formula>
    </cfRule>
  </conditionalFormatting>
  <hyperlinks>
    <hyperlink ref="L3" r:id="rId1" xr:uid="{487F1AAF-BA13-455A-8340-88E6515CF8A8}"/>
  </hyperlinks>
  <pageMargins left="0.511811024" right="0.511811024" top="0.78740157499999996" bottom="0.78740157499999996" header="0.31496062000000002" footer="0.31496062000000002"/>
  <pageSetup paperSize="9" scale="48" orientation="landscape" r:id="rId2"/>
  <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96545D2-C1B3-4621-B5C5-9A3F1E5193AA}">
          <x14:formula1>
            <xm:f>Planilha2!$A$15:$A$16</xm:f>
          </x14:formula1>
          <xm:sqref>G5:G100</xm:sqref>
        </x14:dataValidation>
        <x14:dataValidation type="list" allowBlank="1" showInputMessage="1" showErrorMessage="1" xr:uid="{E9A2036B-159A-4AB7-BCC3-369DCFDAB412}">
          <x14:formula1>
            <xm:f>Planilha2!$A$1:$A$2</xm:f>
          </x14:formula1>
          <xm:sqref>H5:H100</xm:sqref>
        </x14:dataValidation>
        <x14:dataValidation type="list" allowBlank="1" showInputMessage="1" showErrorMessage="1" xr:uid="{761E94B8-0649-401C-B31F-D7E6B2B6B9F3}">
          <x14:formula1>
            <xm:f>Planilha2!$A$4:$A$13</xm:f>
          </x14:formula1>
          <xm:sqref>D5:D100</xm:sqref>
        </x14:dataValidation>
        <x14:dataValidation type="list" allowBlank="1" showInputMessage="1" showErrorMessage="1" xr:uid="{C09270F5-9286-4B7E-8DA3-5CF024432C8E}">
          <x14:formula1>
            <xm:f>Planilha2!$A$18:$A$19</xm:f>
          </x14:formula1>
          <xm:sqref>C5:C100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7ACFE-DD9D-43E4-8CCF-88760F6912D9}">
  <sheetPr>
    <pageSetUpPr fitToPage="1"/>
  </sheetPr>
  <dimension ref="A1:L100"/>
  <sheetViews>
    <sheetView topLeftCell="A59" zoomScaleNormal="100" zoomScaleSheetLayoutView="100" workbookViewId="0">
      <pane xSplit="1" topLeftCell="B1" activePane="topRight" state="frozen"/>
      <selection activeCell="C12" sqref="C12"/>
      <selection pane="topRight" activeCell="I5" sqref="I5:I72"/>
    </sheetView>
  </sheetViews>
  <sheetFormatPr defaultRowHeight="15" x14ac:dyDescent="0.25"/>
  <cols>
    <col min="1" max="1" width="43.140625" bestFit="1" customWidth="1"/>
    <col min="2" max="2" width="26.140625" style="17" bestFit="1" customWidth="1"/>
    <col min="3" max="3" width="16.140625" style="12" customWidth="1"/>
    <col min="4" max="4" width="41.5703125" style="12" bestFit="1" customWidth="1"/>
    <col min="5" max="5" width="20.7109375" bestFit="1" customWidth="1"/>
    <col min="6" max="7" width="20.7109375" customWidth="1"/>
    <col min="8" max="8" width="24.140625" bestFit="1" customWidth="1"/>
    <col min="9" max="9" width="16.140625" customWidth="1"/>
    <col min="10" max="10" width="18.140625" customWidth="1"/>
    <col min="11" max="11" width="17.28515625" bestFit="1" customWidth="1"/>
    <col min="12" max="12" width="13" bestFit="1" customWidth="1"/>
  </cols>
  <sheetData>
    <row r="1" spans="1:12" ht="77.25" customHeight="1" x14ac:dyDescent="0.25">
      <c r="I1" s="22" t="s">
        <v>85</v>
      </c>
      <c r="J1" s="23" t="s">
        <v>86</v>
      </c>
      <c r="K1" s="24" t="s">
        <v>87</v>
      </c>
    </row>
    <row r="2" spans="1:12" ht="47.1" customHeight="1" x14ac:dyDescent="0.4">
      <c r="A2" s="51" t="s">
        <v>201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3"/>
    </row>
    <row r="3" spans="1:12" ht="45" customHeight="1" x14ac:dyDescent="0.25">
      <c r="A3" s="54"/>
      <c r="B3" s="55"/>
      <c r="C3" s="55"/>
      <c r="D3" s="55"/>
      <c r="E3" s="55"/>
      <c r="F3" s="55"/>
      <c r="G3" s="55"/>
      <c r="H3" s="55"/>
      <c r="I3" s="55"/>
      <c r="J3" s="55"/>
      <c r="K3" s="13" t="s">
        <v>0</v>
      </c>
      <c r="L3" s="14"/>
    </row>
    <row r="4" spans="1:12" ht="24" x14ac:dyDescent="0.25">
      <c r="A4" s="3" t="s">
        <v>1</v>
      </c>
      <c r="B4" s="16" t="s">
        <v>67</v>
      </c>
      <c r="C4" s="3" t="s">
        <v>77</v>
      </c>
      <c r="D4" s="3" t="s">
        <v>2</v>
      </c>
      <c r="E4" s="4" t="s">
        <v>3</v>
      </c>
      <c r="F4" s="4" t="s">
        <v>8</v>
      </c>
      <c r="G4" s="4" t="s">
        <v>7</v>
      </c>
      <c r="H4" s="5" t="s">
        <v>4</v>
      </c>
      <c r="I4" s="21" t="s">
        <v>83</v>
      </c>
      <c r="J4" s="6" t="s">
        <v>5</v>
      </c>
      <c r="K4" s="6" t="s">
        <v>6</v>
      </c>
      <c r="L4" s="6" t="s">
        <v>78</v>
      </c>
    </row>
    <row r="5" spans="1:12" x14ac:dyDescent="0.25">
      <c r="A5" s="49" t="str">
        <f>Tabela224[[#This Row],[NOME]]</f>
        <v>ADENILSON ÂNGELO MACIEIRA</v>
      </c>
      <c r="B5" s="11" t="str">
        <f>Tabela224[[#This Row],[CATEGORIA]]</f>
        <v>EMPREGADO</v>
      </c>
      <c r="C5" s="15" t="str">
        <f>Tabela224[[#This Row],[SITUAÇÃO ]]</f>
        <v>ATIVO</v>
      </c>
      <c r="D5" s="15" t="s">
        <v>80</v>
      </c>
      <c r="E5" s="7">
        <v>45397</v>
      </c>
      <c r="F5" s="10">
        <v>8.3333333333333329E-2</v>
      </c>
      <c r="G5" s="7" t="s">
        <v>22</v>
      </c>
      <c r="H5" s="7" t="s">
        <v>63</v>
      </c>
      <c r="I5" s="8">
        <v>12</v>
      </c>
      <c r="J5" s="7">
        <f t="shared" ref="J5:J68" si="0">EDATE(E5,I5)</f>
        <v>45762</v>
      </c>
      <c r="K5" s="9">
        <f t="shared" ref="K5:K13" si="1">J5-29</f>
        <v>45733</v>
      </c>
      <c r="L5" s="15" t="str">
        <f ca="1">IF(TODAY()&gt;Tabela2241011121314151617181920101314151617495051[[#This Row],[VENCIMENTO]],"Vencido‼","Válido✔")</f>
        <v>Válido✔</v>
      </c>
    </row>
    <row r="6" spans="1:12" x14ac:dyDescent="0.25">
      <c r="A6" s="49" t="str">
        <f>Tabela224[[#This Row],[NOME]]</f>
        <v>ADENILSON PEREIRA SOARES</v>
      </c>
      <c r="B6" s="11" t="str">
        <f>Tabela224[[#This Row],[CATEGORIA]]</f>
        <v>EMPREGADO</v>
      </c>
      <c r="C6" s="15" t="str">
        <f>Tabela224[[#This Row],[SITUAÇÃO ]]</f>
        <v>ATIVO</v>
      </c>
      <c r="D6" s="15" t="s">
        <v>80</v>
      </c>
      <c r="E6" s="7">
        <v>45397</v>
      </c>
      <c r="F6" s="10">
        <v>8.3333333333333329E-2</v>
      </c>
      <c r="G6" s="7" t="s">
        <v>22</v>
      </c>
      <c r="H6" s="7" t="s">
        <v>63</v>
      </c>
      <c r="I6" s="8">
        <v>12</v>
      </c>
      <c r="J6" s="7">
        <f t="shared" si="0"/>
        <v>45762</v>
      </c>
      <c r="K6" s="9">
        <f t="shared" si="1"/>
        <v>45733</v>
      </c>
      <c r="L6" s="15" t="str">
        <f ca="1">IF(TODAY()&gt;Tabela2241011121314151617181920101314151617495051[[#This Row],[VENCIMENTO]],"Vencido‼","Válido✔")</f>
        <v>Válido✔</v>
      </c>
    </row>
    <row r="7" spans="1:12" x14ac:dyDescent="0.25">
      <c r="A7" s="49" t="str">
        <f>Tabela224[[#This Row],[NOME]]</f>
        <v>AMANDA APARECIDA DOS SANTOS</v>
      </c>
      <c r="B7" s="11" t="str">
        <f>Tabela224[[#This Row],[CATEGORIA]]</f>
        <v>EMPREGADO</v>
      </c>
      <c r="C7" s="15" t="str">
        <f>Tabela224[[#This Row],[SITUAÇÃO ]]</f>
        <v>ATIVO</v>
      </c>
      <c r="D7" s="15" t="s">
        <v>80</v>
      </c>
      <c r="E7" s="7">
        <v>45397</v>
      </c>
      <c r="F7" s="10">
        <v>8.3333333333333329E-2</v>
      </c>
      <c r="G7" s="7" t="s">
        <v>22</v>
      </c>
      <c r="H7" s="7" t="s">
        <v>63</v>
      </c>
      <c r="I7" s="8">
        <v>12</v>
      </c>
      <c r="J7" s="7">
        <f t="shared" si="0"/>
        <v>45762</v>
      </c>
      <c r="K7" s="9">
        <f t="shared" si="1"/>
        <v>45733</v>
      </c>
      <c r="L7" s="15" t="str">
        <f ca="1">IF(TODAY()&gt;Tabela2241011121314151617181920101314151617495051[[#This Row],[VENCIMENTO]],"Vencido‼","Válido✔")</f>
        <v>Válido✔</v>
      </c>
    </row>
    <row r="8" spans="1:12" x14ac:dyDescent="0.25">
      <c r="A8" s="11" t="str">
        <f>Tabela224[[#This Row],[NOME]]</f>
        <v>ANDERSON JOSÉ NUNES REIS</v>
      </c>
      <c r="B8" s="11" t="str">
        <f>Tabela224[[#This Row],[CATEGORIA]]</f>
        <v>EMPREGADO</v>
      </c>
      <c r="C8" s="15" t="str">
        <f>Tabela224[[#This Row],[SITUAÇÃO ]]</f>
        <v>INATIVO</v>
      </c>
      <c r="D8" s="15" t="s">
        <v>80</v>
      </c>
      <c r="E8" s="7"/>
      <c r="F8" s="10">
        <v>8.3333333333333329E-2</v>
      </c>
      <c r="G8" s="7" t="s">
        <v>22</v>
      </c>
      <c r="H8" s="7"/>
      <c r="I8" s="8">
        <v>12</v>
      </c>
      <c r="J8" s="7">
        <f t="shared" si="0"/>
        <v>366</v>
      </c>
      <c r="K8" s="9">
        <f t="shared" si="1"/>
        <v>337</v>
      </c>
      <c r="L8" s="15" t="str">
        <f ca="1">IF(TODAY()&gt;Tabela2241011121314151617181920101314151617495051[[#This Row],[VENCIMENTO]],"Vencido‼","Válido✔")</f>
        <v>Vencido‼</v>
      </c>
    </row>
    <row r="9" spans="1:12" x14ac:dyDescent="0.25">
      <c r="A9" s="11" t="str">
        <f>Tabela224[[#This Row],[NOME]]</f>
        <v>ARNALDO RAIMUNDO FERREIRA</v>
      </c>
      <c r="B9" s="11" t="str">
        <f>Tabela224[[#This Row],[CATEGORIA]]</f>
        <v>EMPREGADO</v>
      </c>
      <c r="C9" s="15" t="str">
        <f>Tabela224[[#This Row],[SITUAÇÃO ]]</f>
        <v>ATIVO</v>
      </c>
      <c r="D9" s="15" t="s">
        <v>80</v>
      </c>
      <c r="E9" s="7"/>
      <c r="F9" s="10">
        <v>8.3333333333333329E-2</v>
      </c>
      <c r="G9" s="7" t="s">
        <v>22</v>
      </c>
      <c r="H9" s="7" t="s">
        <v>63</v>
      </c>
      <c r="I9" s="8">
        <v>12</v>
      </c>
      <c r="J9" s="7">
        <f t="shared" si="0"/>
        <v>366</v>
      </c>
      <c r="K9" s="9">
        <f t="shared" si="1"/>
        <v>337</v>
      </c>
      <c r="L9" s="15" t="str">
        <f ca="1">IF(TODAY()&gt;Tabela2241011121314151617181920101314151617495051[[#This Row],[VENCIMENTO]],"Vencido‼","Válido✔")</f>
        <v>Vencido‼</v>
      </c>
    </row>
    <row r="10" spans="1:12" x14ac:dyDescent="0.25">
      <c r="A10" s="11" t="str">
        <f>Tabela224[[#This Row],[NOME]]</f>
        <v>BRUNO DE SOUSA MARTINS</v>
      </c>
      <c r="B10" s="11" t="str">
        <f>Tabela224[[#This Row],[CATEGORIA]]</f>
        <v xml:space="preserve">EMPREGADO </v>
      </c>
      <c r="C10" s="15" t="str">
        <f>Tabela224[[#This Row],[SITUAÇÃO ]]</f>
        <v>INATIVO</v>
      </c>
      <c r="D10" s="15" t="s">
        <v>80</v>
      </c>
      <c r="E10" s="7"/>
      <c r="F10" s="10">
        <v>8.3333333333333329E-2</v>
      </c>
      <c r="G10" s="7" t="s">
        <v>22</v>
      </c>
      <c r="H10" s="7"/>
      <c r="I10" s="8">
        <v>12</v>
      </c>
      <c r="J10" s="7">
        <f t="shared" si="0"/>
        <v>366</v>
      </c>
      <c r="K10" s="9">
        <f t="shared" si="1"/>
        <v>337</v>
      </c>
      <c r="L10" s="15" t="str">
        <f ca="1">IF(TODAY()&gt;Tabela2241011121314151617181920101314151617495051[[#This Row],[VENCIMENTO]],"Vencido‼","Válido✔")</f>
        <v>Vencido‼</v>
      </c>
    </row>
    <row r="11" spans="1:12" x14ac:dyDescent="0.25">
      <c r="A11" s="49" t="str">
        <f>Tabela224[[#This Row],[NOME]]</f>
        <v>CARLOS ANANIAS SOARES DOS ANJOS</v>
      </c>
      <c r="B11" s="11" t="str">
        <f>Tabela224[[#This Row],[CATEGORIA]]</f>
        <v>EMPREGADO</v>
      </c>
      <c r="C11" s="15" t="str">
        <f>Tabela224[[#This Row],[SITUAÇÃO ]]</f>
        <v>ATIVO</v>
      </c>
      <c r="D11" s="15" t="s">
        <v>80</v>
      </c>
      <c r="E11" s="7">
        <v>45397</v>
      </c>
      <c r="F11" s="10">
        <v>8.3333333333333329E-2</v>
      </c>
      <c r="G11" s="7" t="s">
        <v>22</v>
      </c>
      <c r="H11" s="7" t="s">
        <v>63</v>
      </c>
      <c r="I11" s="8">
        <v>12</v>
      </c>
      <c r="J11" s="7">
        <f t="shared" si="0"/>
        <v>45762</v>
      </c>
      <c r="K11" s="9">
        <f t="shared" si="1"/>
        <v>45733</v>
      </c>
      <c r="L11" s="15" t="str">
        <f ca="1">IF(TODAY()&gt;Tabela2241011121314151617181920101314151617495051[[#This Row],[VENCIMENTO]],"Vencido‼","Válido✔")</f>
        <v>Válido✔</v>
      </c>
    </row>
    <row r="12" spans="1:12" x14ac:dyDescent="0.25">
      <c r="A12" s="11" t="str">
        <f>Tabela224[[#This Row],[NOME]]</f>
        <v>CARLOS ANTÔNIO DE LISBOA</v>
      </c>
      <c r="B12" s="11" t="str">
        <f>Tabela224[[#This Row],[CATEGORIA]]</f>
        <v>EMPREGADO</v>
      </c>
      <c r="C12" s="15" t="str">
        <f>Tabela224[[#This Row],[SITUAÇÃO ]]</f>
        <v>INATIVO</v>
      </c>
      <c r="D12" s="15" t="s">
        <v>80</v>
      </c>
      <c r="E12" s="7"/>
      <c r="F12" s="10">
        <v>8.3333333333333329E-2</v>
      </c>
      <c r="G12" s="7" t="s">
        <v>22</v>
      </c>
      <c r="H12" s="7"/>
      <c r="I12" s="8">
        <v>12</v>
      </c>
      <c r="J12" s="7">
        <f t="shared" si="0"/>
        <v>366</v>
      </c>
      <c r="K12" s="9">
        <f t="shared" si="1"/>
        <v>337</v>
      </c>
      <c r="L12" s="15" t="str">
        <f ca="1">IF(TODAY()&gt;Tabela2241011121314151617181920101314151617495051[[#This Row],[VENCIMENTO]],"Vencido‼","Válido✔")</f>
        <v>Vencido‼</v>
      </c>
    </row>
    <row r="13" spans="1:12" x14ac:dyDescent="0.25">
      <c r="A13" s="49" t="str">
        <f>Tabela224[[#This Row],[NOME]]</f>
        <v>CLESIANO ANTÔNIO DIAS PINHEIRO</v>
      </c>
      <c r="B13" s="11" t="str">
        <f>Tabela224[[#This Row],[CATEGORIA]]</f>
        <v xml:space="preserve">EMPREGADO </v>
      </c>
      <c r="C13" s="15" t="str">
        <f>Tabela224[[#This Row],[SITUAÇÃO ]]</f>
        <v>ATIVO</v>
      </c>
      <c r="D13" s="15" t="s">
        <v>80</v>
      </c>
      <c r="E13" s="7">
        <v>45397</v>
      </c>
      <c r="F13" s="10">
        <v>8.3333333333333329E-2</v>
      </c>
      <c r="G13" s="7" t="s">
        <v>22</v>
      </c>
      <c r="H13" s="7" t="s">
        <v>63</v>
      </c>
      <c r="I13" s="8">
        <v>12</v>
      </c>
      <c r="J13" s="7">
        <f t="shared" si="0"/>
        <v>45762</v>
      </c>
      <c r="K13" s="9">
        <f t="shared" si="1"/>
        <v>45733</v>
      </c>
      <c r="L13" s="15" t="str">
        <f ca="1">IF(TODAY()&gt;Tabela2241011121314151617181920101314151617495051[[#This Row],[VENCIMENTO]],"Vencido‼","Válido✔")</f>
        <v>Válido✔</v>
      </c>
    </row>
    <row r="14" spans="1:12" x14ac:dyDescent="0.25">
      <c r="A14" s="49" t="str">
        <f>Tabela224[[#This Row],[NOME]]</f>
        <v>DAMIÃO VICENTE SARAIVA</v>
      </c>
      <c r="B14" s="11" t="str">
        <f>Tabela224[[#This Row],[CATEGORIA]]</f>
        <v>EMPREGADO</v>
      </c>
      <c r="C14" s="15" t="str">
        <f>Tabela224[[#This Row],[SITUAÇÃO ]]</f>
        <v>ATIVO</v>
      </c>
      <c r="D14" s="15" t="s">
        <v>80</v>
      </c>
      <c r="E14" s="7">
        <v>45397</v>
      </c>
      <c r="F14" s="10">
        <v>8.3333333333333329E-2</v>
      </c>
      <c r="G14" s="7" t="s">
        <v>22</v>
      </c>
      <c r="H14" s="7" t="s">
        <v>63</v>
      </c>
      <c r="I14" s="8">
        <v>12</v>
      </c>
      <c r="J14" s="7">
        <f t="shared" si="0"/>
        <v>45762</v>
      </c>
      <c r="K14" s="9">
        <f>J14-29</f>
        <v>45733</v>
      </c>
      <c r="L14" s="15" t="str">
        <f ca="1">IF(TODAY()&gt;Tabela2241011121314151617181920101314151617495051[[#This Row],[VENCIMENTO]],"Vencido‼","Válido✔")</f>
        <v>Válido✔</v>
      </c>
    </row>
    <row r="15" spans="1:12" x14ac:dyDescent="0.25">
      <c r="A15" s="50" t="str">
        <f>Tabela224[[#This Row],[NOME]]</f>
        <v>DANIEL ALVES DA CUNHA</v>
      </c>
      <c r="B15" s="11" t="str">
        <f>Tabela224[[#This Row],[CATEGORIA]]</f>
        <v>EMPREGADO</v>
      </c>
      <c r="C15" s="15" t="str">
        <f>Tabela224[[#This Row],[SITUAÇÃO ]]</f>
        <v>ATIVO</v>
      </c>
      <c r="D15" s="15" t="s">
        <v>80</v>
      </c>
      <c r="E15" s="7"/>
      <c r="F15" s="10">
        <v>8.3333333333333329E-2</v>
      </c>
      <c r="G15" s="7" t="s">
        <v>22</v>
      </c>
      <c r="H15" s="7" t="s">
        <v>63</v>
      </c>
      <c r="I15" s="8">
        <v>12</v>
      </c>
      <c r="J15" s="7">
        <f t="shared" si="0"/>
        <v>366</v>
      </c>
      <c r="K15" s="9">
        <f t="shared" ref="K15:K78" si="2">J15-29</f>
        <v>337</v>
      </c>
      <c r="L15" s="15" t="str">
        <f ca="1">IF(TODAY()&gt;Tabela2241011121314151617181920101314151617495051[[#This Row],[VENCIMENTO]],"Vencido‼","Válido✔")</f>
        <v>Vencido‼</v>
      </c>
    </row>
    <row r="16" spans="1:12" x14ac:dyDescent="0.25">
      <c r="A16" s="50" t="str">
        <f>Tabela224[[#This Row],[NOME]]</f>
        <v>DIEGO GALDINO REZENDE</v>
      </c>
      <c r="B16" s="11" t="str">
        <f>Tabela224[[#This Row],[CATEGORIA]]</f>
        <v>INTERMITENTE (GEOSCAN)</v>
      </c>
      <c r="C16" s="15" t="str">
        <f>Tabela224[[#This Row],[SITUAÇÃO ]]</f>
        <v>ATIVO</v>
      </c>
      <c r="D16" s="15" t="s">
        <v>80</v>
      </c>
      <c r="E16" s="7"/>
      <c r="F16" s="10">
        <v>8.3333333333333329E-2</v>
      </c>
      <c r="G16" s="7" t="s">
        <v>22</v>
      </c>
      <c r="H16" s="7" t="s">
        <v>63</v>
      </c>
      <c r="I16" s="8">
        <v>12</v>
      </c>
      <c r="J16" s="7">
        <f t="shared" si="0"/>
        <v>366</v>
      </c>
      <c r="K16" s="9">
        <f t="shared" si="2"/>
        <v>337</v>
      </c>
      <c r="L16" s="15" t="str">
        <f ca="1">IF(TODAY()&gt;Tabela2241011121314151617181920101314151617495051[[#This Row],[VENCIMENTO]],"Vencido‼","Válido✔")</f>
        <v>Vencido‼</v>
      </c>
    </row>
    <row r="17" spans="1:12" x14ac:dyDescent="0.25">
      <c r="A17" s="50" t="str">
        <f>Tabela224[[#This Row],[NOME]]</f>
        <v>DOGIVAL GONÇALVES DOS SANTOS</v>
      </c>
      <c r="B17" s="11" t="str">
        <f>Tabela224[[#This Row],[CATEGORIA]]</f>
        <v>INTERMITENTE (ELISVÂNIO)</v>
      </c>
      <c r="C17" s="15" t="str">
        <f>Tabela224[[#This Row],[SITUAÇÃO ]]</f>
        <v>ATIVO</v>
      </c>
      <c r="D17" s="15" t="s">
        <v>80</v>
      </c>
      <c r="E17" s="7"/>
      <c r="F17" s="10">
        <v>8.3333333333333329E-2</v>
      </c>
      <c r="G17" s="7" t="s">
        <v>22</v>
      </c>
      <c r="H17" s="7" t="s">
        <v>63</v>
      </c>
      <c r="I17" s="8">
        <v>12</v>
      </c>
      <c r="J17" s="7">
        <f t="shared" si="0"/>
        <v>366</v>
      </c>
      <c r="K17" s="9">
        <f t="shared" si="2"/>
        <v>337</v>
      </c>
      <c r="L17" s="15" t="str">
        <f ca="1">IF(TODAY()&gt;Tabela2241011121314151617181920101314151617495051[[#This Row],[VENCIMENTO]],"Vencido‼","Válido✔")</f>
        <v>Vencido‼</v>
      </c>
    </row>
    <row r="18" spans="1:12" x14ac:dyDescent="0.25">
      <c r="A18" s="50" t="str">
        <f>Tabela224[[#This Row],[NOME]]</f>
        <v>ELISVÂNIO DE SOUZA OLIVEIRA</v>
      </c>
      <c r="B18" s="11" t="str">
        <f>Tabela224[[#This Row],[CATEGORIA]]</f>
        <v>INTERMITENTE (ELISVÂNIO)</v>
      </c>
      <c r="C18" s="15" t="str">
        <f>Tabela224[[#This Row],[SITUAÇÃO ]]</f>
        <v>ATIVO</v>
      </c>
      <c r="D18" s="15" t="s">
        <v>80</v>
      </c>
      <c r="E18" s="7"/>
      <c r="F18" s="10">
        <v>8.3333333333333329E-2</v>
      </c>
      <c r="G18" s="7" t="s">
        <v>22</v>
      </c>
      <c r="H18" s="7" t="s">
        <v>63</v>
      </c>
      <c r="I18" s="8">
        <v>12</v>
      </c>
      <c r="J18" s="7">
        <f t="shared" si="0"/>
        <v>366</v>
      </c>
      <c r="K18" s="9">
        <f t="shared" si="2"/>
        <v>337</v>
      </c>
      <c r="L18" s="15" t="str">
        <f ca="1">IF(TODAY()&gt;Tabela2241011121314151617181920101314151617495051[[#This Row],[VENCIMENTO]],"Vencido‼","Válido✔")</f>
        <v>Vencido‼</v>
      </c>
    </row>
    <row r="19" spans="1:12" x14ac:dyDescent="0.25">
      <c r="A19" s="11" t="str">
        <f>Tabela224[[#This Row],[NOME]]</f>
        <v>EVARISTO CHAVES DA SILVA</v>
      </c>
      <c r="B19" s="11" t="str">
        <f>Tabela224[[#This Row],[CATEGORIA]]</f>
        <v>EMPREGADO</v>
      </c>
      <c r="C19" s="15" t="str">
        <f>Tabela224[[#This Row],[SITUAÇÃO ]]</f>
        <v>ATIVO</v>
      </c>
      <c r="D19" s="15" t="s">
        <v>80</v>
      </c>
      <c r="E19" s="7"/>
      <c r="F19" s="10">
        <v>8.3333333333333329E-2</v>
      </c>
      <c r="G19" s="7" t="s">
        <v>22</v>
      </c>
      <c r="H19" s="7" t="s">
        <v>63</v>
      </c>
      <c r="I19" s="8">
        <v>12</v>
      </c>
      <c r="J19" s="7">
        <f t="shared" si="0"/>
        <v>366</v>
      </c>
      <c r="K19" s="9">
        <f t="shared" si="2"/>
        <v>337</v>
      </c>
      <c r="L19" s="15" t="str">
        <f ca="1">IF(TODAY()&gt;Tabela2241011121314151617181920101314151617495051[[#This Row],[VENCIMENTO]],"Vencido‼","Válido✔")</f>
        <v>Vencido‼</v>
      </c>
    </row>
    <row r="20" spans="1:12" x14ac:dyDescent="0.25">
      <c r="A20" s="49" t="str">
        <f>Tabela224[[#This Row],[NOME]]</f>
        <v>FELIPE OLIVEIRA BARBOSA</v>
      </c>
      <c r="B20" s="11" t="str">
        <f>Tabela224[[#This Row],[CATEGORIA]]</f>
        <v>EMPREGADO</v>
      </c>
      <c r="C20" s="15" t="str">
        <f>Tabela224[[#This Row],[SITUAÇÃO ]]</f>
        <v>ATIVO</v>
      </c>
      <c r="D20" s="15" t="s">
        <v>80</v>
      </c>
      <c r="E20" s="7">
        <v>45397</v>
      </c>
      <c r="F20" s="10">
        <v>8.3333333333333329E-2</v>
      </c>
      <c r="G20" s="7" t="s">
        <v>22</v>
      </c>
      <c r="H20" s="7" t="s">
        <v>63</v>
      </c>
      <c r="I20" s="8">
        <v>12</v>
      </c>
      <c r="J20" s="7">
        <f t="shared" si="0"/>
        <v>45762</v>
      </c>
      <c r="K20" s="9">
        <f t="shared" si="2"/>
        <v>45733</v>
      </c>
      <c r="L20" s="15" t="str">
        <f ca="1">IF(TODAY()&gt;Tabela2241011121314151617181920101314151617495051[[#This Row],[VENCIMENTO]],"Vencido‼","Válido✔")</f>
        <v>Válido✔</v>
      </c>
    </row>
    <row r="21" spans="1:12" x14ac:dyDescent="0.25">
      <c r="A21" s="49" t="str">
        <f>Tabela224[[#This Row],[NOME]]</f>
        <v>FERNANDO OLIVEIRA DOS SANTOS</v>
      </c>
      <c r="B21" s="11" t="str">
        <f>Tabela224[[#This Row],[CATEGORIA]]</f>
        <v>EMPREGADO</v>
      </c>
      <c r="C21" s="15" t="str">
        <f>Tabela224[[#This Row],[SITUAÇÃO ]]</f>
        <v>ATIVO</v>
      </c>
      <c r="D21" s="15" t="s">
        <v>80</v>
      </c>
      <c r="E21" s="7">
        <v>45397</v>
      </c>
      <c r="F21" s="10">
        <v>8.3333333333333329E-2</v>
      </c>
      <c r="G21" s="7" t="s">
        <v>22</v>
      </c>
      <c r="H21" s="7" t="s">
        <v>63</v>
      </c>
      <c r="I21" s="8">
        <v>12</v>
      </c>
      <c r="J21" s="7">
        <f t="shared" si="0"/>
        <v>45762</v>
      </c>
      <c r="K21" s="9">
        <f t="shared" si="2"/>
        <v>45733</v>
      </c>
      <c r="L21" s="15" t="str">
        <f ca="1">IF(TODAY()&gt;Tabela2241011121314151617181920101314151617495051[[#This Row],[VENCIMENTO]],"Vencido‼","Válido✔")</f>
        <v>Válido✔</v>
      </c>
    </row>
    <row r="22" spans="1:12" x14ac:dyDescent="0.25">
      <c r="A22" s="50" t="str">
        <f>Tabela224[[#This Row],[NOME]]</f>
        <v>FILIPI GODINHO VEIGA</v>
      </c>
      <c r="B22" s="11" t="str">
        <f>Tabela224[[#This Row],[CATEGORIA]]</f>
        <v>INTERMITENTE (GEOSCAN)</v>
      </c>
      <c r="C22" s="15" t="str">
        <f>Tabela224[[#This Row],[SITUAÇÃO ]]</f>
        <v>ATIVO</v>
      </c>
      <c r="D22" s="15" t="s">
        <v>80</v>
      </c>
      <c r="E22" s="7"/>
      <c r="F22" s="10">
        <v>8.3333333333333329E-2</v>
      </c>
      <c r="G22" s="7" t="s">
        <v>22</v>
      </c>
      <c r="H22" s="7" t="s">
        <v>63</v>
      </c>
      <c r="I22" s="8">
        <v>12</v>
      </c>
      <c r="J22" s="7">
        <f t="shared" si="0"/>
        <v>366</v>
      </c>
      <c r="K22" s="9">
        <f t="shared" si="2"/>
        <v>337</v>
      </c>
      <c r="L22" s="15" t="str">
        <f ca="1">IF(TODAY()&gt;Tabela2241011121314151617181920101314151617495051[[#This Row],[VENCIMENTO]],"Vencido‼","Válido✔")</f>
        <v>Vencido‼</v>
      </c>
    </row>
    <row r="23" spans="1:12" x14ac:dyDescent="0.25">
      <c r="A23" s="49" t="str">
        <f>Tabela224[[#This Row],[NOME]]</f>
        <v>GERSON DAMIÃO DA SILVA PRADO</v>
      </c>
      <c r="B23" s="11" t="str">
        <f>Tabela224[[#This Row],[CATEGORIA]]</f>
        <v>EMPREGADO</v>
      </c>
      <c r="C23" s="15" t="str">
        <f>Tabela224[[#This Row],[SITUAÇÃO ]]</f>
        <v>ATIVO</v>
      </c>
      <c r="D23" s="15" t="s">
        <v>80</v>
      </c>
      <c r="E23" s="7">
        <v>45397</v>
      </c>
      <c r="F23" s="10">
        <v>8.3333333333333329E-2</v>
      </c>
      <c r="G23" s="7" t="s">
        <v>22</v>
      </c>
      <c r="H23" s="7" t="s">
        <v>63</v>
      </c>
      <c r="I23" s="8">
        <v>12</v>
      </c>
      <c r="J23" s="7">
        <f t="shared" si="0"/>
        <v>45762</v>
      </c>
      <c r="K23" s="9">
        <f t="shared" si="2"/>
        <v>45733</v>
      </c>
      <c r="L23" s="15" t="str">
        <f ca="1">IF(TODAY()&gt;Tabela2241011121314151617181920101314151617495051[[#This Row],[VENCIMENTO]],"Vencido‼","Válido✔")</f>
        <v>Válido✔</v>
      </c>
    </row>
    <row r="24" spans="1:12" x14ac:dyDescent="0.25">
      <c r="A24" s="50" t="str">
        <f>Tabela224[[#This Row],[NOME]]</f>
        <v>GIVALDO JOSE DOS SANTOS</v>
      </c>
      <c r="B24" s="11" t="str">
        <f>Tabela224[[#This Row],[CATEGORIA]]</f>
        <v>INTERMITENTE (ELISVÂNIO)</v>
      </c>
      <c r="C24" s="15" t="str">
        <f>Tabela224[[#This Row],[SITUAÇÃO ]]</f>
        <v>ATIVO</v>
      </c>
      <c r="D24" s="15" t="s">
        <v>80</v>
      </c>
      <c r="E24" s="7"/>
      <c r="F24" s="10">
        <v>8.3333333333333329E-2</v>
      </c>
      <c r="G24" s="7" t="s">
        <v>22</v>
      </c>
      <c r="H24" s="7" t="s">
        <v>63</v>
      </c>
      <c r="I24" s="8">
        <v>12</v>
      </c>
      <c r="J24" s="7">
        <f t="shared" si="0"/>
        <v>366</v>
      </c>
      <c r="K24" s="9">
        <f t="shared" si="2"/>
        <v>337</v>
      </c>
      <c r="L24" s="15" t="str">
        <f ca="1">IF(TODAY()&gt;Tabela2241011121314151617181920101314151617495051[[#This Row],[VENCIMENTO]],"Vencido‼","Válido✔")</f>
        <v>Vencido‼</v>
      </c>
    </row>
    <row r="25" spans="1:12" x14ac:dyDescent="0.25">
      <c r="A25" s="49" t="str">
        <f>Tabela224[[#This Row],[NOME]]</f>
        <v>GUSTAVO HENRIQUE ABREU ROCHA</v>
      </c>
      <c r="B25" s="11" t="str">
        <f>Tabela224[[#This Row],[CATEGORIA]]</f>
        <v>EMPREGADO</v>
      </c>
      <c r="C25" s="15" t="str">
        <f>Tabela224[[#This Row],[SITUAÇÃO ]]</f>
        <v>ATIVO</v>
      </c>
      <c r="D25" s="15" t="s">
        <v>80</v>
      </c>
      <c r="E25" s="7">
        <v>45397</v>
      </c>
      <c r="F25" s="10">
        <v>8.3333333333333329E-2</v>
      </c>
      <c r="G25" s="7" t="s">
        <v>22</v>
      </c>
      <c r="H25" s="7" t="s">
        <v>63</v>
      </c>
      <c r="I25" s="8">
        <v>12</v>
      </c>
      <c r="J25" s="7">
        <f t="shared" si="0"/>
        <v>45762</v>
      </c>
      <c r="K25" s="9">
        <f t="shared" si="2"/>
        <v>45733</v>
      </c>
      <c r="L25" s="15" t="str">
        <f ca="1">IF(TODAY()&gt;Tabela2241011121314151617181920101314151617495051[[#This Row],[VENCIMENTO]],"Vencido‼","Válido✔")</f>
        <v>Válido✔</v>
      </c>
    </row>
    <row r="26" spans="1:12" x14ac:dyDescent="0.25">
      <c r="A26" s="49" t="str">
        <f>Tabela224[[#This Row],[NOME]]</f>
        <v>HIGOR PAULO DIAS OLIVEIRA</v>
      </c>
      <c r="B26" s="11" t="str">
        <f>Tabela224[[#This Row],[CATEGORIA]]</f>
        <v>EMPREGADO</v>
      </c>
      <c r="C26" s="15" t="str">
        <f>Tabela224[[#This Row],[SITUAÇÃO ]]</f>
        <v>ATIVO</v>
      </c>
      <c r="D26" s="15" t="s">
        <v>80</v>
      </c>
      <c r="E26" s="7">
        <v>45397</v>
      </c>
      <c r="F26" s="10">
        <v>8.3333333333333329E-2</v>
      </c>
      <c r="G26" s="7" t="s">
        <v>22</v>
      </c>
      <c r="H26" s="7" t="s">
        <v>63</v>
      </c>
      <c r="I26" s="8">
        <v>12</v>
      </c>
      <c r="J26" s="7">
        <f t="shared" si="0"/>
        <v>45762</v>
      </c>
      <c r="K26" s="9">
        <f t="shared" si="2"/>
        <v>45733</v>
      </c>
      <c r="L26" s="15" t="str">
        <f ca="1">IF(TODAY()&gt;Tabela2241011121314151617181920101314151617495051[[#This Row],[VENCIMENTO]],"Vencido‼","Válido✔")</f>
        <v>Válido✔</v>
      </c>
    </row>
    <row r="27" spans="1:12" x14ac:dyDescent="0.25">
      <c r="A27" s="50" t="str">
        <f>Tabela224[[#This Row],[NOME]]</f>
        <v>JANDILSON VIRGENS COSTA</v>
      </c>
      <c r="B27" s="11" t="str">
        <f>Tabela224[[#This Row],[CATEGORIA]]</f>
        <v>INTERMITENTE (ELISVÂNIO)</v>
      </c>
      <c r="C27" s="15" t="str">
        <f>Tabela224[[#This Row],[SITUAÇÃO ]]</f>
        <v>ATIVO</v>
      </c>
      <c r="D27" s="15" t="s">
        <v>80</v>
      </c>
      <c r="E27" s="7"/>
      <c r="F27" s="10">
        <v>8.3333333333333329E-2</v>
      </c>
      <c r="G27" s="7" t="s">
        <v>22</v>
      </c>
      <c r="H27" s="7" t="s">
        <v>63</v>
      </c>
      <c r="I27" s="8">
        <v>12</v>
      </c>
      <c r="J27" s="7">
        <f t="shared" si="0"/>
        <v>366</v>
      </c>
      <c r="K27" s="9">
        <f t="shared" si="2"/>
        <v>337</v>
      </c>
      <c r="L27" s="15" t="str">
        <f ca="1">IF(TODAY()&gt;Tabela2241011121314151617181920101314151617495051[[#This Row],[VENCIMENTO]],"Vencido‼","Válido✔")</f>
        <v>Vencido‼</v>
      </c>
    </row>
    <row r="28" spans="1:12" x14ac:dyDescent="0.25">
      <c r="A28" s="49" t="str">
        <f>Tabela224[[#This Row],[NOME]]</f>
        <v>JHONATA HENRIQUE AMORIM ALVES</v>
      </c>
      <c r="B28" s="11" t="str">
        <f>Tabela224[[#This Row],[CATEGORIA]]</f>
        <v>EMPREGADO</v>
      </c>
      <c r="C28" s="15" t="str">
        <f>Tabela224[[#This Row],[SITUAÇÃO ]]</f>
        <v>ATIVO</v>
      </c>
      <c r="D28" s="15" t="s">
        <v>80</v>
      </c>
      <c r="E28" s="7">
        <v>45397</v>
      </c>
      <c r="F28" s="10">
        <v>8.3333333333333329E-2</v>
      </c>
      <c r="G28" s="7" t="s">
        <v>22</v>
      </c>
      <c r="H28" s="7" t="s">
        <v>63</v>
      </c>
      <c r="I28" s="8">
        <v>12</v>
      </c>
      <c r="J28" s="7">
        <f t="shared" si="0"/>
        <v>45762</v>
      </c>
      <c r="K28" s="9">
        <f t="shared" si="2"/>
        <v>45733</v>
      </c>
      <c r="L28" s="15" t="str">
        <f ca="1">IF(TODAY()&gt;Tabela2241011121314151617181920101314151617495051[[#This Row],[VENCIMENTO]],"Vencido‼","Válido✔")</f>
        <v>Válido✔</v>
      </c>
    </row>
    <row r="29" spans="1:12" x14ac:dyDescent="0.25">
      <c r="A29" s="11" t="str">
        <f>Tabela224[[#This Row],[NOME]]</f>
        <v>JOÃO PAULO GUIMARÃES</v>
      </c>
      <c r="B29" s="11" t="str">
        <f>Tabela224[[#This Row],[CATEGORIA]]</f>
        <v>EMPREGADO</v>
      </c>
      <c r="C29" s="15" t="str">
        <f>Tabela224[[#This Row],[SITUAÇÃO ]]</f>
        <v>INATIVO</v>
      </c>
      <c r="D29" s="15" t="s">
        <v>80</v>
      </c>
      <c r="E29" s="7"/>
      <c r="F29" s="10">
        <v>8.3333333333333329E-2</v>
      </c>
      <c r="G29" s="7" t="s">
        <v>22</v>
      </c>
      <c r="H29" s="7"/>
      <c r="I29" s="8">
        <v>12</v>
      </c>
      <c r="J29" s="7">
        <f t="shared" si="0"/>
        <v>366</v>
      </c>
      <c r="K29" s="9">
        <f t="shared" si="2"/>
        <v>337</v>
      </c>
      <c r="L29" s="15" t="str">
        <f ca="1">IF(TODAY()&gt;Tabela2241011121314151617181920101314151617495051[[#This Row],[VENCIMENTO]],"Vencido‼","Válido✔")</f>
        <v>Vencido‼</v>
      </c>
    </row>
    <row r="30" spans="1:12" x14ac:dyDescent="0.25">
      <c r="A30" s="11" t="str">
        <f>Tabela224[[#This Row],[NOME]]</f>
        <v>JONATHAS KELLYSON MARTINS DE OLIVEIRA</v>
      </c>
      <c r="B30" s="11" t="str">
        <f>Tabela224[[#This Row],[CATEGORIA]]</f>
        <v>INTERMITENTE</v>
      </c>
      <c r="C30" s="15" t="str">
        <f>Tabela224[[#This Row],[SITUAÇÃO ]]</f>
        <v>INATIVO</v>
      </c>
      <c r="D30" s="15" t="s">
        <v>80</v>
      </c>
      <c r="E30" s="7"/>
      <c r="F30" s="10">
        <v>8.3333333333333329E-2</v>
      </c>
      <c r="G30" s="7" t="s">
        <v>22</v>
      </c>
      <c r="H30" s="7"/>
      <c r="I30" s="8">
        <v>12</v>
      </c>
      <c r="J30" s="7">
        <f t="shared" si="0"/>
        <v>366</v>
      </c>
      <c r="K30" s="9">
        <f t="shared" si="2"/>
        <v>337</v>
      </c>
      <c r="L30" s="15" t="str">
        <f ca="1">IF(TODAY()&gt;Tabela2241011121314151617181920101314151617495051[[#This Row],[VENCIMENTO]],"Vencido‼","Válido✔")</f>
        <v>Vencido‼</v>
      </c>
    </row>
    <row r="31" spans="1:12" x14ac:dyDescent="0.25">
      <c r="A31" s="11" t="str">
        <f>Tabela224[[#This Row],[NOME]]</f>
        <v>JOSÉ ANTÔNIO DIAS</v>
      </c>
      <c r="B31" s="11" t="str">
        <f>Tabela224[[#This Row],[CATEGORIA]]</f>
        <v xml:space="preserve">EMPREGADO </v>
      </c>
      <c r="C31" s="15" t="str">
        <f>Tabela224[[#This Row],[SITUAÇÃO ]]</f>
        <v>ATIVO</v>
      </c>
      <c r="D31" s="15" t="s">
        <v>80</v>
      </c>
      <c r="E31" s="7"/>
      <c r="F31" s="10">
        <v>8.3333333333333329E-2</v>
      </c>
      <c r="G31" s="7" t="s">
        <v>22</v>
      </c>
      <c r="H31" s="7" t="s">
        <v>63</v>
      </c>
      <c r="I31" s="8">
        <v>12</v>
      </c>
      <c r="J31" s="7">
        <f t="shared" si="0"/>
        <v>366</v>
      </c>
      <c r="K31" s="9">
        <f t="shared" si="2"/>
        <v>337</v>
      </c>
      <c r="L31" s="15" t="str">
        <f ca="1">IF(TODAY()&gt;Tabela2241011121314151617181920101314151617495051[[#This Row],[VENCIMENTO]],"Vencido‼","Válido✔")</f>
        <v>Vencido‼</v>
      </c>
    </row>
    <row r="32" spans="1:12" x14ac:dyDescent="0.25">
      <c r="A32" s="50" t="str">
        <f>Tabela224[[#This Row],[NOME]]</f>
        <v>KENNEDY ALMEIDA MOTA</v>
      </c>
      <c r="B32" s="11" t="str">
        <f>Tabela224[[#This Row],[CATEGORIA]]</f>
        <v>EMPREGADO</v>
      </c>
      <c r="C32" s="15" t="str">
        <f>Tabela224[[#This Row],[SITUAÇÃO ]]</f>
        <v>ATIVO</v>
      </c>
      <c r="D32" s="15" t="s">
        <v>80</v>
      </c>
      <c r="E32" s="7"/>
      <c r="F32" s="10">
        <v>8.3333333333333329E-2</v>
      </c>
      <c r="G32" s="7" t="s">
        <v>22</v>
      </c>
      <c r="H32" s="7" t="s">
        <v>63</v>
      </c>
      <c r="I32" s="8">
        <v>12</v>
      </c>
      <c r="J32" s="7">
        <f t="shared" si="0"/>
        <v>366</v>
      </c>
      <c r="K32" s="9">
        <f t="shared" si="2"/>
        <v>337</v>
      </c>
      <c r="L32" s="15" t="str">
        <f ca="1">IF(TODAY()&gt;Tabela2241011121314151617181920101314151617495051[[#This Row],[VENCIMENTO]],"Vencido‼","Válido✔")</f>
        <v>Vencido‼</v>
      </c>
    </row>
    <row r="33" spans="1:12" x14ac:dyDescent="0.25">
      <c r="A33" s="49" t="str">
        <f>Tabela224[[#This Row],[NOME]]</f>
        <v>KEVIN AQUINO ARNEZ</v>
      </c>
      <c r="B33" s="11" t="str">
        <f>Tabela224[[#This Row],[CATEGORIA]]</f>
        <v>EMPREGADO</v>
      </c>
      <c r="C33" s="15" t="str">
        <f>Tabela224[[#This Row],[SITUAÇÃO ]]</f>
        <v>ATIVO</v>
      </c>
      <c r="D33" s="15" t="s">
        <v>80</v>
      </c>
      <c r="E33" s="7">
        <v>45397</v>
      </c>
      <c r="F33" s="10">
        <v>8.3333333333333329E-2</v>
      </c>
      <c r="G33" s="7" t="s">
        <v>22</v>
      </c>
      <c r="H33" s="7" t="s">
        <v>63</v>
      </c>
      <c r="I33" s="8">
        <v>12</v>
      </c>
      <c r="J33" s="7">
        <f t="shared" si="0"/>
        <v>45762</v>
      </c>
      <c r="K33" s="9">
        <f t="shared" si="2"/>
        <v>45733</v>
      </c>
      <c r="L33" s="15" t="str">
        <f ca="1">IF(TODAY()&gt;Tabela2241011121314151617181920101314151617495051[[#This Row],[VENCIMENTO]],"Vencido‼","Válido✔")</f>
        <v>Válido✔</v>
      </c>
    </row>
    <row r="34" spans="1:12" x14ac:dyDescent="0.25">
      <c r="A34" s="11" t="str">
        <f>Tabela224[[#This Row],[NOME]]</f>
        <v>LEANDRO ARCANJO DOS SANTOS</v>
      </c>
      <c r="B34" s="11" t="str">
        <f>Tabela224[[#This Row],[CATEGORIA]]</f>
        <v>EMPREGADO</v>
      </c>
      <c r="C34" s="15" t="str">
        <f>Tabela224[[#This Row],[SITUAÇÃO ]]</f>
        <v>ATIVO</v>
      </c>
      <c r="D34" s="15" t="s">
        <v>80</v>
      </c>
      <c r="E34" s="7"/>
      <c r="F34" s="10">
        <v>8.3333333333333329E-2</v>
      </c>
      <c r="G34" s="7" t="s">
        <v>22</v>
      </c>
      <c r="H34" s="7" t="s">
        <v>63</v>
      </c>
      <c r="I34" s="8">
        <v>12</v>
      </c>
      <c r="J34" s="7">
        <f t="shared" si="0"/>
        <v>366</v>
      </c>
      <c r="K34" s="9">
        <f t="shared" si="2"/>
        <v>337</v>
      </c>
      <c r="L34" s="15" t="str">
        <f ca="1">IF(TODAY()&gt;Tabela2241011121314151617181920101314151617495051[[#This Row],[VENCIMENTO]],"Vencido‼","Válido✔")</f>
        <v>Vencido‼</v>
      </c>
    </row>
    <row r="35" spans="1:12" x14ac:dyDescent="0.25">
      <c r="A35" s="11" t="str">
        <f>Tabela224[[#This Row],[NOME]]</f>
        <v>LUCIANO ALVES DE PAIVA</v>
      </c>
      <c r="B35" s="11" t="str">
        <f>Tabela224[[#This Row],[CATEGORIA]]</f>
        <v>EMPREGADO</v>
      </c>
      <c r="C35" s="15" t="str">
        <f>Tabela224[[#This Row],[SITUAÇÃO ]]</f>
        <v>INATIVO</v>
      </c>
      <c r="D35" s="15" t="s">
        <v>80</v>
      </c>
      <c r="E35" s="7"/>
      <c r="F35" s="10">
        <v>8.3333333333333329E-2</v>
      </c>
      <c r="G35" s="7" t="s">
        <v>22</v>
      </c>
      <c r="H35" s="7"/>
      <c r="I35" s="8">
        <v>12</v>
      </c>
      <c r="J35" s="7">
        <f t="shared" si="0"/>
        <v>366</v>
      </c>
      <c r="K35" s="9">
        <f t="shared" si="2"/>
        <v>337</v>
      </c>
      <c r="L35" s="15" t="str">
        <f ca="1">IF(TODAY()&gt;Tabela2241011121314151617181920101314151617495051[[#This Row],[VENCIMENTO]],"Vencido‼","Válido✔")</f>
        <v>Vencido‼</v>
      </c>
    </row>
    <row r="36" spans="1:12" x14ac:dyDescent="0.25">
      <c r="A36" s="50" t="str">
        <f>Tabela224[[#This Row],[NOME]]</f>
        <v>LUIZ CARLOS CORRÊA</v>
      </c>
      <c r="B36" s="11" t="str">
        <f>Tabela224[[#This Row],[CATEGORIA]]</f>
        <v>EMPREGADO</v>
      </c>
      <c r="C36" s="15" t="str">
        <f>Tabela224[[#This Row],[SITUAÇÃO ]]</f>
        <v>ATIVO</v>
      </c>
      <c r="D36" s="15" t="s">
        <v>80</v>
      </c>
      <c r="E36" s="7"/>
      <c r="F36" s="10">
        <v>8.3333333333333329E-2</v>
      </c>
      <c r="G36" s="7" t="s">
        <v>22</v>
      </c>
      <c r="H36" s="7" t="s">
        <v>63</v>
      </c>
      <c r="I36" s="8">
        <v>12</v>
      </c>
      <c r="J36" s="7">
        <f t="shared" si="0"/>
        <v>366</v>
      </c>
      <c r="K36" s="9">
        <f t="shared" si="2"/>
        <v>337</v>
      </c>
      <c r="L36" s="15" t="str">
        <f ca="1">IF(TODAY()&gt;Tabela2241011121314151617181920101314151617495051[[#This Row],[VENCIMENTO]],"Vencido‼","Válido✔")</f>
        <v>Vencido‼</v>
      </c>
    </row>
    <row r="37" spans="1:12" x14ac:dyDescent="0.25">
      <c r="A37" s="49" t="str">
        <f>Tabela224[[#This Row],[NOME]]</f>
        <v>MÁRCIO PEREIRA DO NASCIMENTO</v>
      </c>
      <c r="B37" s="11" t="str">
        <f>Tabela224[[#This Row],[CATEGORIA]]</f>
        <v>EMPREGADO</v>
      </c>
      <c r="C37" s="15" t="str">
        <f>Tabela224[[#This Row],[SITUAÇÃO ]]</f>
        <v>ATIVO</v>
      </c>
      <c r="D37" s="15" t="s">
        <v>80</v>
      </c>
      <c r="E37" s="7">
        <v>45397</v>
      </c>
      <c r="F37" s="10">
        <v>8.3333333333333329E-2</v>
      </c>
      <c r="G37" s="7" t="s">
        <v>22</v>
      </c>
      <c r="H37" s="7" t="s">
        <v>63</v>
      </c>
      <c r="I37" s="8">
        <v>12</v>
      </c>
      <c r="J37" s="7">
        <f t="shared" si="0"/>
        <v>45762</v>
      </c>
      <c r="K37" s="9">
        <f t="shared" si="2"/>
        <v>45733</v>
      </c>
      <c r="L37" s="15" t="str">
        <f ca="1">IF(TODAY()&gt;Tabela2241011121314151617181920101314151617495051[[#This Row],[VENCIMENTO]],"Vencido‼","Válido✔")</f>
        <v>Válido✔</v>
      </c>
    </row>
    <row r="38" spans="1:12" x14ac:dyDescent="0.25">
      <c r="A38" s="50" t="str">
        <f>Tabela224[[#This Row],[NOME]]</f>
        <v>MATEUS DOS SANTOS DE BRITO</v>
      </c>
      <c r="B38" s="11" t="str">
        <f>Tabela224[[#This Row],[CATEGORIA]]</f>
        <v>INTERMITENTE (ELISVÂNIO)</v>
      </c>
      <c r="C38" s="15" t="str">
        <f>Tabela224[[#This Row],[SITUAÇÃO ]]</f>
        <v>ATIVO</v>
      </c>
      <c r="D38" s="15" t="s">
        <v>80</v>
      </c>
      <c r="E38" s="7"/>
      <c r="F38" s="10">
        <v>8.3333333333333329E-2</v>
      </c>
      <c r="G38" s="7" t="s">
        <v>22</v>
      </c>
      <c r="H38" s="7" t="s">
        <v>63</v>
      </c>
      <c r="I38" s="8">
        <v>12</v>
      </c>
      <c r="J38" s="7">
        <f t="shared" si="0"/>
        <v>366</v>
      </c>
      <c r="K38" s="9">
        <f t="shared" si="2"/>
        <v>337</v>
      </c>
      <c r="L38" s="15" t="str">
        <f ca="1">IF(TODAY()&gt;Tabela2241011121314151617181920101314151617495051[[#This Row],[VENCIMENTO]],"Vencido‼","Válido✔")</f>
        <v>Vencido‼</v>
      </c>
    </row>
    <row r="39" spans="1:12" x14ac:dyDescent="0.25">
      <c r="A39" s="49" t="str">
        <f>Tabela224[[#This Row],[NOME]]</f>
        <v>MOACIR ROMÁRIO SIQUEIRA DOS REIS</v>
      </c>
      <c r="B39" s="11" t="str">
        <f>Tabela224[[#This Row],[CATEGORIA]]</f>
        <v>EMPREGADO</v>
      </c>
      <c r="C39" s="15" t="str">
        <f>Tabela224[[#This Row],[SITUAÇÃO ]]</f>
        <v>ATIVO</v>
      </c>
      <c r="D39" s="15" t="s">
        <v>80</v>
      </c>
      <c r="E39" s="7">
        <v>45397</v>
      </c>
      <c r="F39" s="10">
        <v>8.3333333333333329E-2</v>
      </c>
      <c r="G39" s="7" t="s">
        <v>22</v>
      </c>
      <c r="H39" s="7" t="s">
        <v>63</v>
      </c>
      <c r="I39" s="8">
        <v>12</v>
      </c>
      <c r="J39" s="7">
        <f t="shared" si="0"/>
        <v>45762</v>
      </c>
      <c r="K39" s="9">
        <f t="shared" si="2"/>
        <v>45733</v>
      </c>
      <c r="L39" s="15" t="str">
        <f ca="1">IF(TODAY()&gt;Tabela2241011121314151617181920101314151617495051[[#This Row],[VENCIMENTO]],"Vencido‼","Válido✔")</f>
        <v>Válido✔</v>
      </c>
    </row>
    <row r="40" spans="1:12" x14ac:dyDescent="0.25">
      <c r="A40" s="49" t="str">
        <f>Tabela224[[#This Row],[NOME]]</f>
        <v>NATHÁLIA ROSY SOUZA OLIVEIRA</v>
      </c>
      <c r="B40" s="11" t="str">
        <f>Tabela224[[#This Row],[CATEGORIA]]</f>
        <v>EMPREGADO</v>
      </c>
      <c r="C40" s="15" t="str">
        <f>Tabela224[[#This Row],[SITUAÇÃO ]]</f>
        <v>ATIVO</v>
      </c>
      <c r="D40" s="15" t="s">
        <v>80</v>
      </c>
      <c r="E40" s="7">
        <v>45397</v>
      </c>
      <c r="F40" s="10">
        <v>8.3333333333333329E-2</v>
      </c>
      <c r="G40" s="7" t="s">
        <v>22</v>
      </c>
      <c r="H40" s="7" t="s">
        <v>63</v>
      </c>
      <c r="I40" s="8">
        <v>12</v>
      </c>
      <c r="J40" s="7">
        <f t="shared" si="0"/>
        <v>45762</v>
      </c>
      <c r="K40" s="9">
        <f t="shared" si="2"/>
        <v>45733</v>
      </c>
      <c r="L40" s="15" t="str">
        <f ca="1">IF(TODAY()&gt;Tabela2241011121314151617181920101314151617495051[[#This Row],[VENCIMENTO]],"Vencido‼","Válido✔")</f>
        <v>Válido✔</v>
      </c>
    </row>
    <row r="41" spans="1:12" x14ac:dyDescent="0.25">
      <c r="A41" s="49" t="str">
        <f>Tabela224[[#This Row],[NOME]]</f>
        <v>NAYARA THAÍS LOURENÇO OLIVEIRA</v>
      </c>
      <c r="B41" s="11" t="str">
        <f>Tabela224[[#This Row],[CATEGORIA]]</f>
        <v>EMPREGADO</v>
      </c>
      <c r="C41" s="15" t="str">
        <f>Tabela224[[#This Row],[SITUAÇÃO ]]</f>
        <v>ATIVO</v>
      </c>
      <c r="D41" s="15" t="s">
        <v>80</v>
      </c>
      <c r="E41" s="7">
        <v>45397</v>
      </c>
      <c r="F41" s="10">
        <v>8.3333333333333329E-2</v>
      </c>
      <c r="G41" s="7" t="s">
        <v>22</v>
      </c>
      <c r="H41" s="7" t="s">
        <v>63</v>
      </c>
      <c r="I41" s="8">
        <v>12</v>
      </c>
      <c r="J41" s="7">
        <f t="shared" si="0"/>
        <v>45762</v>
      </c>
      <c r="K41" s="9">
        <f t="shared" si="2"/>
        <v>45733</v>
      </c>
      <c r="L41" s="15" t="str">
        <f ca="1">IF(TODAY()&gt;Tabela2241011121314151617181920101314151617495051[[#This Row],[VENCIMENTO]],"Vencido‼","Válido✔")</f>
        <v>Válido✔</v>
      </c>
    </row>
    <row r="42" spans="1:12" x14ac:dyDescent="0.25">
      <c r="A42" s="49" t="str">
        <f>Tabela224[[#This Row],[NOME]]</f>
        <v>NIELTON OLIVEIRA DAMASCENO</v>
      </c>
      <c r="B42" s="11" t="str">
        <f>Tabela224[[#This Row],[CATEGORIA]]</f>
        <v>EMPREGADO</v>
      </c>
      <c r="C42" s="15" t="str">
        <f>Tabela224[[#This Row],[SITUAÇÃO ]]</f>
        <v>ATIVO</v>
      </c>
      <c r="D42" s="15" t="s">
        <v>80</v>
      </c>
      <c r="E42" s="7">
        <v>45397</v>
      </c>
      <c r="F42" s="10">
        <v>8.3333333333333329E-2</v>
      </c>
      <c r="G42" s="7" t="s">
        <v>22</v>
      </c>
      <c r="H42" s="7" t="s">
        <v>63</v>
      </c>
      <c r="I42" s="8">
        <v>12</v>
      </c>
      <c r="J42" s="7">
        <f t="shared" si="0"/>
        <v>45762</v>
      </c>
      <c r="K42" s="9">
        <f t="shared" si="2"/>
        <v>45733</v>
      </c>
      <c r="L42" s="15" t="str">
        <f ca="1">IF(TODAY()&gt;Tabela2241011121314151617181920101314151617495051[[#This Row],[VENCIMENTO]],"Vencido‼","Válido✔")</f>
        <v>Válido✔</v>
      </c>
    </row>
    <row r="43" spans="1:12" x14ac:dyDescent="0.25">
      <c r="A43" s="50" t="str">
        <f>Tabela224[[#This Row],[NOME]]</f>
        <v>PAULO CÉLIO DA SILVA</v>
      </c>
      <c r="B43" s="11" t="str">
        <f>Tabela224[[#This Row],[CATEGORIA]]</f>
        <v>EMPREGADO</v>
      </c>
      <c r="C43" s="15" t="str">
        <f>Tabela224[[#This Row],[SITUAÇÃO ]]</f>
        <v>ATIVO</v>
      </c>
      <c r="D43" s="15" t="s">
        <v>80</v>
      </c>
      <c r="E43" s="7"/>
      <c r="F43" s="10">
        <v>8.3333333333333329E-2</v>
      </c>
      <c r="G43" s="7" t="s">
        <v>22</v>
      </c>
      <c r="H43" s="7" t="s">
        <v>63</v>
      </c>
      <c r="I43" s="8">
        <v>12</v>
      </c>
      <c r="J43" s="7">
        <f t="shared" si="0"/>
        <v>366</v>
      </c>
      <c r="K43" s="9">
        <f t="shared" si="2"/>
        <v>337</v>
      </c>
      <c r="L43" s="15" t="str">
        <f ca="1">IF(TODAY()&gt;Tabela2241011121314151617181920101314151617495051[[#This Row],[VENCIMENTO]],"Vencido‼","Válido✔")</f>
        <v>Vencido‼</v>
      </c>
    </row>
    <row r="44" spans="1:12" x14ac:dyDescent="0.25">
      <c r="A44" s="11" t="str">
        <f>Tabela224[[#This Row],[NOME]]</f>
        <v>RAFAEL FAUSTINO MAPA COELHO</v>
      </c>
      <c r="B44" s="11" t="str">
        <f>Tabela224[[#This Row],[CATEGORIA]]</f>
        <v>EMPREGADO</v>
      </c>
      <c r="C44" s="15" t="str">
        <f>Tabela224[[#This Row],[SITUAÇÃO ]]</f>
        <v>INATIVO</v>
      </c>
      <c r="D44" s="15" t="s">
        <v>80</v>
      </c>
      <c r="E44" s="7"/>
      <c r="F44" s="10">
        <v>8.3333333333333329E-2</v>
      </c>
      <c r="G44" s="7" t="s">
        <v>22</v>
      </c>
      <c r="H44" s="7"/>
      <c r="I44" s="8">
        <v>12</v>
      </c>
      <c r="J44" s="7">
        <f t="shared" si="0"/>
        <v>366</v>
      </c>
      <c r="K44" s="9">
        <f t="shared" si="2"/>
        <v>337</v>
      </c>
      <c r="L44" s="15" t="str">
        <f ca="1">IF(TODAY()&gt;Tabela2241011121314151617181920101314151617495051[[#This Row],[VENCIMENTO]],"Vencido‼","Válido✔")</f>
        <v>Vencido‼</v>
      </c>
    </row>
    <row r="45" spans="1:12" x14ac:dyDescent="0.25">
      <c r="A45" s="11" t="str">
        <f>Tabela224[[#This Row],[NOME]]</f>
        <v>RAFAEL ROBERTO CAMPIDELLI</v>
      </c>
      <c r="B45" s="11" t="str">
        <f>Tabela224[[#This Row],[CATEGORIA]]</f>
        <v>EMPREGADO</v>
      </c>
      <c r="C45" s="15" t="s">
        <v>120</v>
      </c>
      <c r="D45" s="15" t="s">
        <v>80</v>
      </c>
      <c r="E45" s="7"/>
      <c r="F45" s="10">
        <v>8.3333333333333329E-2</v>
      </c>
      <c r="G45" s="7" t="s">
        <v>22</v>
      </c>
      <c r="H45" s="7"/>
      <c r="I45" s="8">
        <v>12</v>
      </c>
      <c r="J45" s="7">
        <f>EDATE(E45,I45)</f>
        <v>366</v>
      </c>
      <c r="K45" s="9">
        <f>J45-29</f>
        <v>337</v>
      </c>
      <c r="L45" s="15" t="str">
        <f ca="1">IF(TODAY()&gt;Tabela2241011121314151617181920101314151617495051[[#This Row],[VENCIMENTO]],"Vencido‼","Válido✔")</f>
        <v>Vencido‼</v>
      </c>
    </row>
    <row r="46" spans="1:12" x14ac:dyDescent="0.25">
      <c r="A46" s="49" t="str">
        <f>Tabela224[[#This Row],[NOME]]</f>
        <v>ROBERT AUGUSTO SANTOS SILVA</v>
      </c>
      <c r="B46" s="11" t="str">
        <f>Tabela224[[#This Row],[CATEGORIA]]</f>
        <v>EMPREGADO</v>
      </c>
      <c r="C46" s="15" t="str">
        <f>Tabela224[[#This Row],[SITUAÇÃO ]]</f>
        <v>ATIVO</v>
      </c>
      <c r="D46" s="15" t="s">
        <v>80</v>
      </c>
      <c r="E46" s="7">
        <v>45397</v>
      </c>
      <c r="F46" s="10">
        <v>8.3333333333333329E-2</v>
      </c>
      <c r="G46" s="7" t="s">
        <v>22</v>
      </c>
      <c r="H46" s="7" t="s">
        <v>63</v>
      </c>
      <c r="I46" s="8">
        <v>12</v>
      </c>
      <c r="J46" s="7">
        <f t="shared" si="0"/>
        <v>45762</v>
      </c>
      <c r="K46" s="9">
        <f t="shared" si="2"/>
        <v>45733</v>
      </c>
      <c r="L46" s="15" t="str">
        <f ca="1">IF(TODAY()&gt;Tabela2241011121314151617181920101314151617495051[[#This Row],[VENCIMENTO]],"Vencido‼","Válido✔")</f>
        <v>Válido✔</v>
      </c>
    </row>
    <row r="47" spans="1:12" x14ac:dyDescent="0.25">
      <c r="A47" s="50" t="str">
        <f>Tabela224[[#This Row],[NOME]]</f>
        <v>TALISON TIAGO DIAS OLIVEIRA</v>
      </c>
      <c r="B47" s="11" t="str">
        <f>Tabela224[[#This Row],[CATEGORIA]]</f>
        <v>EMPREGADO</v>
      </c>
      <c r="C47" s="15" t="str">
        <f>Tabela224[[#This Row],[SITUAÇÃO ]]</f>
        <v>ATIVO</v>
      </c>
      <c r="D47" s="15" t="s">
        <v>80</v>
      </c>
      <c r="E47" s="7"/>
      <c r="F47" s="10">
        <v>8.3333333333333329E-2</v>
      </c>
      <c r="G47" s="7" t="s">
        <v>22</v>
      </c>
      <c r="H47" s="7" t="s">
        <v>63</v>
      </c>
      <c r="I47" s="8">
        <v>12</v>
      </c>
      <c r="J47" s="7">
        <f t="shared" si="0"/>
        <v>366</v>
      </c>
      <c r="K47" s="9">
        <f t="shared" si="2"/>
        <v>337</v>
      </c>
      <c r="L47" s="15" t="str">
        <f ca="1">IF(TODAY()&gt;Tabela2241011121314151617181920101314151617495051[[#This Row],[VENCIMENTO]],"Vencido‼","Válido✔")</f>
        <v>Vencido‼</v>
      </c>
    </row>
    <row r="48" spans="1:12" x14ac:dyDescent="0.25">
      <c r="A48" s="49" t="str">
        <f>Tabela224[[#This Row],[NOME]]</f>
        <v>THAÍS LORRAINE DA SILVA SANTOS</v>
      </c>
      <c r="B48" s="11" t="str">
        <f>Tabela224[[#This Row],[CATEGORIA]]</f>
        <v>EMPREGADO</v>
      </c>
      <c r="C48" s="15" t="str">
        <f>Tabela224[[#This Row],[SITUAÇÃO ]]</f>
        <v>ATIVO</v>
      </c>
      <c r="D48" s="15" t="s">
        <v>80</v>
      </c>
      <c r="E48" s="7">
        <v>45397</v>
      </c>
      <c r="F48" s="10">
        <v>8.3333333333333329E-2</v>
      </c>
      <c r="G48" s="7" t="s">
        <v>22</v>
      </c>
      <c r="H48" s="7" t="s">
        <v>63</v>
      </c>
      <c r="I48" s="8">
        <v>12</v>
      </c>
      <c r="J48" s="7">
        <f t="shared" si="0"/>
        <v>45762</v>
      </c>
      <c r="K48" s="9">
        <f t="shared" si="2"/>
        <v>45733</v>
      </c>
      <c r="L48" s="15" t="str">
        <f ca="1">IF(TODAY()&gt;Tabela2241011121314151617181920101314151617495051[[#This Row],[VENCIMENTO]],"Vencido‼","Válido✔")</f>
        <v>Válido✔</v>
      </c>
    </row>
    <row r="49" spans="1:12" x14ac:dyDescent="0.25">
      <c r="A49" s="11" t="str">
        <f>Tabela224[[#This Row],[NOME]]</f>
        <v>WAGNER APARECIDO DE SOUSA JÚNIOR</v>
      </c>
      <c r="B49" s="11" t="str">
        <f>Tabela224[[#This Row],[CATEGORIA]]</f>
        <v>EMPREGADO</v>
      </c>
      <c r="C49" s="15" t="str">
        <f>Tabela224[[#This Row],[SITUAÇÃO ]]</f>
        <v>INATIVO</v>
      </c>
      <c r="D49" s="15" t="s">
        <v>80</v>
      </c>
      <c r="E49" s="7"/>
      <c r="F49" s="10">
        <v>8.3333333333333329E-2</v>
      </c>
      <c r="G49" s="7" t="s">
        <v>22</v>
      </c>
      <c r="H49" s="7"/>
      <c r="I49" s="8">
        <v>12</v>
      </c>
      <c r="J49" s="7">
        <f t="shared" si="0"/>
        <v>366</v>
      </c>
      <c r="K49" s="9">
        <f t="shared" si="2"/>
        <v>337</v>
      </c>
      <c r="L49" s="15" t="str">
        <f ca="1">IF(TODAY()&gt;Tabela2241011121314151617181920101314151617495051[[#This Row],[VENCIMENTO]],"Vencido‼","Válido✔")</f>
        <v>Vencido‼</v>
      </c>
    </row>
    <row r="50" spans="1:12" x14ac:dyDescent="0.25">
      <c r="A50" s="49" t="str">
        <f>Tabela224[[#This Row],[NOME]]</f>
        <v>WESLEY DE ALMEIDA E SOUZA</v>
      </c>
      <c r="B50" s="11" t="str">
        <f>Tabela224[[#This Row],[CATEGORIA]]</f>
        <v>EMPREGADO</v>
      </c>
      <c r="C50" s="15" t="str">
        <f>Tabela224[[#This Row],[SITUAÇÃO ]]</f>
        <v>ATIVO</v>
      </c>
      <c r="D50" s="15" t="s">
        <v>80</v>
      </c>
      <c r="E50" s="7">
        <v>45397</v>
      </c>
      <c r="F50" s="10">
        <v>8.3333333333333329E-2</v>
      </c>
      <c r="G50" s="7" t="s">
        <v>22</v>
      </c>
      <c r="H50" s="7" t="s">
        <v>63</v>
      </c>
      <c r="I50" s="8">
        <v>12</v>
      </c>
      <c r="J50" s="19">
        <f t="shared" si="0"/>
        <v>45762</v>
      </c>
      <c r="K50" s="20">
        <f t="shared" si="2"/>
        <v>45733</v>
      </c>
      <c r="L50" s="15" t="str">
        <f ca="1">IF(TODAY()&gt;Tabela2241011121314151617181920101314151617495051[[#This Row],[VENCIMENTO]],"Vencido‼","Válido✔")</f>
        <v>Válido✔</v>
      </c>
    </row>
    <row r="51" spans="1:12" x14ac:dyDescent="0.25">
      <c r="A51" s="49" t="str">
        <f>Tabela224[[#This Row],[NOME]]</f>
        <v>MARCELO CHRISTIAN LELIS DE OLIVEIRA</v>
      </c>
      <c r="B51" s="11" t="str">
        <f>Tabela224[[#This Row],[CATEGORIA]]</f>
        <v>EMPREGADO</v>
      </c>
      <c r="C51" s="15" t="str">
        <f>Tabela224[[#This Row],[SITUAÇÃO ]]</f>
        <v>ATIVO</v>
      </c>
      <c r="D51" s="15" t="s">
        <v>80</v>
      </c>
      <c r="E51" s="7">
        <v>45397</v>
      </c>
      <c r="F51" s="10">
        <v>8.3333333333333329E-2</v>
      </c>
      <c r="G51" s="7" t="s">
        <v>22</v>
      </c>
      <c r="H51" s="7" t="s">
        <v>63</v>
      </c>
      <c r="I51" s="8">
        <v>12</v>
      </c>
      <c r="J51" s="7">
        <f t="shared" si="0"/>
        <v>45762</v>
      </c>
      <c r="K51" s="9">
        <f t="shared" si="2"/>
        <v>45733</v>
      </c>
      <c r="L51" s="27" t="str">
        <f ca="1">IF(TODAY()&gt;Tabela2241011121314151617181920101314151617495051[[#This Row],[VENCIMENTO]],"Vencido‼","Válido✔")</f>
        <v>Válido✔</v>
      </c>
    </row>
    <row r="52" spans="1:12" x14ac:dyDescent="0.25">
      <c r="A52" s="49" t="str">
        <f>Tabela224[[#This Row],[NOME]]</f>
        <v>PABLO VINICIUS SEVERINO FERNANDES</v>
      </c>
      <c r="B52" s="11" t="str">
        <f>Tabela224[[#This Row],[CATEGORIA]]</f>
        <v xml:space="preserve">EMPREGADO </v>
      </c>
      <c r="C52" s="15" t="str">
        <f>Tabela224[[#This Row],[SITUAÇÃO ]]</f>
        <v>ATIVO</v>
      </c>
      <c r="D52" s="15" t="s">
        <v>80</v>
      </c>
      <c r="E52" s="7">
        <v>45397</v>
      </c>
      <c r="F52" s="10">
        <v>8.3333333333333329E-2</v>
      </c>
      <c r="G52" s="7" t="s">
        <v>22</v>
      </c>
      <c r="H52" s="7" t="s">
        <v>63</v>
      </c>
      <c r="I52" s="8">
        <v>12</v>
      </c>
      <c r="J52" s="7">
        <f t="shared" si="0"/>
        <v>45762</v>
      </c>
      <c r="K52" s="9">
        <f t="shared" si="2"/>
        <v>45733</v>
      </c>
      <c r="L52" s="27" t="str">
        <f ca="1">IF(TODAY()&gt;Tabela2241011121314151617181920101314151617495051[[#This Row],[VENCIMENTO]],"Vencido‼","Válido✔")</f>
        <v>Válido✔</v>
      </c>
    </row>
    <row r="53" spans="1:12" x14ac:dyDescent="0.25">
      <c r="A53" s="11" t="str">
        <f>Tabela224[[#This Row],[NOME]]</f>
        <v>FRANCISCO PEDRO DE SOUZA SANTOS</v>
      </c>
      <c r="B53" s="11" t="str">
        <f>Tabela224[[#This Row],[CATEGORIA]]</f>
        <v>EMPREGADO</v>
      </c>
      <c r="C53" s="15" t="s">
        <v>120</v>
      </c>
      <c r="D53" s="15" t="s">
        <v>80</v>
      </c>
      <c r="E53" s="7"/>
      <c r="F53" s="10">
        <v>8.3333333333333329E-2</v>
      </c>
      <c r="G53" s="7" t="s">
        <v>22</v>
      </c>
      <c r="H53" s="7"/>
      <c r="I53" s="8">
        <v>12</v>
      </c>
      <c r="J53" s="7">
        <f t="shared" si="0"/>
        <v>366</v>
      </c>
      <c r="K53" s="9">
        <f t="shared" si="2"/>
        <v>337</v>
      </c>
      <c r="L53" s="27" t="str">
        <f ca="1">IF(TODAY()&gt;Tabela2241011121314151617181920101314151617495051[[#This Row],[VENCIMENTO]],"Vencido‼","Válido✔")</f>
        <v>Vencido‼</v>
      </c>
    </row>
    <row r="54" spans="1:12" x14ac:dyDescent="0.25">
      <c r="A54" s="49" t="str">
        <f>Tabela224[[#This Row],[NOME]]</f>
        <v>ÍTALO GABRIEL DA SILVA RODRIGUES SANTOS</v>
      </c>
      <c r="B54" s="11" t="str">
        <f>Tabela224[[#This Row],[CATEGORIA]]</f>
        <v>EMPREGADO</v>
      </c>
      <c r="C54" s="15" t="str">
        <f>Tabela224[[#This Row],[SITUAÇÃO ]]</f>
        <v>ATIVO</v>
      </c>
      <c r="D54" s="15" t="s">
        <v>80</v>
      </c>
      <c r="E54" s="7">
        <v>45397</v>
      </c>
      <c r="F54" s="10">
        <v>8.3333333333333329E-2</v>
      </c>
      <c r="G54" s="7" t="s">
        <v>22</v>
      </c>
      <c r="H54" s="7" t="s">
        <v>63</v>
      </c>
      <c r="I54" s="8">
        <v>12</v>
      </c>
      <c r="J54" s="7">
        <f t="shared" si="0"/>
        <v>45762</v>
      </c>
      <c r="K54" s="9">
        <f t="shared" si="2"/>
        <v>45733</v>
      </c>
      <c r="L54" s="27" t="str">
        <f ca="1">IF(TODAY()&gt;Tabela2241011121314151617181920101314151617495051[[#This Row],[VENCIMENTO]],"Vencido‼","Válido✔")</f>
        <v>Válido✔</v>
      </c>
    </row>
    <row r="55" spans="1:12" x14ac:dyDescent="0.25">
      <c r="A55" s="49" t="str">
        <f>Tabela224[[#This Row],[NOME]]</f>
        <v>IVANILDO AMARAL SANTOS</v>
      </c>
      <c r="B55" s="11" t="str">
        <f>Tabela224[[#This Row],[CATEGORIA]]</f>
        <v>EMPREGADO</v>
      </c>
      <c r="C55" s="15" t="str">
        <f>Tabela224[[#This Row],[SITUAÇÃO ]]</f>
        <v>ATIVO</v>
      </c>
      <c r="D55" s="15" t="s">
        <v>80</v>
      </c>
      <c r="E55" s="7">
        <v>45397</v>
      </c>
      <c r="F55" s="10">
        <v>8.3333333333333329E-2</v>
      </c>
      <c r="G55" s="7" t="s">
        <v>22</v>
      </c>
      <c r="H55" s="7" t="s">
        <v>63</v>
      </c>
      <c r="I55" s="8">
        <v>12</v>
      </c>
      <c r="J55" s="7">
        <f t="shared" si="0"/>
        <v>45762</v>
      </c>
      <c r="K55" s="9">
        <f t="shared" si="2"/>
        <v>45733</v>
      </c>
      <c r="L55" s="27" t="str">
        <f ca="1">IF(TODAY()&gt;Tabela2241011121314151617181920101314151617495051[[#This Row],[VENCIMENTO]],"Vencido‼","Válido✔")</f>
        <v>Válido✔</v>
      </c>
    </row>
    <row r="56" spans="1:12" x14ac:dyDescent="0.25">
      <c r="A56" s="49" t="str">
        <f>Tabela224[[#This Row],[NOME]]</f>
        <v>JONATHAN FERNANDES PEREIRA</v>
      </c>
      <c r="B56" s="11" t="str">
        <f>Tabela224[[#This Row],[CATEGORIA]]</f>
        <v>EMPREGADO</v>
      </c>
      <c r="C56" s="15" t="str">
        <f>Tabela224[[#This Row],[SITUAÇÃO ]]</f>
        <v>ATIVO</v>
      </c>
      <c r="D56" s="15" t="s">
        <v>80</v>
      </c>
      <c r="E56" s="7">
        <v>45397</v>
      </c>
      <c r="F56" s="10">
        <v>8.3333333333333329E-2</v>
      </c>
      <c r="G56" s="7" t="s">
        <v>22</v>
      </c>
      <c r="H56" s="7" t="s">
        <v>63</v>
      </c>
      <c r="I56" s="8">
        <v>12</v>
      </c>
      <c r="J56" s="7">
        <f t="shared" si="0"/>
        <v>45762</v>
      </c>
      <c r="K56" s="9">
        <f t="shared" si="2"/>
        <v>45733</v>
      </c>
      <c r="L56" s="27" t="str">
        <f ca="1">IF(TODAY()&gt;Tabela2241011121314151617181920101314151617495051[[#This Row],[VENCIMENTO]],"Vencido‼","Válido✔")</f>
        <v>Válido✔</v>
      </c>
    </row>
    <row r="57" spans="1:12" x14ac:dyDescent="0.25">
      <c r="A57" s="50" t="str">
        <f>Tabela224[[#This Row],[NOME]]</f>
        <v>FERNANDO AQUINO FERNANDES</v>
      </c>
      <c r="B57" s="11" t="str">
        <f>Tabela224[[#This Row],[CATEGORIA]]</f>
        <v>INTERMITENTE (FERNANDO)</v>
      </c>
      <c r="C57" s="15" t="str">
        <f>Tabela224[[#This Row],[SITUAÇÃO ]]</f>
        <v>ATIVO</v>
      </c>
      <c r="D57" s="15" t="s">
        <v>80</v>
      </c>
      <c r="E57" s="7"/>
      <c r="F57" s="10">
        <v>8.3333333333333329E-2</v>
      </c>
      <c r="G57" s="7" t="s">
        <v>22</v>
      </c>
      <c r="H57" s="7" t="s">
        <v>63</v>
      </c>
      <c r="I57" s="8">
        <v>12</v>
      </c>
      <c r="J57" s="7">
        <f t="shared" si="0"/>
        <v>366</v>
      </c>
      <c r="K57" s="9">
        <f t="shared" si="2"/>
        <v>337</v>
      </c>
      <c r="L57" s="27" t="str">
        <f ca="1">IF(TODAY()&gt;Tabela2241011121314151617181920101314151617495051[[#This Row],[VENCIMENTO]],"Vencido‼","Válido✔")</f>
        <v>Vencido‼</v>
      </c>
    </row>
    <row r="58" spans="1:12" x14ac:dyDescent="0.25">
      <c r="A58" s="50" t="str">
        <f>Tabela224[[#This Row],[NOME]]</f>
        <v>WANDESON COSTA LIMA</v>
      </c>
      <c r="B58" s="11" t="str">
        <f>Tabela224[[#This Row],[CATEGORIA]]</f>
        <v>INTERMITENTE (FERNANDO)</v>
      </c>
      <c r="C58" s="15" t="str">
        <f>Tabela224[[#This Row],[SITUAÇÃO ]]</f>
        <v>ATIVO</v>
      </c>
      <c r="D58" s="15" t="s">
        <v>80</v>
      </c>
      <c r="E58" s="7"/>
      <c r="F58" s="10">
        <v>8.3333333333333329E-2</v>
      </c>
      <c r="G58" s="7" t="s">
        <v>22</v>
      </c>
      <c r="H58" s="7" t="s">
        <v>63</v>
      </c>
      <c r="I58" s="8">
        <v>12</v>
      </c>
      <c r="J58" s="7">
        <f t="shared" si="0"/>
        <v>366</v>
      </c>
      <c r="K58" s="9">
        <f t="shared" si="2"/>
        <v>337</v>
      </c>
      <c r="L58" s="27" t="str">
        <f ca="1">IF(TODAY()&gt;Tabela2241011121314151617181920101314151617495051[[#This Row],[VENCIMENTO]],"Vencido‼","Válido✔")</f>
        <v>Vencido‼</v>
      </c>
    </row>
    <row r="59" spans="1:12" x14ac:dyDescent="0.25">
      <c r="A59" s="50" t="str">
        <f>Tabela224[[#This Row],[NOME]]</f>
        <v>WILLIAN JORGE CAETANO PINTO</v>
      </c>
      <c r="B59" s="11" t="str">
        <f>Tabela224[[#This Row],[CATEGORIA]]</f>
        <v>INTERMITENTE (FERNANDO)</v>
      </c>
      <c r="C59" s="15" t="str">
        <f>Tabela224[[#This Row],[SITUAÇÃO ]]</f>
        <v>ATIVO</v>
      </c>
      <c r="D59" s="15" t="s">
        <v>80</v>
      </c>
      <c r="E59" s="7"/>
      <c r="F59" s="10">
        <v>8.3333333333333329E-2</v>
      </c>
      <c r="G59" s="7" t="s">
        <v>22</v>
      </c>
      <c r="H59" s="7" t="s">
        <v>63</v>
      </c>
      <c r="I59" s="8">
        <v>12</v>
      </c>
      <c r="J59" s="7">
        <f t="shared" si="0"/>
        <v>366</v>
      </c>
      <c r="K59" s="9">
        <f t="shared" si="2"/>
        <v>337</v>
      </c>
      <c r="L59" s="27" t="str">
        <f ca="1">IF(TODAY()&gt;Tabela2241011121314151617181920101314151617495051[[#This Row],[VENCIMENTO]],"Vencido‼","Válido✔")</f>
        <v>Vencido‼</v>
      </c>
    </row>
    <row r="60" spans="1:12" x14ac:dyDescent="0.25">
      <c r="A60" s="49" t="str">
        <f>Tabela224[[#This Row],[NOME]]</f>
        <v>GRASIANE DA COSTA SOBRINHO</v>
      </c>
      <c r="B60" s="11" t="str">
        <f>Tabela224[[#This Row],[CATEGORIA]]</f>
        <v>EMPREGADO</v>
      </c>
      <c r="C60" s="15" t="str">
        <f>Tabela224[[#This Row],[SITUAÇÃO ]]</f>
        <v>ATIVO</v>
      </c>
      <c r="D60" s="15" t="s">
        <v>80</v>
      </c>
      <c r="E60" s="7">
        <v>45397</v>
      </c>
      <c r="F60" s="10">
        <v>8.3333333333333329E-2</v>
      </c>
      <c r="G60" s="7" t="s">
        <v>22</v>
      </c>
      <c r="H60" s="7" t="s">
        <v>63</v>
      </c>
      <c r="I60" s="8">
        <v>12</v>
      </c>
      <c r="J60" s="7">
        <f t="shared" si="0"/>
        <v>45762</v>
      </c>
      <c r="K60" s="9">
        <f t="shared" si="2"/>
        <v>45733</v>
      </c>
      <c r="L60" s="27" t="str">
        <f ca="1">IF(TODAY()&gt;Tabela2241011121314151617181920101314151617495051[[#This Row],[VENCIMENTO]],"Vencido‼","Válido✔")</f>
        <v>Válido✔</v>
      </c>
    </row>
    <row r="61" spans="1:12" x14ac:dyDescent="0.25">
      <c r="A61" s="50" t="str">
        <f>Tabela224[[#This Row],[NOME]]</f>
        <v>BRUNO GUIMARÃES MARTINS</v>
      </c>
      <c r="B61" s="11" t="str">
        <f>Tabela224[[#This Row],[CATEGORIA]]</f>
        <v>EMPREGADO</v>
      </c>
      <c r="C61" s="15" t="str">
        <f>Tabela224[[#This Row],[SITUAÇÃO ]]</f>
        <v>ATIVO</v>
      </c>
      <c r="D61" s="15" t="s">
        <v>80</v>
      </c>
      <c r="E61" s="7"/>
      <c r="F61" s="10">
        <v>8.3333333333333329E-2</v>
      </c>
      <c r="G61" s="7" t="s">
        <v>22</v>
      </c>
      <c r="H61" s="7" t="s">
        <v>63</v>
      </c>
      <c r="I61" s="8">
        <v>12</v>
      </c>
      <c r="J61" s="7">
        <f t="shared" si="0"/>
        <v>366</v>
      </c>
      <c r="K61" s="9">
        <f t="shared" si="2"/>
        <v>337</v>
      </c>
      <c r="L61" s="27" t="str">
        <f ca="1">IF(TODAY()&gt;Tabela2241011121314151617181920101314151617495051[[#This Row],[VENCIMENTO]],"Vencido‼","Válido✔")</f>
        <v>Vencido‼</v>
      </c>
    </row>
    <row r="62" spans="1:12" x14ac:dyDescent="0.25">
      <c r="A62" s="49" t="str">
        <f>Tabela224[[#This Row],[NOME]]</f>
        <v>LEANDRO GUIMARÃES MARTINS</v>
      </c>
      <c r="B62" s="11" t="str">
        <f>Tabela224[[#This Row],[CATEGORIA]]</f>
        <v>EMPREGADO</v>
      </c>
      <c r="C62" s="15" t="str">
        <f>Tabela224[[#This Row],[SITUAÇÃO ]]</f>
        <v>ATIVO</v>
      </c>
      <c r="D62" s="15" t="s">
        <v>80</v>
      </c>
      <c r="E62" s="7">
        <v>45397</v>
      </c>
      <c r="F62" s="10">
        <v>8.3333333333333329E-2</v>
      </c>
      <c r="G62" s="7" t="s">
        <v>22</v>
      </c>
      <c r="H62" s="7" t="s">
        <v>63</v>
      </c>
      <c r="I62" s="8">
        <v>12</v>
      </c>
      <c r="J62" s="7">
        <f t="shared" si="0"/>
        <v>45762</v>
      </c>
      <c r="K62" s="9">
        <f t="shared" si="2"/>
        <v>45733</v>
      </c>
      <c r="L62" s="27" t="str">
        <f ca="1">IF(TODAY()&gt;Tabela2241011121314151617181920101314151617495051[[#This Row],[VENCIMENTO]],"Vencido‼","Válido✔")</f>
        <v>Válido✔</v>
      </c>
    </row>
    <row r="63" spans="1:12" x14ac:dyDescent="0.25">
      <c r="A63" s="11" t="str">
        <f>Tabela224[[#This Row],[NOME]]</f>
        <v>ALESSANDRO IORANY DOS SANTOS</v>
      </c>
      <c r="B63" s="11" t="str">
        <f>Tabela224[[#This Row],[CATEGORIA]]</f>
        <v>EMPREGADO</v>
      </c>
      <c r="C63" s="15" t="str">
        <f>Tabela224[[#This Row],[SITUAÇÃO ]]</f>
        <v>INATIVO</v>
      </c>
      <c r="D63" s="15" t="s">
        <v>80</v>
      </c>
      <c r="E63" s="7"/>
      <c r="F63" s="10">
        <v>8.3333333333333329E-2</v>
      </c>
      <c r="G63" s="7" t="s">
        <v>22</v>
      </c>
      <c r="H63" s="7"/>
      <c r="I63" s="8">
        <v>12</v>
      </c>
      <c r="J63" s="7">
        <f t="shared" si="0"/>
        <v>366</v>
      </c>
      <c r="K63" s="9">
        <f t="shared" si="2"/>
        <v>337</v>
      </c>
      <c r="L63" s="27" t="str">
        <f ca="1">IF(TODAY()&gt;Tabela2241011121314151617181920101314151617495051[[#This Row],[VENCIMENTO]],"Vencido‼","Válido✔")</f>
        <v>Vencido‼</v>
      </c>
    </row>
    <row r="64" spans="1:12" x14ac:dyDescent="0.25">
      <c r="A64" s="49" t="str">
        <f>Tabela224[[#This Row],[NOME]]</f>
        <v>MATHEUS BINI SEVERINO FERNANDES</v>
      </c>
      <c r="B64" s="11" t="str">
        <f>Tabela224[[#This Row],[CATEGORIA]]</f>
        <v>EMPREGADO</v>
      </c>
      <c r="C64" s="15" t="str">
        <f>Tabela224[[#This Row],[SITUAÇÃO ]]</f>
        <v>ATIVO</v>
      </c>
      <c r="D64" s="15" t="s">
        <v>80</v>
      </c>
      <c r="E64" s="7">
        <v>45397</v>
      </c>
      <c r="F64" s="10">
        <v>8.3333333333333329E-2</v>
      </c>
      <c r="G64" s="7" t="s">
        <v>22</v>
      </c>
      <c r="H64" s="7" t="s">
        <v>63</v>
      </c>
      <c r="I64" s="8">
        <v>12</v>
      </c>
      <c r="J64" s="7">
        <f t="shared" si="0"/>
        <v>45762</v>
      </c>
      <c r="K64" s="9">
        <f t="shared" si="2"/>
        <v>45733</v>
      </c>
      <c r="L64" s="27" t="str">
        <f ca="1">IF(TODAY()&gt;Tabela2241011121314151617181920101314151617495051[[#This Row],[VENCIMENTO]],"Vencido‼","Válido✔")</f>
        <v>Válido✔</v>
      </c>
    </row>
    <row r="65" spans="1:12" x14ac:dyDescent="0.25">
      <c r="A65" s="49" t="str">
        <f>Tabela224[[#This Row],[NOME]]</f>
        <v>NILTON ALVES DA CUNHA FILHO</v>
      </c>
      <c r="B65" s="11" t="str">
        <f>Tabela224[[#This Row],[CATEGORIA]]</f>
        <v>EMPREGADO</v>
      </c>
      <c r="C65" s="15" t="str">
        <f>Tabela224[[#This Row],[SITUAÇÃO ]]</f>
        <v>ATIVO</v>
      </c>
      <c r="D65" s="15" t="s">
        <v>80</v>
      </c>
      <c r="E65" s="7">
        <v>45397</v>
      </c>
      <c r="F65" s="10">
        <v>8.3333333333333329E-2</v>
      </c>
      <c r="G65" s="7" t="s">
        <v>22</v>
      </c>
      <c r="H65" s="7" t="s">
        <v>63</v>
      </c>
      <c r="I65" s="8">
        <v>12</v>
      </c>
      <c r="J65" s="7">
        <f t="shared" si="0"/>
        <v>45762</v>
      </c>
      <c r="K65" s="9">
        <f t="shared" si="2"/>
        <v>45733</v>
      </c>
      <c r="L65" s="27" t="str">
        <f ca="1">IF(TODAY()&gt;Tabela2241011121314151617181920101314151617495051[[#This Row],[VENCIMENTO]],"Vencido‼","Válido✔")</f>
        <v>Válido✔</v>
      </c>
    </row>
    <row r="66" spans="1:12" x14ac:dyDescent="0.25">
      <c r="A66" s="49" t="str">
        <f>Tabela224[[#This Row],[NOME]]</f>
        <v>FRANCISCO PEDRO DE SOUZA SANTOS</v>
      </c>
      <c r="B66" s="11" t="str">
        <f>Tabela224[[#This Row],[CATEGORIA]]</f>
        <v>EMPREGADO</v>
      </c>
      <c r="C66" s="15" t="str">
        <f>Tabela224[[#This Row],[SITUAÇÃO ]]</f>
        <v>ATIVO</v>
      </c>
      <c r="D66" s="15" t="s">
        <v>80</v>
      </c>
      <c r="E66" s="7">
        <v>45397</v>
      </c>
      <c r="F66" s="10">
        <v>8.3333333333333329E-2</v>
      </c>
      <c r="G66" s="7" t="s">
        <v>22</v>
      </c>
      <c r="H66" s="7" t="s">
        <v>63</v>
      </c>
      <c r="I66" s="8">
        <v>12</v>
      </c>
      <c r="J66" s="7">
        <f t="shared" si="0"/>
        <v>45762</v>
      </c>
      <c r="K66" s="9">
        <f t="shared" si="2"/>
        <v>45733</v>
      </c>
      <c r="L66" s="27" t="str">
        <f ca="1">IF(TODAY()&gt;Tabela2241011121314151617181920101314151617495051[[#This Row],[VENCIMENTO]],"Vencido‼","Válido✔")</f>
        <v>Válido✔</v>
      </c>
    </row>
    <row r="67" spans="1:12" x14ac:dyDescent="0.25">
      <c r="A67" s="11" t="str">
        <f>Tabela224[[#This Row],[NOME]]</f>
        <v>CARLOS EDUARDO ALVES JULIÃO</v>
      </c>
      <c r="B67" s="11" t="str">
        <f>Tabela224[[#This Row],[CATEGORIA]]</f>
        <v>EMPREGADO</v>
      </c>
      <c r="C67" s="15" t="str">
        <f>Tabela224[[#This Row],[SITUAÇÃO ]]</f>
        <v>ATIVO</v>
      </c>
      <c r="D67" s="15" t="s">
        <v>80</v>
      </c>
      <c r="E67" s="7"/>
      <c r="F67" s="10">
        <v>8.3333333333333329E-2</v>
      </c>
      <c r="G67" s="7" t="s">
        <v>22</v>
      </c>
      <c r="H67" s="7"/>
      <c r="I67" s="8">
        <v>12</v>
      </c>
      <c r="J67" s="7">
        <f t="shared" si="0"/>
        <v>366</v>
      </c>
      <c r="K67" s="9">
        <f t="shared" si="2"/>
        <v>337</v>
      </c>
      <c r="L67" s="27" t="str">
        <f ca="1">IF(TODAY()&gt;Tabela2241011121314151617181920101314151617495051[[#This Row],[VENCIMENTO]],"Vencido‼","Válido✔")</f>
        <v>Vencido‼</v>
      </c>
    </row>
    <row r="68" spans="1:12" x14ac:dyDescent="0.25">
      <c r="A68" s="11" t="str">
        <f>Tabela224[[#This Row],[NOME]]</f>
        <v>JHONATAS ALVES COSTA</v>
      </c>
      <c r="B68" s="11" t="str">
        <f>Tabela224[[#This Row],[CATEGORIA]]</f>
        <v>EMPREGADO</v>
      </c>
      <c r="C68" s="15" t="str">
        <f>Tabela224[[#This Row],[SITUAÇÃO ]]</f>
        <v>ATIVO</v>
      </c>
      <c r="D68" s="15" t="s">
        <v>80</v>
      </c>
      <c r="E68" s="7"/>
      <c r="F68" s="10">
        <v>8.3333333333333329E-2</v>
      </c>
      <c r="G68" s="7" t="s">
        <v>22</v>
      </c>
      <c r="H68" s="7"/>
      <c r="I68" s="8">
        <v>12</v>
      </c>
      <c r="J68" s="7">
        <f t="shared" si="0"/>
        <v>366</v>
      </c>
      <c r="K68" s="9">
        <f t="shared" si="2"/>
        <v>337</v>
      </c>
      <c r="L68" s="27" t="str">
        <f ca="1">IF(TODAY()&gt;Tabela2241011121314151617181920101314151617495051[[#This Row],[VENCIMENTO]],"Vencido‼","Válido✔")</f>
        <v>Vencido‼</v>
      </c>
    </row>
    <row r="69" spans="1:12" x14ac:dyDescent="0.25">
      <c r="A69" s="11" t="str">
        <f>Tabela224[[#This Row],[NOME]]</f>
        <v>KELLEN CARLA PEREIRA SILVA</v>
      </c>
      <c r="B69" s="11" t="str">
        <f>Tabela224[[#This Row],[CATEGORIA]]</f>
        <v>EMPREGADO</v>
      </c>
      <c r="C69" s="15" t="str">
        <f>Tabela224[[#This Row],[SITUAÇÃO ]]</f>
        <v>ATIVO</v>
      </c>
      <c r="D69" s="15" t="s">
        <v>80</v>
      </c>
      <c r="E69" s="7"/>
      <c r="F69" s="10">
        <v>8.3333333333333329E-2</v>
      </c>
      <c r="G69" s="7" t="s">
        <v>22</v>
      </c>
      <c r="H69" s="7"/>
      <c r="I69" s="8">
        <v>12</v>
      </c>
      <c r="J69" s="7">
        <f t="shared" ref="J69:J100" si="3">EDATE(E69,I69)</f>
        <v>366</v>
      </c>
      <c r="K69" s="9">
        <f t="shared" si="2"/>
        <v>337</v>
      </c>
      <c r="L69" s="27" t="str">
        <f ca="1">IF(TODAY()&gt;Tabela2241011121314151617181920101314151617495051[[#This Row],[VENCIMENTO]],"Vencido‼","Válido✔")</f>
        <v>Vencido‼</v>
      </c>
    </row>
    <row r="70" spans="1:12" x14ac:dyDescent="0.25">
      <c r="A70" s="11" t="str">
        <f>Tabela224[[#This Row],[NOME]]</f>
        <v>LEONARDO JOSÉ DA SILVA</v>
      </c>
      <c r="B70" s="11" t="str">
        <f>Tabela224[[#This Row],[CATEGORIA]]</f>
        <v>EMPREGADO</v>
      </c>
      <c r="C70" s="15" t="str">
        <f>Tabela224[[#This Row],[SITUAÇÃO ]]</f>
        <v>ATIVO</v>
      </c>
      <c r="D70" s="15" t="s">
        <v>80</v>
      </c>
      <c r="E70" s="7"/>
      <c r="F70" s="10">
        <v>8.3333333333333329E-2</v>
      </c>
      <c r="G70" s="7" t="s">
        <v>22</v>
      </c>
      <c r="H70" s="7"/>
      <c r="I70" s="8">
        <v>12</v>
      </c>
      <c r="J70" s="7">
        <f t="shared" si="3"/>
        <v>366</v>
      </c>
      <c r="K70" s="9">
        <f t="shared" si="2"/>
        <v>337</v>
      </c>
      <c r="L70" s="27" t="str">
        <f ca="1">IF(TODAY()&gt;Tabela2241011121314151617181920101314151617495051[[#This Row],[VENCIMENTO]],"Vencido‼","Válido✔")</f>
        <v>Vencido‼</v>
      </c>
    </row>
    <row r="71" spans="1:12" x14ac:dyDescent="0.25">
      <c r="A71" s="11" t="str">
        <f>Tabela224[[#This Row],[NOME]]</f>
        <v>LUSIMAR DE SOUZA SANTOS</v>
      </c>
      <c r="B71" s="11" t="str">
        <f>Tabela224[[#This Row],[CATEGORIA]]</f>
        <v>EMPREGADO</v>
      </c>
      <c r="C71" s="15" t="str">
        <f>Tabela224[[#This Row],[SITUAÇÃO ]]</f>
        <v>ATIVO</v>
      </c>
      <c r="D71" s="15" t="s">
        <v>80</v>
      </c>
      <c r="E71" s="7"/>
      <c r="F71" s="10">
        <v>8.3333333333333329E-2</v>
      </c>
      <c r="G71" s="7" t="s">
        <v>22</v>
      </c>
      <c r="H71" s="7"/>
      <c r="I71" s="8">
        <v>12</v>
      </c>
      <c r="J71" s="7">
        <f t="shared" si="3"/>
        <v>366</v>
      </c>
      <c r="K71" s="9">
        <f t="shared" si="2"/>
        <v>337</v>
      </c>
      <c r="L71" s="27" t="str">
        <f ca="1">IF(TODAY()&gt;Tabela2241011121314151617181920101314151617495051[[#This Row],[VENCIMENTO]],"Vencido‼","Válido✔")</f>
        <v>Vencido‼</v>
      </c>
    </row>
    <row r="72" spans="1:12" x14ac:dyDescent="0.25">
      <c r="A72" s="11" t="str">
        <f>Tabela224[[#This Row],[NOME]]</f>
        <v>SANDY CRISTINA VENCESLAU FERREIRA</v>
      </c>
      <c r="B72" s="11" t="str">
        <f>Tabela224[[#This Row],[CATEGORIA]]</f>
        <v>EMPREGADO</v>
      </c>
      <c r="C72" s="15" t="str">
        <f>Tabela224[[#This Row],[SITUAÇÃO ]]</f>
        <v>ATIVO</v>
      </c>
      <c r="D72" s="15" t="s">
        <v>80</v>
      </c>
      <c r="E72" s="7"/>
      <c r="F72" s="10">
        <v>8.3333333333333329E-2</v>
      </c>
      <c r="G72" s="7" t="s">
        <v>22</v>
      </c>
      <c r="H72" s="7"/>
      <c r="I72" s="8">
        <v>12</v>
      </c>
      <c r="J72" s="7">
        <f t="shared" si="3"/>
        <v>366</v>
      </c>
      <c r="K72" s="9">
        <f t="shared" si="2"/>
        <v>337</v>
      </c>
      <c r="L72" s="27" t="str">
        <f ca="1">IF(TODAY()&gt;Tabela2241011121314151617181920101314151617495051[[#This Row],[VENCIMENTO]],"Vencido‼","Válido✔")</f>
        <v>Vencido‼</v>
      </c>
    </row>
    <row r="73" spans="1:12" x14ac:dyDescent="0.25">
      <c r="A73" s="11" t="e">
        <f>Tabela224[[#This Row],[NOME]]</f>
        <v>#VALUE!</v>
      </c>
      <c r="B73" s="11" t="e">
        <f>Tabela224[[#This Row],[CATEGORIA]]</f>
        <v>#VALUE!</v>
      </c>
      <c r="C73" s="15" t="e">
        <f>Tabela224[[#This Row],[SITUAÇÃO ]]</f>
        <v>#VALUE!</v>
      </c>
      <c r="D73" s="8"/>
      <c r="E73" s="7"/>
      <c r="F73" s="7"/>
      <c r="G73" s="7"/>
      <c r="H73" s="7"/>
      <c r="I73" s="8"/>
      <c r="J73" s="7">
        <f t="shared" si="3"/>
        <v>0</v>
      </c>
      <c r="K73" s="9">
        <f t="shared" si="2"/>
        <v>-29</v>
      </c>
      <c r="L73" s="27" t="str">
        <f ca="1">IF(TODAY()&gt;Tabela2241011121314151617181920101314151617495051[[#This Row],[VENCIMENTO]],"Vencido‼","Válido✔")</f>
        <v>Vencido‼</v>
      </c>
    </row>
    <row r="74" spans="1:12" x14ac:dyDescent="0.25">
      <c r="A74" s="11" t="e">
        <f>Tabela224[[#This Row],[NOME]]</f>
        <v>#VALUE!</v>
      </c>
      <c r="B74" s="11" t="e">
        <f>Tabela224[[#This Row],[CATEGORIA]]</f>
        <v>#VALUE!</v>
      </c>
      <c r="C74" s="15" t="e">
        <f>Tabela224[[#This Row],[SITUAÇÃO ]]</f>
        <v>#VALUE!</v>
      </c>
      <c r="D74" s="8"/>
      <c r="E74" s="7"/>
      <c r="F74" s="7"/>
      <c r="G74" s="7"/>
      <c r="H74" s="7"/>
      <c r="I74" s="8"/>
      <c r="J74" s="7">
        <f t="shared" si="3"/>
        <v>0</v>
      </c>
      <c r="K74" s="9">
        <f t="shared" si="2"/>
        <v>-29</v>
      </c>
      <c r="L74" s="27" t="str">
        <f ca="1">IF(TODAY()&gt;Tabela2241011121314151617181920101314151617495051[[#This Row],[VENCIMENTO]],"Vencido‼","Válido✔")</f>
        <v>Vencido‼</v>
      </c>
    </row>
    <row r="75" spans="1:12" x14ac:dyDescent="0.25">
      <c r="A75" s="11" t="e">
        <f>Tabela224[[#This Row],[NOME]]</f>
        <v>#VALUE!</v>
      </c>
      <c r="B75" s="11" t="e">
        <f>Tabela224[[#This Row],[CATEGORIA]]</f>
        <v>#VALUE!</v>
      </c>
      <c r="C75" s="15" t="e">
        <f>Tabela224[[#This Row],[SITUAÇÃO ]]</f>
        <v>#VALUE!</v>
      </c>
      <c r="D75" s="8"/>
      <c r="E75" s="7"/>
      <c r="F75" s="7"/>
      <c r="G75" s="7"/>
      <c r="H75" s="7"/>
      <c r="I75" s="8"/>
      <c r="J75" s="7">
        <f t="shared" si="3"/>
        <v>0</v>
      </c>
      <c r="K75" s="9">
        <f t="shared" si="2"/>
        <v>-29</v>
      </c>
      <c r="L75" s="27" t="str">
        <f ca="1">IF(TODAY()&gt;Tabela2241011121314151617181920101314151617495051[[#This Row],[VENCIMENTO]],"Vencido‼","Válido✔")</f>
        <v>Vencido‼</v>
      </c>
    </row>
    <row r="76" spans="1:12" x14ac:dyDescent="0.25">
      <c r="A76" s="11" t="e">
        <f>Tabela224[[#This Row],[NOME]]</f>
        <v>#VALUE!</v>
      </c>
      <c r="B76" s="11" t="e">
        <f>Tabela224[[#This Row],[CATEGORIA]]</f>
        <v>#VALUE!</v>
      </c>
      <c r="C76" s="15" t="e">
        <f>Tabela224[[#This Row],[SITUAÇÃO ]]</f>
        <v>#VALUE!</v>
      </c>
      <c r="D76" s="8"/>
      <c r="E76" s="7"/>
      <c r="F76" s="7"/>
      <c r="G76" s="7"/>
      <c r="H76" s="7"/>
      <c r="I76" s="8"/>
      <c r="J76" s="7">
        <f t="shared" si="3"/>
        <v>0</v>
      </c>
      <c r="K76" s="9">
        <f t="shared" si="2"/>
        <v>-29</v>
      </c>
      <c r="L76" s="27" t="str">
        <f ca="1">IF(TODAY()&gt;Tabela2241011121314151617181920101314151617495051[[#This Row],[VENCIMENTO]],"Vencido‼","Válido✔")</f>
        <v>Vencido‼</v>
      </c>
    </row>
    <row r="77" spans="1:12" x14ac:dyDescent="0.25">
      <c r="A77" s="11" t="e">
        <f>Tabela224[[#This Row],[NOME]]</f>
        <v>#VALUE!</v>
      </c>
      <c r="B77" s="11" t="e">
        <f>Tabela224[[#This Row],[CATEGORIA]]</f>
        <v>#VALUE!</v>
      </c>
      <c r="C77" s="15" t="e">
        <f>Tabela224[[#This Row],[SITUAÇÃO ]]</f>
        <v>#VALUE!</v>
      </c>
      <c r="D77" s="8"/>
      <c r="E77" s="7"/>
      <c r="F77" s="7"/>
      <c r="G77" s="7"/>
      <c r="H77" s="7"/>
      <c r="I77" s="8"/>
      <c r="J77" s="7">
        <f t="shared" si="3"/>
        <v>0</v>
      </c>
      <c r="K77" s="9">
        <f t="shared" si="2"/>
        <v>-29</v>
      </c>
      <c r="L77" s="27" t="str">
        <f ca="1">IF(TODAY()&gt;Tabela2241011121314151617181920101314151617495051[[#This Row],[VENCIMENTO]],"Vencido‼","Válido✔")</f>
        <v>Vencido‼</v>
      </c>
    </row>
    <row r="78" spans="1:12" x14ac:dyDescent="0.25">
      <c r="A78" s="11" t="e">
        <f>Tabela224[[#This Row],[NOME]]</f>
        <v>#VALUE!</v>
      </c>
      <c r="B78" s="11" t="e">
        <f>Tabela224[[#This Row],[CATEGORIA]]</f>
        <v>#VALUE!</v>
      </c>
      <c r="C78" s="15" t="e">
        <f>Tabela224[[#This Row],[SITUAÇÃO ]]</f>
        <v>#VALUE!</v>
      </c>
      <c r="D78" s="8"/>
      <c r="E78" s="7"/>
      <c r="F78" s="7"/>
      <c r="G78" s="7"/>
      <c r="H78" s="7"/>
      <c r="I78" s="8"/>
      <c r="J78" s="7">
        <f t="shared" si="3"/>
        <v>0</v>
      </c>
      <c r="K78" s="9">
        <f t="shared" si="2"/>
        <v>-29</v>
      </c>
      <c r="L78" s="27" t="str">
        <f ca="1">IF(TODAY()&gt;Tabela2241011121314151617181920101314151617495051[[#This Row],[VENCIMENTO]],"Vencido‼","Válido✔")</f>
        <v>Vencido‼</v>
      </c>
    </row>
    <row r="79" spans="1:12" x14ac:dyDescent="0.25">
      <c r="A79" s="11" t="e">
        <f>Tabela224[[#This Row],[NOME]]</f>
        <v>#VALUE!</v>
      </c>
      <c r="B79" s="11" t="e">
        <f>Tabela224[[#This Row],[CATEGORIA]]</f>
        <v>#VALUE!</v>
      </c>
      <c r="C79" s="15" t="e">
        <f>Tabela224[[#This Row],[SITUAÇÃO ]]</f>
        <v>#VALUE!</v>
      </c>
      <c r="D79" s="8"/>
      <c r="E79" s="7"/>
      <c r="F79" s="7"/>
      <c r="G79" s="7"/>
      <c r="H79" s="7"/>
      <c r="I79" s="8"/>
      <c r="J79" s="7">
        <f t="shared" si="3"/>
        <v>0</v>
      </c>
      <c r="K79" s="9">
        <f t="shared" ref="K79:K100" si="4">J79-29</f>
        <v>-29</v>
      </c>
      <c r="L79" s="27" t="str">
        <f ca="1">IF(TODAY()&gt;Tabela2241011121314151617181920101314151617495051[[#This Row],[VENCIMENTO]],"Vencido‼","Válido✔")</f>
        <v>Vencido‼</v>
      </c>
    </row>
    <row r="80" spans="1:12" x14ac:dyDescent="0.25">
      <c r="A80" s="11" t="e">
        <f>Tabela224[[#This Row],[NOME]]</f>
        <v>#VALUE!</v>
      </c>
      <c r="B80" s="11" t="e">
        <f>Tabela224[[#This Row],[CATEGORIA]]</f>
        <v>#VALUE!</v>
      </c>
      <c r="C80" s="15" t="e">
        <f>Tabela224[[#This Row],[SITUAÇÃO ]]</f>
        <v>#VALUE!</v>
      </c>
      <c r="D80" s="8"/>
      <c r="E80" s="7"/>
      <c r="F80" s="7"/>
      <c r="G80" s="7"/>
      <c r="H80" s="7"/>
      <c r="I80" s="8"/>
      <c r="J80" s="7">
        <f t="shared" si="3"/>
        <v>0</v>
      </c>
      <c r="K80" s="9">
        <f t="shared" si="4"/>
        <v>-29</v>
      </c>
      <c r="L80" s="27" t="str">
        <f ca="1">IF(TODAY()&gt;Tabela2241011121314151617181920101314151617495051[[#This Row],[VENCIMENTO]],"Vencido‼","Válido✔")</f>
        <v>Vencido‼</v>
      </c>
    </row>
    <row r="81" spans="1:12" x14ac:dyDescent="0.25">
      <c r="A81" s="11" t="e">
        <f>Tabela224[[#This Row],[NOME]]</f>
        <v>#VALUE!</v>
      </c>
      <c r="B81" s="11" t="e">
        <f>Tabela224[[#This Row],[CATEGORIA]]</f>
        <v>#VALUE!</v>
      </c>
      <c r="C81" s="15"/>
      <c r="D81" s="8"/>
      <c r="E81" s="7"/>
      <c r="F81" s="7"/>
      <c r="G81" s="7"/>
      <c r="H81" s="7"/>
      <c r="I81" s="8"/>
      <c r="J81" s="7">
        <f t="shared" si="3"/>
        <v>0</v>
      </c>
      <c r="K81" s="9">
        <f t="shared" si="4"/>
        <v>-29</v>
      </c>
      <c r="L81" s="27" t="str">
        <f ca="1">IF(TODAY()&gt;Tabela2241011121314151617181920101314151617495051[[#This Row],[VENCIMENTO]],"Vencido‼","Válido✔")</f>
        <v>Vencido‼</v>
      </c>
    </row>
    <row r="82" spans="1:12" x14ac:dyDescent="0.25">
      <c r="A82" s="11" t="e">
        <f>Tabela224[[#This Row],[NOME]]</f>
        <v>#VALUE!</v>
      </c>
      <c r="B82" s="11" t="e">
        <f>Tabela224[[#This Row],[CATEGORIA]]</f>
        <v>#VALUE!</v>
      </c>
      <c r="C82" s="15"/>
      <c r="D82" s="8"/>
      <c r="E82" s="7"/>
      <c r="F82" s="7"/>
      <c r="G82" s="7"/>
      <c r="H82" s="7"/>
      <c r="I82" s="8"/>
      <c r="J82" s="7">
        <f t="shared" si="3"/>
        <v>0</v>
      </c>
      <c r="K82" s="9">
        <f t="shared" si="4"/>
        <v>-29</v>
      </c>
      <c r="L82" s="27" t="str">
        <f ca="1">IF(TODAY()&gt;Tabela2241011121314151617181920101314151617495051[[#This Row],[VENCIMENTO]],"Vencido‼","Válido✔")</f>
        <v>Vencido‼</v>
      </c>
    </row>
    <row r="83" spans="1:12" x14ac:dyDescent="0.25">
      <c r="A83" s="11" t="e">
        <f>Tabela224[[#This Row],[NOME]]</f>
        <v>#VALUE!</v>
      </c>
      <c r="B83" s="11" t="e">
        <f>Tabela224[[#This Row],[CATEGORIA]]</f>
        <v>#VALUE!</v>
      </c>
      <c r="C83" s="15"/>
      <c r="D83" s="8"/>
      <c r="E83" s="7"/>
      <c r="F83" s="7"/>
      <c r="G83" s="7"/>
      <c r="H83" s="7"/>
      <c r="I83" s="8"/>
      <c r="J83" s="7">
        <f t="shared" si="3"/>
        <v>0</v>
      </c>
      <c r="K83" s="9">
        <f t="shared" si="4"/>
        <v>-29</v>
      </c>
      <c r="L83" s="27" t="str">
        <f ca="1">IF(TODAY()&gt;Tabela2241011121314151617181920101314151617495051[[#This Row],[VENCIMENTO]],"Vencido‼","Válido✔")</f>
        <v>Vencido‼</v>
      </c>
    </row>
    <row r="84" spans="1:12" x14ac:dyDescent="0.25">
      <c r="A84" s="11" t="e">
        <f>Tabela224[[#This Row],[NOME]]</f>
        <v>#VALUE!</v>
      </c>
      <c r="B84" s="11" t="e">
        <f>Tabela224[[#This Row],[CATEGORIA]]</f>
        <v>#VALUE!</v>
      </c>
      <c r="C84" s="15"/>
      <c r="D84" s="8"/>
      <c r="E84" s="7"/>
      <c r="F84" s="7"/>
      <c r="G84" s="7"/>
      <c r="H84" s="7"/>
      <c r="I84" s="8"/>
      <c r="J84" s="7">
        <f t="shared" si="3"/>
        <v>0</v>
      </c>
      <c r="K84" s="9">
        <f t="shared" si="4"/>
        <v>-29</v>
      </c>
      <c r="L84" s="27" t="str">
        <f ca="1">IF(TODAY()&gt;Tabela2241011121314151617181920101314151617495051[[#This Row],[VENCIMENTO]],"Vencido‼","Válido✔")</f>
        <v>Vencido‼</v>
      </c>
    </row>
    <row r="85" spans="1:12" x14ac:dyDescent="0.25">
      <c r="A85" s="11" t="e">
        <f>Tabela224[[#This Row],[NOME]]</f>
        <v>#VALUE!</v>
      </c>
      <c r="B85" s="11" t="e">
        <f>Tabela224[[#This Row],[CATEGORIA]]</f>
        <v>#VALUE!</v>
      </c>
      <c r="C85" s="15"/>
      <c r="D85" s="8"/>
      <c r="E85" s="7"/>
      <c r="F85" s="7"/>
      <c r="G85" s="7"/>
      <c r="H85" s="7"/>
      <c r="I85" s="8"/>
      <c r="J85" s="7">
        <f t="shared" si="3"/>
        <v>0</v>
      </c>
      <c r="K85" s="9">
        <f t="shared" si="4"/>
        <v>-29</v>
      </c>
      <c r="L85" s="27" t="str">
        <f ca="1">IF(TODAY()&gt;Tabela2241011121314151617181920101314151617495051[[#This Row],[VENCIMENTO]],"Vencido‼","Válido✔")</f>
        <v>Vencido‼</v>
      </c>
    </row>
    <row r="86" spans="1:12" x14ac:dyDescent="0.25">
      <c r="A86" s="11" t="e">
        <f>Tabela224[[#This Row],[NOME]]</f>
        <v>#VALUE!</v>
      </c>
      <c r="B86" s="11" t="e">
        <f>Tabela224[[#This Row],[CATEGORIA]]</f>
        <v>#VALUE!</v>
      </c>
      <c r="C86" s="15"/>
      <c r="D86" s="8"/>
      <c r="E86" s="7"/>
      <c r="F86" s="7"/>
      <c r="G86" s="7"/>
      <c r="H86" s="7"/>
      <c r="I86" s="8"/>
      <c r="J86" s="7">
        <f t="shared" si="3"/>
        <v>0</v>
      </c>
      <c r="K86" s="9">
        <f t="shared" si="4"/>
        <v>-29</v>
      </c>
      <c r="L86" s="27" t="str">
        <f ca="1">IF(TODAY()&gt;Tabela2241011121314151617181920101314151617495051[[#This Row],[VENCIMENTO]],"Vencido‼","Válido✔")</f>
        <v>Vencido‼</v>
      </c>
    </row>
    <row r="87" spans="1:12" x14ac:dyDescent="0.25">
      <c r="A87" s="11" t="e">
        <f>Tabela224[[#This Row],[NOME]]</f>
        <v>#VALUE!</v>
      </c>
      <c r="B87" s="11" t="e">
        <f>Tabela224[[#This Row],[CATEGORIA]]</f>
        <v>#VALUE!</v>
      </c>
      <c r="C87" s="15"/>
      <c r="D87" s="8"/>
      <c r="E87" s="7"/>
      <c r="F87" s="7"/>
      <c r="G87" s="7"/>
      <c r="H87" s="7"/>
      <c r="I87" s="8"/>
      <c r="J87" s="7">
        <f t="shared" si="3"/>
        <v>0</v>
      </c>
      <c r="K87" s="9">
        <f t="shared" si="4"/>
        <v>-29</v>
      </c>
      <c r="L87" s="27" t="str">
        <f ca="1">IF(TODAY()&gt;Tabela2241011121314151617181920101314151617495051[[#This Row],[VENCIMENTO]],"Vencido‼","Válido✔")</f>
        <v>Vencido‼</v>
      </c>
    </row>
    <row r="88" spans="1:12" x14ac:dyDescent="0.25">
      <c r="A88" s="11" t="e">
        <f>Tabela224[[#This Row],[NOME]]</f>
        <v>#VALUE!</v>
      </c>
      <c r="B88" s="11" t="e">
        <f>Tabela224[[#This Row],[CATEGORIA]]</f>
        <v>#VALUE!</v>
      </c>
      <c r="C88" s="15"/>
      <c r="D88" s="8"/>
      <c r="E88" s="7"/>
      <c r="F88" s="7"/>
      <c r="G88" s="7"/>
      <c r="H88" s="7"/>
      <c r="I88" s="8"/>
      <c r="J88" s="7">
        <f t="shared" si="3"/>
        <v>0</v>
      </c>
      <c r="K88" s="9">
        <f t="shared" si="4"/>
        <v>-29</v>
      </c>
      <c r="L88" s="27" t="str">
        <f ca="1">IF(TODAY()&gt;Tabela2241011121314151617181920101314151617495051[[#This Row],[VENCIMENTO]],"Vencido‼","Válido✔")</f>
        <v>Vencido‼</v>
      </c>
    </row>
    <row r="89" spans="1:12" x14ac:dyDescent="0.25">
      <c r="A89" s="11" t="e">
        <f>Tabela224[[#This Row],[NOME]]</f>
        <v>#VALUE!</v>
      </c>
      <c r="B89" s="11" t="e">
        <f>Tabela224[[#This Row],[CATEGORIA]]</f>
        <v>#VALUE!</v>
      </c>
      <c r="C89" s="15"/>
      <c r="D89" s="8"/>
      <c r="E89" s="7"/>
      <c r="F89" s="7"/>
      <c r="G89" s="7"/>
      <c r="H89" s="7"/>
      <c r="I89" s="8"/>
      <c r="J89" s="7">
        <f t="shared" si="3"/>
        <v>0</v>
      </c>
      <c r="K89" s="9">
        <f t="shared" si="4"/>
        <v>-29</v>
      </c>
      <c r="L89" s="27" t="str">
        <f ca="1">IF(TODAY()&gt;Tabela2241011121314151617181920101314151617495051[[#This Row],[VENCIMENTO]],"Vencido‼","Válido✔")</f>
        <v>Vencido‼</v>
      </c>
    </row>
    <row r="90" spans="1:12" x14ac:dyDescent="0.25">
      <c r="A90" s="11" t="e">
        <f>Tabela224[[#This Row],[NOME]]</f>
        <v>#VALUE!</v>
      </c>
      <c r="B90" s="11" t="e">
        <f>Tabela224[[#This Row],[CATEGORIA]]</f>
        <v>#VALUE!</v>
      </c>
      <c r="C90" s="15"/>
      <c r="D90" s="8"/>
      <c r="E90" s="7"/>
      <c r="F90" s="7"/>
      <c r="G90" s="7"/>
      <c r="H90" s="7"/>
      <c r="I90" s="8"/>
      <c r="J90" s="7">
        <f t="shared" si="3"/>
        <v>0</v>
      </c>
      <c r="K90" s="9">
        <f t="shared" si="4"/>
        <v>-29</v>
      </c>
      <c r="L90" s="27" t="str">
        <f ca="1">IF(TODAY()&gt;Tabela2241011121314151617181920101314151617495051[[#This Row],[VENCIMENTO]],"Vencido‼","Válido✔")</f>
        <v>Vencido‼</v>
      </c>
    </row>
    <row r="91" spans="1:12" x14ac:dyDescent="0.25">
      <c r="A91" s="11" t="e">
        <f>Tabela224[[#This Row],[NOME]]</f>
        <v>#VALUE!</v>
      </c>
      <c r="B91" s="11" t="e">
        <f>Tabela224[[#This Row],[CATEGORIA]]</f>
        <v>#VALUE!</v>
      </c>
      <c r="C91" s="15"/>
      <c r="D91" s="8"/>
      <c r="E91" s="7"/>
      <c r="F91" s="7"/>
      <c r="G91" s="7"/>
      <c r="H91" s="7"/>
      <c r="I91" s="8"/>
      <c r="J91" s="7">
        <f t="shared" si="3"/>
        <v>0</v>
      </c>
      <c r="K91" s="9">
        <f t="shared" si="4"/>
        <v>-29</v>
      </c>
      <c r="L91" s="27" t="str">
        <f ca="1">IF(TODAY()&gt;Tabela2241011121314151617181920101314151617495051[[#This Row],[VENCIMENTO]],"Vencido‼","Válido✔")</f>
        <v>Vencido‼</v>
      </c>
    </row>
    <row r="92" spans="1:12" x14ac:dyDescent="0.25">
      <c r="A92" s="11" t="e">
        <f>Tabela224[[#This Row],[NOME]]</f>
        <v>#VALUE!</v>
      </c>
      <c r="B92" s="11" t="e">
        <f>Tabela224[[#This Row],[CATEGORIA]]</f>
        <v>#VALUE!</v>
      </c>
      <c r="C92" s="15"/>
      <c r="D92" s="8"/>
      <c r="E92" s="7"/>
      <c r="F92" s="7"/>
      <c r="G92" s="7"/>
      <c r="H92" s="7"/>
      <c r="I92" s="8"/>
      <c r="J92" s="7">
        <f t="shared" si="3"/>
        <v>0</v>
      </c>
      <c r="K92" s="9">
        <f t="shared" si="4"/>
        <v>-29</v>
      </c>
      <c r="L92" s="27" t="str">
        <f ca="1">IF(TODAY()&gt;Tabela2241011121314151617181920101314151617495051[[#This Row],[VENCIMENTO]],"Vencido‼","Válido✔")</f>
        <v>Vencido‼</v>
      </c>
    </row>
    <row r="93" spans="1:12" x14ac:dyDescent="0.25">
      <c r="A93" s="11" t="e">
        <f>Tabela224[[#This Row],[NOME]]</f>
        <v>#VALUE!</v>
      </c>
      <c r="B93" s="11" t="e">
        <f>Tabela224[[#This Row],[CATEGORIA]]</f>
        <v>#VALUE!</v>
      </c>
      <c r="C93" s="15"/>
      <c r="D93" s="8"/>
      <c r="E93" s="7"/>
      <c r="F93" s="7"/>
      <c r="G93" s="7"/>
      <c r="H93" s="7"/>
      <c r="I93" s="8"/>
      <c r="J93" s="7">
        <f t="shared" si="3"/>
        <v>0</v>
      </c>
      <c r="K93" s="9">
        <f t="shared" si="4"/>
        <v>-29</v>
      </c>
      <c r="L93" s="27" t="str">
        <f ca="1">IF(TODAY()&gt;Tabela2241011121314151617181920101314151617495051[[#This Row],[VENCIMENTO]],"Vencido‼","Válido✔")</f>
        <v>Vencido‼</v>
      </c>
    </row>
    <row r="94" spans="1:12" x14ac:dyDescent="0.25">
      <c r="A94" s="11" t="e">
        <f>Tabela224[[#This Row],[NOME]]</f>
        <v>#VALUE!</v>
      </c>
      <c r="B94" s="11" t="e">
        <f>Tabela224[[#This Row],[CATEGORIA]]</f>
        <v>#VALUE!</v>
      </c>
      <c r="C94" s="15"/>
      <c r="D94" s="8"/>
      <c r="E94" s="7"/>
      <c r="F94" s="7"/>
      <c r="G94" s="7"/>
      <c r="H94" s="7"/>
      <c r="I94" s="8"/>
      <c r="J94" s="7">
        <f t="shared" si="3"/>
        <v>0</v>
      </c>
      <c r="K94" s="9">
        <f t="shared" si="4"/>
        <v>-29</v>
      </c>
      <c r="L94" s="27" t="str">
        <f ca="1">IF(TODAY()&gt;Tabela2241011121314151617181920101314151617495051[[#This Row],[VENCIMENTO]],"Vencido‼","Válido✔")</f>
        <v>Vencido‼</v>
      </c>
    </row>
    <row r="95" spans="1:12" x14ac:dyDescent="0.25">
      <c r="A95" s="11" t="e">
        <f>Tabela224[[#This Row],[NOME]]</f>
        <v>#VALUE!</v>
      </c>
      <c r="B95" s="11" t="e">
        <f>Tabela224[[#This Row],[CATEGORIA]]</f>
        <v>#VALUE!</v>
      </c>
      <c r="C95" s="15"/>
      <c r="D95" s="8"/>
      <c r="E95" s="7"/>
      <c r="F95" s="7"/>
      <c r="G95" s="7"/>
      <c r="H95" s="7"/>
      <c r="I95" s="8"/>
      <c r="J95" s="7">
        <f t="shared" si="3"/>
        <v>0</v>
      </c>
      <c r="K95" s="9">
        <f t="shared" si="4"/>
        <v>-29</v>
      </c>
      <c r="L95" s="27" t="str">
        <f ca="1">IF(TODAY()&gt;Tabela2241011121314151617181920101314151617495051[[#This Row],[VENCIMENTO]],"Vencido‼","Válido✔")</f>
        <v>Vencido‼</v>
      </c>
    </row>
    <row r="96" spans="1:12" x14ac:dyDescent="0.25">
      <c r="A96" s="11" t="e">
        <f>Tabela224[[#This Row],[NOME]]</f>
        <v>#VALUE!</v>
      </c>
      <c r="B96" s="11" t="e">
        <f>Tabela224[[#This Row],[CATEGORIA]]</f>
        <v>#VALUE!</v>
      </c>
      <c r="C96" s="15"/>
      <c r="D96" s="8"/>
      <c r="E96" s="7"/>
      <c r="F96" s="7"/>
      <c r="G96" s="7"/>
      <c r="H96" s="7"/>
      <c r="I96" s="8"/>
      <c r="J96" s="7">
        <f t="shared" si="3"/>
        <v>0</v>
      </c>
      <c r="K96" s="9">
        <f t="shared" si="4"/>
        <v>-29</v>
      </c>
      <c r="L96" s="27" t="str">
        <f ca="1">IF(TODAY()&gt;Tabela2241011121314151617181920101314151617495051[[#This Row],[VENCIMENTO]],"Vencido‼","Válido✔")</f>
        <v>Vencido‼</v>
      </c>
    </row>
    <row r="97" spans="1:12" x14ac:dyDescent="0.25">
      <c r="A97" s="11" t="e">
        <f>Tabela224[[#This Row],[NOME]]</f>
        <v>#VALUE!</v>
      </c>
      <c r="B97" s="11" t="e">
        <f>Tabela224[[#This Row],[CATEGORIA]]</f>
        <v>#VALUE!</v>
      </c>
      <c r="C97" s="15"/>
      <c r="D97" s="8"/>
      <c r="E97" s="7"/>
      <c r="F97" s="7"/>
      <c r="G97" s="7"/>
      <c r="H97" s="7"/>
      <c r="I97" s="8"/>
      <c r="J97" s="7">
        <f t="shared" si="3"/>
        <v>0</v>
      </c>
      <c r="K97" s="9">
        <f t="shared" si="4"/>
        <v>-29</v>
      </c>
      <c r="L97" s="27" t="str">
        <f ca="1">IF(TODAY()&gt;Tabela2241011121314151617181920101314151617495051[[#This Row],[VENCIMENTO]],"Vencido‼","Válido✔")</f>
        <v>Vencido‼</v>
      </c>
    </row>
    <row r="98" spans="1:12" x14ac:dyDescent="0.25">
      <c r="A98" s="11" t="e">
        <f>Tabela224[[#This Row],[NOME]]</f>
        <v>#VALUE!</v>
      </c>
      <c r="B98" s="11" t="e">
        <f>Tabela224[[#This Row],[CATEGORIA]]</f>
        <v>#VALUE!</v>
      </c>
      <c r="C98" s="15"/>
      <c r="D98" s="8"/>
      <c r="E98" s="7"/>
      <c r="F98" s="7"/>
      <c r="G98" s="7"/>
      <c r="H98" s="7"/>
      <c r="I98" s="8"/>
      <c r="J98" s="7">
        <f t="shared" si="3"/>
        <v>0</v>
      </c>
      <c r="K98" s="9">
        <f t="shared" si="4"/>
        <v>-29</v>
      </c>
      <c r="L98" s="27" t="str">
        <f ca="1">IF(TODAY()&gt;Tabela2241011121314151617181920101314151617495051[[#This Row],[VENCIMENTO]],"Vencido‼","Válido✔")</f>
        <v>Vencido‼</v>
      </c>
    </row>
    <row r="99" spans="1:12" x14ac:dyDescent="0.25">
      <c r="A99" s="11" t="e">
        <f>Tabela224[[#This Row],[NOME]]</f>
        <v>#VALUE!</v>
      </c>
      <c r="B99" s="11" t="e">
        <f>Tabela224[[#This Row],[CATEGORIA]]</f>
        <v>#VALUE!</v>
      </c>
      <c r="C99" s="15"/>
      <c r="D99" s="8"/>
      <c r="E99" s="7"/>
      <c r="F99" s="7"/>
      <c r="G99" s="7"/>
      <c r="H99" s="7"/>
      <c r="I99" s="8"/>
      <c r="J99" s="7">
        <f t="shared" si="3"/>
        <v>0</v>
      </c>
      <c r="K99" s="9">
        <f t="shared" si="4"/>
        <v>-29</v>
      </c>
      <c r="L99" s="27" t="str">
        <f ca="1">IF(TODAY()&gt;Tabela2241011121314151617181920101314151617495051[[#This Row],[VENCIMENTO]],"Vencido‼","Válido✔")</f>
        <v>Vencido‼</v>
      </c>
    </row>
    <row r="100" spans="1:12" x14ac:dyDescent="0.25">
      <c r="A100" s="11" t="e">
        <f>Tabela224[[#This Row],[NOME]]</f>
        <v>#VALUE!</v>
      </c>
      <c r="B100" s="11" t="e">
        <f>Tabela224[[#This Row],[CATEGORIA]]</f>
        <v>#VALUE!</v>
      </c>
      <c r="C100" s="15"/>
      <c r="D100" s="8"/>
      <c r="E100" s="7"/>
      <c r="F100" s="7"/>
      <c r="G100" s="7"/>
      <c r="H100" s="7"/>
      <c r="I100" s="8"/>
      <c r="J100" s="7">
        <f t="shared" si="3"/>
        <v>0</v>
      </c>
      <c r="K100" s="9">
        <f t="shared" si="4"/>
        <v>-29</v>
      </c>
      <c r="L100" s="27" t="str">
        <f ca="1">IF(TODAY()&gt;Tabela2241011121314151617181920101314151617495051[[#This Row],[VENCIMENTO]],"Vencido‼","Válido✔")</f>
        <v>Vencido‼</v>
      </c>
    </row>
  </sheetData>
  <mergeCells count="2">
    <mergeCell ref="A2:L2"/>
    <mergeCell ref="A3:J3"/>
  </mergeCells>
  <conditionalFormatting sqref="J1">
    <cfRule type="containsText" dxfId="103" priority="2" operator="containsText" text="VENCIMENTO PRÓXIMO">
      <formula>NOT(ISERROR(SEARCH("VENCIMENTO PRÓXIMO",J1)))</formula>
    </cfRule>
  </conditionalFormatting>
  <conditionalFormatting sqref="J4">
    <cfRule type="timePeriod" dxfId="102" priority="7" timePeriod="nextMonth">
      <formula>AND(MONTH(J4)=MONTH(EDATE(TODAY(),0+1)),YEAR(J4)=YEAR(EDATE(TODAY(),0+1)))</formula>
    </cfRule>
  </conditionalFormatting>
  <conditionalFormatting sqref="J5:J100">
    <cfRule type="cellIs" dxfId="101" priority="13" operator="equal">
      <formula>44848</formula>
    </cfRule>
    <cfRule type="cellIs" dxfId="100" priority="14" operator="lessThan">
      <formula>44848</formula>
    </cfRule>
  </conditionalFormatting>
  <conditionalFormatting sqref="J5:K1048576">
    <cfRule type="timePeriod" dxfId="99" priority="10" timePeriod="nextMonth">
      <formula>AND(MONTH(J5)=MONTH(EDATE(TODAY(),0+1)),YEAR(J5)=YEAR(EDATE(TODAY(),0+1)))</formula>
    </cfRule>
  </conditionalFormatting>
  <conditionalFormatting sqref="K1">
    <cfRule type="containsText" dxfId="98" priority="1" operator="containsText" text="VENCIMENTO PRÓXIMO">
      <formula>NOT(ISERROR(SEARCH("VENCIMENTO PRÓXIMO",K1)))</formula>
    </cfRule>
    <cfRule type="containsText" dxfId="97" priority="3" operator="containsText" text="PROGRAMAR RENOVAÇÃO">
      <formula>NOT(ISERROR(SEARCH("PROGRAMAR RENOVAÇÃO",K1)))</formula>
    </cfRule>
  </conditionalFormatting>
  <conditionalFormatting sqref="K3 K5:K1048576">
    <cfRule type="timePeriod" dxfId="96" priority="9" timePeriod="thisMonth">
      <formula>AND(MONTH(K3)=MONTH(TODAY()),YEAR(K3)=YEAR(TODAY()))</formula>
    </cfRule>
  </conditionalFormatting>
  <conditionalFormatting sqref="K3">
    <cfRule type="timePeriod" dxfId="95" priority="11" timePeriod="nextMonth">
      <formula>AND(MONTH(K3)=MONTH(EDATE(TODAY(),0+1)),YEAR(K3)=YEAR(EDATE(TODAY(),0+1)))</formula>
    </cfRule>
  </conditionalFormatting>
  <conditionalFormatting sqref="K4">
    <cfRule type="timePeriod" dxfId="94" priority="6" timePeriod="thisMonth">
      <formula>AND(MONTH(K4)=MONTH(TODAY()),YEAR(K4)=YEAR(TODAY()))</formula>
    </cfRule>
    <cfRule type="timePeriod" dxfId="93" priority="8" timePeriod="nextMonth">
      <formula>AND(MONTH(K4)=MONTH(EDATE(TODAY(),0+1)),YEAR(K4)=YEAR(EDATE(TODAY(),0+1)))</formula>
    </cfRule>
  </conditionalFormatting>
  <conditionalFormatting sqref="K5:K100">
    <cfRule type="cellIs" dxfId="92" priority="12" operator="equal">
      <formula>44809</formula>
    </cfRule>
  </conditionalFormatting>
  <conditionalFormatting sqref="L5:L44 L46:L100">
    <cfRule type="containsText" dxfId="91" priority="4" operator="containsText" text="Válido">
      <formula>NOT(ISERROR(SEARCH("Válido",L5)))</formula>
    </cfRule>
    <cfRule type="containsText" dxfId="90" priority="5" operator="containsText" text="Vencido">
      <formula>NOT(ISERROR(SEARCH("Vencido",L5)))</formula>
    </cfRule>
  </conditionalFormatting>
  <pageMargins left="0.511811024" right="0.511811024" top="0.78740157499999996" bottom="0.78740157499999996" header="0.31496062000000002" footer="0.31496062000000002"/>
  <pageSetup paperSize="9" scale="48" orientation="landscape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8C3FBB3-2B80-46F4-9530-0C351EBA7D2A}">
          <x14:formula1>
            <xm:f>Planilha2!$A$18:$A$19</xm:f>
          </x14:formula1>
          <xm:sqref>C5:C100</xm:sqref>
        </x14:dataValidation>
        <x14:dataValidation type="list" allowBlank="1" showInputMessage="1" showErrorMessage="1" xr:uid="{198CD484-B3C5-4B34-83D7-909C3D2BAB9E}">
          <x14:formula1>
            <xm:f>Planilha2!$A$4:$A$13</xm:f>
          </x14:formula1>
          <xm:sqref>D5:D100</xm:sqref>
        </x14:dataValidation>
        <x14:dataValidation type="list" allowBlank="1" showInputMessage="1" showErrorMessage="1" xr:uid="{D95B4E9E-81F5-409A-AD16-E650FB7F335D}">
          <x14:formula1>
            <xm:f>Planilha2!$A$1:$A$2</xm:f>
          </x14:formula1>
          <xm:sqref>H5:H100</xm:sqref>
        </x14:dataValidation>
        <x14:dataValidation type="list" allowBlank="1" showInputMessage="1" showErrorMessage="1" xr:uid="{E26403CD-F73B-44A0-895F-EC222546E553}">
          <x14:formula1>
            <xm:f>Planilha2!$A$15:$A$16</xm:f>
          </x14:formula1>
          <xm:sqref>G5:G100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59234-C968-487C-ABA0-44001555CA35}">
  <sheetPr>
    <pageSetUpPr fitToPage="1"/>
  </sheetPr>
  <dimension ref="A1:L100"/>
  <sheetViews>
    <sheetView topLeftCell="A24" zoomScale="90" zoomScaleNormal="90" zoomScaleSheetLayoutView="100" workbookViewId="0">
      <pane xSplit="1" topLeftCell="B1" activePane="topRight" state="frozen"/>
      <selection activeCell="C12" sqref="C12"/>
      <selection pane="topRight" activeCell="I5" sqref="I5:I72"/>
    </sheetView>
  </sheetViews>
  <sheetFormatPr defaultRowHeight="15" x14ac:dyDescent="0.25"/>
  <cols>
    <col min="1" max="1" width="43.140625" bestFit="1" customWidth="1"/>
    <col min="2" max="2" width="26.140625" style="17" bestFit="1" customWidth="1"/>
    <col min="3" max="3" width="16.140625" style="12" customWidth="1"/>
    <col min="4" max="4" width="41.5703125" style="12" bestFit="1" customWidth="1"/>
    <col min="5" max="5" width="20.7109375" bestFit="1" customWidth="1"/>
    <col min="6" max="7" width="20.7109375" customWidth="1"/>
    <col min="8" max="8" width="24.140625" bestFit="1" customWidth="1"/>
    <col min="9" max="9" width="16.140625" customWidth="1"/>
    <col min="10" max="10" width="18.140625" customWidth="1"/>
    <col min="11" max="11" width="17.28515625" bestFit="1" customWidth="1"/>
    <col min="12" max="12" width="13" bestFit="1" customWidth="1"/>
  </cols>
  <sheetData>
    <row r="1" spans="1:12" ht="77.25" customHeight="1" x14ac:dyDescent="0.25">
      <c r="I1" s="22" t="s">
        <v>85</v>
      </c>
      <c r="J1" s="23" t="s">
        <v>86</v>
      </c>
      <c r="K1" s="24" t="s">
        <v>87</v>
      </c>
    </row>
    <row r="2" spans="1:12" ht="47.1" customHeight="1" x14ac:dyDescent="0.4">
      <c r="A2" s="51" t="s">
        <v>200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3"/>
    </row>
    <row r="3" spans="1:12" ht="45" customHeight="1" x14ac:dyDescent="0.25">
      <c r="A3" s="54"/>
      <c r="B3" s="55"/>
      <c r="C3" s="55"/>
      <c r="D3" s="55"/>
      <c r="E3" s="55"/>
      <c r="F3" s="55"/>
      <c r="G3" s="55"/>
      <c r="H3" s="55"/>
      <c r="I3" s="55"/>
      <c r="J3" s="55"/>
      <c r="K3" s="13" t="s">
        <v>0</v>
      </c>
      <c r="L3" s="14" t="s">
        <v>127</v>
      </c>
    </row>
    <row r="4" spans="1:12" ht="24" x14ac:dyDescent="0.25">
      <c r="A4" s="3" t="s">
        <v>1</v>
      </c>
      <c r="B4" s="16" t="s">
        <v>67</v>
      </c>
      <c r="C4" s="3" t="s">
        <v>77</v>
      </c>
      <c r="D4" s="3" t="s">
        <v>2</v>
      </c>
      <c r="E4" s="4" t="s">
        <v>3</v>
      </c>
      <c r="F4" s="4" t="s">
        <v>8</v>
      </c>
      <c r="G4" s="4" t="s">
        <v>7</v>
      </c>
      <c r="H4" s="5" t="s">
        <v>4</v>
      </c>
      <c r="I4" s="21" t="s">
        <v>83</v>
      </c>
      <c r="J4" s="6" t="s">
        <v>5</v>
      </c>
      <c r="K4" s="6" t="s">
        <v>6</v>
      </c>
      <c r="L4" s="6" t="s">
        <v>78</v>
      </c>
    </row>
    <row r="5" spans="1:12" x14ac:dyDescent="0.25">
      <c r="A5" s="11" t="str">
        <f>Tabela224[[#This Row],[NOME]]</f>
        <v>ADENILSON ÂNGELO MACIEIRA</v>
      </c>
      <c r="B5" s="11" t="str">
        <f>Tabela224[[#This Row],[CATEGORIA]]</f>
        <v>EMPREGADO</v>
      </c>
      <c r="C5" s="15" t="str">
        <f>Tabela224[[#This Row],[SITUAÇÃO ]]</f>
        <v>ATIVO</v>
      </c>
      <c r="D5" s="15" t="s">
        <v>80</v>
      </c>
      <c r="E5" s="7">
        <v>45418</v>
      </c>
      <c r="F5" s="10">
        <v>8.3333333333333329E-2</v>
      </c>
      <c r="G5" s="7" t="s">
        <v>22</v>
      </c>
      <c r="H5" s="7" t="s">
        <v>63</v>
      </c>
      <c r="I5" s="8">
        <v>12</v>
      </c>
      <c r="J5" s="7">
        <f t="shared" ref="J5:J68" si="0">EDATE(E5,I5)</f>
        <v>45783</v>
      </c>
      <c r="K5" s="9">
        <f t="shared" ref="K5:K13" si="1">J5-29</f>
        <v>45754</v>
      </c>
      <c r="L5" s="15" t="str">
        <f ca="1">IF(TODAY()&gt;Tabela224101112131415161718192010131415161749505152[[#This Row],[VENCIMENTO]],"Vencido‼","Válido✔")</f>
        <v>Válido✔</v>
      </c>
    </row>
    <row r="6" spans="1:12" x14ac:dyDescent="0.25">
      <c r="A6" s="11" t="str">
        <f>Tabela224[[#This Row],[NOME]]</f>
        <v>ADENILSON PEREIRA SOARES</v>
      </c>
      <c r="B6" s="11" t="str">
        <f>Tabela224[[#This Row],[CATEGORIA]]</f>
        <v>EMPREGADO</v>
      </c>
      <c r="C6" s="15" t="str">
        <f>Tabela224[[#This Row],[SITUAÇÃO ]]</f>
        <v>ATIVO</v>
      </c>
      <c r="D6" s="15" t="s">
        <v>80</v>
      </c>
      <c r="E6" s="7">
        <v>45418</v>
      </c>
      <c r="F6" s="10">
        <v>8.3333333333333329E-2</v>
      </c>
      <c r="G6" s="7" t="s">
        <v>22</v>
      </c>
      <c r="H6" s="7" t="s">
        <v>63</v>
      </c>
      <c r="I6" s="8">
        <v>12</v>
      </c>
      <c r="J6" s="7">
        <f t="shared" si="0"/>
        <v>45783</v>
      </c>
      <c r="K6" s="9">
        <f t="shared" si="1"/>
        <v>45754</v>
      </c>
      <c r="L6" s="15" t="str">
        <f ca="1">IF(TODAY()&gt;Tabela224101112131415161718192010131415161749505152[[#This Row],[VENCIMENTO]],"Vencido‼","Válido✔")</f>
        <v>Válido✔</v>
      </c>
    </row>
    <row r="7" spans="1:12" x14ac:dyDescent="0.25">
      <c r="A7" s="11" t="str">
        <f>Tabela224[[#This Row],[NOME]]</f>
        <v>AMANDA APARECIDA DOS SANTOS</v>
      </c>
      <c r="B7" s="11" t="str">
        <f>Tabela224[[#This Row],[CATEGORIA]]</f>
        <v>EMPREGADO</v>
      </c>
      <c r="C7" s="15" t="str">
        <f>Tabela224[[#This Row],[SITUAÇÃO ]]</f>
        <v>ATIVO</v>
      </c>
      <c r="D7" s="15" t="s">
        <v>80</v>
      </c>
      <c r="E7" s="7">
        <v>45418</v>
      </c>
      <c r="F7" s="10">
        <v>8.3333333333333329E-2</v>
      </c>
      <c r="G7" s="7" t="s">
        <v>22</v>
      </c>
      <c r="H7" s="7" t="s">
        <v>63</v>
      </c>
      <c r="I7" s="8">
        <v>12</v>
      </c>
      <c r="J7" s="7">
        <f t="shared" si="0"/>
        <v>45783</v>
      </c>
      <c r="K7" s="9">
        <f t="shared" si="1"/>
        <v>45754</v>
      </c>
      <c r="L7" s="15" t="str">
        <f ca="1">IF(TODAY()&gt;Tabela224101112131415161718192010131415161749505152[[#This Row],[VENCIMENTO]],"Vencido‼","Válido✔")</f>
        <v>Válido✔</v>
      </c>
    </row>
    <row r="8" spans="1:12" hidden="1" x14ac:dyDescent="0.25">
      <c r="A8" s="11" t="str">
        <f>Tabela224[[#This Row],[NOME]]</f>
        <v>ANDERSON JOSÉ NUNES REIS</v>
      </c>
      <c r="B8" s="11" t="str">
        <f>Tabela224[[#This Row],[CATEGORIA]]</f>
        <v>EMPREGADO</v>
      </c>
      <c r="C8" s="15" t="str">
        <f>Tabela224[[#This Row],[SITUAÇÃO ]]</f>
        <v>INATIVO</v>
      </c>
      <c r="D8" s="15"/>
      <c r="E8" s="7"/>
      <c r="F8" s="10"/>
      <c r="G8" s="7"/>
      <c r="H8" s="7"/>
      <c r="I8" s="8"/>
      <c r="J8" s="7">
        <f t="shared" si="0"/>
        <v>0</v>
      </c>
      <c r="K8" s="9">
        <f t="shared" si="1"/>
        <v>-29</v>
      </c>
      <c r="L8" s="15" t="str">
        <f ca="1">IF(TODAY()&gt;Tabela224101112131415161718192010131415161749505152[[#This Row],[VENCIMENTO]],"Vencido‼","Válido✔")</f>
        <v>Vencido‼</v>
      </c>
    </row>
    <row r="9" spans="1:12" x14ac:dyDescent="0.25">
      <c r="A9" s="11" t="str">
        <f>Tabela224[[#This Row],[NOME]]</f>
        <v>ARNALDO RAIMUNDO FERREIRA</v>
      </c>
      <c r="B9" s="11" t="str">
        <f>Tabela224[[#This Row],[CATEGORIA]]</f>
        <v>EMPREGADO</v>
      </c>
      <c r="C9" s="15" t="str">
        <f>Tabela224[[#This Row],[SITUAÇÃO ]]</f>
        <v>ATIVO</v>
      </c>
      <c r="D9" s="15" t="s">
        <v>80</v>
      </c>
      <c r="E9" s="7">
        <v>45418</v>
      </c>
      <c r="F9" s="10">
        <v>8.3333333333333329E-2</v>
      </c>
      <c r="G9" s="7" t="s">
        <v>22</v>
      </c>
      <c r="H9" s="7" t="s">
        <v>63</v>
      </c>
      <c r="I9" s="8">
        <v>12</v>
      </c>
      <c r="J9" s="7">
        <f t="shared" si="0"/>
        <v>45783</v>
      </c>
      <c r="K9" s="9">
        <f t="shared" si="1"/>
        <v>45754</v>
      </c>
      <c r="L9" s="15" t="str">
        <f ca="1">IF(TODAY()&gt;Tabela224101112131415161718192010131415161749505152[[#This Row],[VENCIMENTO]],"Vencido‼","Válido✔")</f>
        <v>Válido✔</v>
      </c>
    </row>
    <row r="10" spans="1:12" hidden="1" x14ac:dyDescent="0.25">
      <c r="A10" s="11" t="str">
        <f>Tabela224[[#This Row],[NOME]]</f>
        <v>BRUNO DE SOUSA MARTINS</v>
      </c>
      <c r="B10" s="11" t="str">
        <f>Tabela224[[#This Row],[CATEGORIA]]</f>
        <v xml:space="preserve">EMPREGADO </v>
      </c>
      <c r="C10" s="15" t="str">
        <f>Tabela224[[#This Row],[SITUAÇÃO ]]</f>
        <v>INATIVO</v>
      </c>
      <c r="D10" s="15"/>
      <c r="E10" s="7"/>
      <c r="F10" s="10"/>
      <c r="G10" s="7"/>
      <c r="H10" s="7"/>
      <c r="I10" s="8"/>
      <c r="J10" s="7">
        <f t="shared" si="0"/>
        <v>0</v>
      </c>
      <c r="K10" s="9">
        <f t="shared" si="1"/>
        <v>-29</v>
      </c>
      <c r="L10" s="15" t="str">
        <f ca="1">IF(TODAY()&gt;Tabela224101112131415161718192010131415161749505152[[#This Row],[VENCIMENTO]],"Vencido‼","Válido✔")</f>
        <v>Vencido‼</v>
      </c>
    </row>
    <row r="11" spans="1:12" x14ac:dyDescent="0.25">
      <c r="A11" s="11" t="str">
        <f>Tabela224[[#This Row],[NOME]]</f>
        <v>CARLOS ANANIAS SOARES DOS ANJOS</v>
      </c>
      <c r="B11" s="11" t="str">
        <f>Tabela224[[#This Row],[CATEGORIA]]</f>
        <v>EMPREGADO</v>
      </c>
      <c r="C11" s="15" t="str">
        <f>Tabela224[[#This Row],[SITUAÇÃO ]]</f>
        <v>ATIVO</v>
      </c>
      <c r="D11" s="15" t="s">
        <v>80</v>
      </c>
      <c r="E11" s="7">
        <v>45418</v>
      </c>
      <c r="F11" s="10">
        <v>8.3333333333333329E-2</v>
      </c>
      <c r="G11" s="7" t="s">
        <v>22</v>
      </c>
      <c r="H11" s="7" t="s">
        <v>63</v>
      </c>
      <c r="I11" s="8">
        <v>12</v>
      </c>
      <c r="J11" s="7">
        <f t="shared" si="0"/>
        <v>45783</v>
      </c>
      <c r="K11" s="9">
        <f t="shared" si="1"/>
        <v>45754</v>
      </c>
      <c r="L11" s="15" t="str">
        <f ca="1">IF(TODAY()&gt;Tabela224101112131415161718192010131415161749505152[[#This Row],[VENCIMENTO]],"Vencido‼","Válido✔")</f>
        <v>Válido✔</v>
      </c>
    </row>
    <row r="12" spans="1:12" hidden="1" x14ac:dyDescent="0.25">
      <c r="A12" s="11" t="str">
        <f>Tabela224[[#This Row],[NOME]]</f>
        <v>CARLOS ANTÔNIO DE LISBOA</v>
      </c>
      <c r="B12" s="11" t="str">
        <f>Tabela224[[#This Row],[CATEGORIA]]</f>
        <v>EMPREGADO</v>
      </c>
      <c r="C12" s="15" t="str">
        <f>Tabela224[[#This Row],[SITUAÇÃO ]]</f>
        <v>INATIVO</v>
      </c>
      <c r="D12" s="15"/>
      <c r="E12" s="7"/>
      <c r="F12" s="10"/>
      <c r="G12" s="7"/>
      <c r="H12" s="7"/>
      <c r="I12" s="8"/>
      <c r="J12" s="7">
        <f t="shared" si="0"/>
        <v>0</v>
      </c>
      <c r="K12" s="9">
        <f t="shared" si="1"/>
        <v>-29</v>
      </c>
      <c r="L12" s="15" t="str">
        <f ca="1">IF(TODAY()&gt;Tabela224101112131415161718192010131415161749505152[[#This Row],[VENCIMENTO]],"Vencido‼","Válido✔")</f>
        <v>Vencido‼</v>
      </c>
    </row>
    <row r="13" spans="1:12" x14ac:dyDescent="0.25">
      <c r="A13" s="11" t="str">
        <f>Tabela224[[#This Row],[NOME]]</f>
        <v>CLESIANO ANTÔNIO DIAS PINHEIRO</v>
      </c>
      <c r="B13" s="11" t="str">
        <f>Tabela224[[#This Row],[CATEGORIA]]</f>
        <v xml:space="preserve">EMPREGADO </v>
      </c>
      <c r="C13" s="15" t="str">
        <f>Tabela224[[#This Row],[SITUAÇÃO ]]</f>
        <v>ATIVO</v>
      </c>
      <c r="D13" s="15" t="s">
        <v>80</v>
      </c>
      <c r="E13" s="7"/>
      <c r="F13" s="10">
        <v>8.3333333333333329E-2</v>
      </c>
      <c r="G13" s="7" t="s">
        <v>22</v>
      </c>
      <c r="H13" s="7"/>
      <c r="I13" s="8">
        <v>12</v>
      </c>
      <c r="J13" s="7">
        <f t="shared" si="0"/>
        <v>366</v>
      </c>
      <c r="K13" s="9">
        <f t="shared" si="1"/>
        <v>337</v>
      </c>
      <c r="L13" s="15" t="str">
        <f ca="1">IF(TODAY()&gt;Tabela224101112131415161718192010131415161749505152[[#This Row],[VENCIMENTO]],"Vencido‼","Válido✔")</f>
        <v>Vencido‼</v>
      </c>
    </row>
    <row r="14" spans="1:12" x14ac:dyDescent="0.25">
      <c r="A14" s="11" t="str">
        <f>Tabela224[[#This Row],[NOME]]</f>
        <v>DAMIÃO VICENTE SARAIVA</v>
      </c>
      <c r="B14" s="11" t="str">
        <f>Tabela224[[#This Row],[CATEGORIA]]</f>
        <v>EMPREGADO</v>
      </c>
      <c r="C14" s="15" t="str">
        <f>Tabela224[[#This Row],[SITUAÇÃO ]]</f>
        <v>ATIVO</v>
      </c>
      <c r="D14" s="15" t="s">
        <v>80</v>
      </c>
      <c r="E14" s="7">
        <v>45418</v>
      </c>
      <c r="F14" s="10">
        <v>8.3333333333333329E-2</v>
      </c>
      <c r="G14" s="7" t="s">
        <v>22</v>
      </c>
      <c r="H14" s="7" t="s">
        <v>63</v>
      </c>
      <c r="I14" s="8">
        <v>12</v>
      </c>
      <c r="J14" s="7">
        <f t="shared" si="0"/>
        <v>45783</v>
      </c>
      <c r="K14" s="9">
        <f>J14-29</f>
        <v>45754</v>
      </c>
      <c r="L14" s="15" t="str">
        <f ca="1">IF(TODAY()&gt;Tabela224101112131415161718192010131415161749505152[[#This Row],[VENCIMENTO]],"Vencido‼","Válido✔")</f>
        <v>Válido✔</v>
      </c>
    </row>
    <row r="15" spans="1:12" x14ac:dyDescent="0.25">
      <c r="A15" s="11" t="str">
        <f>Tabela224[[#This Row],[NOME]]</f>
        <v>DANIEL ALVES DA CUNHA</v>
      </c>
      <c r="B15" s="11" t="str">
        <f>Tabela224[[#This Row],[CATEGORIA]]</f>
        <v>EMPREGADO</v>
      </c>
      <c r="C15" s="15" t="str">
        <f>Tabela224[[#This Row],[SITUAÇÃO ]]</f>
        <v>ATIVO</v>
      </c>
      <c r="D15" s="15" t="s">
        <v>80</v>
      </c>
      <c r="E15" s="7"/>
      <c r="F15" s="10">
        <v>8.3333333333333329E-2</v>
      </c>
      <c r="G15" s="7" t="s">
        <v>22</v>
      </c>
      <c r="H15" s="7"/>
      <c r="I15" s="8">
        <v>12</v>
      </c>
      <c r="J15" s="7">
        <f t="shared" si="0"/>
        <v>366</v>
      </c>
      <c r="K15" s="9">
        <f t="shared" ref="K15:K78" si="2">J15-29</f>
        <v>337</v>
      </c>
      <c r="L15" s="15" t="str">
        <f ca="1">IF(TODAY()&gt;Tabela224101112131415161718192010131415161749505152[[#This Row],[VENCIMENTO]],"Vencido‼","Válido✔")</f>
        <v>Vencido‼</v>
      </c>
    </row>
    <row r="16" spans="1:12" x14ac:dyDescent="0.25">
      <c r="A16" s="11" t="str">
        <f>Tabela224[[#This Row],[NOME]]</f>
        <v>DIEGO GALDINO REZENDE</v>
      </c>
      <c r="B16" s="11" t="str">
        <f>Tabela224[[#This Row],[CATEGORIA]]</f>
        <v>INTERMITENTE (GEOSCAN)</v>
      </c>
      <c r="C16" s="15" t="str">
        <f>Tabela224[[#This Row],[SITUAÇÃO ]]</f>
        <v>ATIVO</v>
      </c>
      <c r="D16" s="15" t="s">
        <v>80</v>
      </c>
      <c r="E16" s="7"/>
      <c r="F16" s="10">
        <v>8.3333333333333329E-2</v>
      </c>
      <c r="G16" s="7" t="s">
        <v>22</v>
      </c>
      <c r="H16" s="7"/>
      <c r="I16" s="8">
        <v>12</v>
      </c>
      <c r="J16" s="7">
        <f t="shared" si="0"/>
        <v>366</v>
      </c>
      <c r="K16" s="9">
        <f t="shared" si="2"/>
        <v>337</v>
      </c>
      <c r="L16" s="15" t="str">
        <f ca="1">IF(TODAY()&gt;Tabela224101112131415161718192010131415161749505152[[#This Row],[VENCIMENTO]],"Vencido‼","Válido✔")</f>
        <v>Vencido‼</v>
      </c>
    </row>
    <row r="17" spans="1:12" x14ac:dyDescent="0.25">
      <c r="A17" s="11" t="str">
        <f>Tabela224[[#This Row],[NOME]]</f>
        <v>DOGIVAL GONÇALVES DOS SANTOS</v>
      </c>
      <c r="B17" s="11" t="str">
        <f>Tabela224[[#This Row],[CATEGORIA]]</f>
        <v>INTERMITENTE (ELISVÂNIO)</v>
      </c>
      <c r="C17" s="15" t="str">
        <f>Tabela224[[#This Row],[SITUAÇÃO ]]</f>
        <v>ATIVO</v>
      </c>
      <c r="D17" s="15" t="s">
        <v>80</v>
      </c>
      <c r="E17" s="7"/>
      <c r="F17" s="10">
        <v>8.3333333333333329E-2</v>
      </c>
      <c r="G17" s="7" t="s">
        <v>22</v>
      </c>
      <c r="H17" s="7"/>
      <c r="I17" s="8">
        <v>12</v>
      </c>
      <c r="J17" s="7">
        <f t="shared" si="0"/>
        <v>366</v>
      </c>
      <c r="K17" s="9">
        <f t="shared" si="2"/>
        <v>337</v>
      </c>
      <c r="L17" s="15" t="str">
        <f ca="1">IF(TODAY()&gt;Tabela224101112131415161718192010131415161749505152[[#This Row],[VENCIMENTO]],"Vencido‼","Válido✔")</f>
        <v>Vencido‼</v>
      </c>
    </row>
    <row r="18" spans="1:12" x14ac:dyDescent="0.25">
      <c r="A18" s="11" t="str">
        <f>Tabela224[[#This Row],[NOME]]</f>
        <v>ELISVÂNIO DE SOUZA OLIVEIRA</v>
      </c>
      <c r="B18" s="11" t="str">
        <f>Tabela224[[#This Row],[CATEGORIA]]</f>
        <v>INTERMITENTE (ELISVÂNIO)</v>
      </c>
      <c r="C18" s="15" t="str">
        <f>Tabela224[[#This Row],[SITUAÇÃO ]]</f>
        <v>ATIVO</v>
      </c>
      <c r="D18" s="15" t="s">
        <v>80</v>
      </c>
      <c r="E18" s="7"/>
      <c r="F18" s="10">
        <v>8.3333333333333329E-2</v>
      </c>
      <c r="G18" s="7" t="s">
        <v>22</v>
      </c>
      <c r="H18" s="7"/>
      <c r="I18" s="8">
        <v>12</v>
      </c>
      <c r="J18" s="7">
        <f t="shared" si="0"/>
        <v>366</v>
      </c>
      <c r="K18" s="9">
        <f t="shared" si="2"/>
        <v>337</v>
      </c>
      <c r="L18" s="15" t="str">
        <f ca="1">IF(TODAY()&gt;Tabela224101112131415161718192010131415161749505152[[#This Row],[VENCIMENTO]],"Vencido‼","Válido✔")</f>
        <v>Vencido‼</v>
      </c>
    </row>
    <row r="19" spans="1:12" x14ac:dyDescent="0.25">
      <c r="A19" s="11" t="str">
        <f>Tabela224[[#This Row],[NOME]]</f>
        <v>EVARISTO CHAVES DA SILVA</v>
      </c>
      <c r="B19" s="11" t="str">
        <f>Tabela224[[#This Row],[CATEGORIA]]</f>
        <v>EMPREGADO</v>
      </c>
      <c r="C19" s="15" t="str">
        <f>Tabela224[[#This Row],[SITUAÇÃO ]]</f>
        <v>ATIVO</v>
      </c>
      <c r="D19" s="15" t="s">
        <v>80</v>
      </c>
      <c r="E19" s="7"/>
      <c r="F19" s="10">
        <v>8.3333333333333329E-2</v>
      </c>
      <c r="G19" s="7" t="s">
        <v>22</v>
      </c>
      <c r="H19" s="7"/>
      <c r="I19" s="8">
        <v>12</v>
      </c>
      <c r="J19" s="7">
        <f t="shared" si="0"/>
        <v>366</v>
      </c>
      <c r="K19" s="9">
        <f t="shared" si="2"/>
        <v>337</v>
      </c>
      <c r="L19" s="15" t="str">
        <f ca="1">IF(TODAY()&gt;Tabela224101112131415161718192010131415161749505152[[#This Row],[VENCIMENTO]],"Vencido‼","Válido✔")</f>
        <v>Vencido‼</v>
      </c>
    </row>
    <row r="20" spans="1:12" x14ac:dyDescent="0.25">
      <c r="A20" s="11" t="str">
        <f>Tabela224[[#This Row],[NOME]]</f>
        <v>FELIPE OLIVEIRA BARBOSA</v>
      </c>
      <c r="B20" s="11" t="str">
        <f>Tabela224[[#This Row],[CATEGORIA]]</f>
        <v>EMPREGADO</v>
      </c>
      <c r="C20" s="15" t="str">
        <f>Tabela224[[#This Row],[SITUAÇÃO ]]</f>
        <v>ATIVO</v>
      </c>
      <c r="D20" s="15" t="s">
        <v>80</v>
      </c>
      <c r="E20" s="7">
        <v>45418</v>
      </c>
      <c r="F20" s="10">
        <v>8.3333333333333329E-2</v>
      </c>
      <c r="G20" s="7" t="s">
        <v>22</v>
      </c>
      <c r="H20" s="7" t="s">
        <v>63</v>
      </c>
      <c r="I20" s="8">
        <v>12</v>
      </c>
      <c r="J20" s="7">
        <f t="shared" si="0"/>
        <v>45783</v>
      </c>
      <c r="K20" s="9">
        <f t="shared" si="2"/>
        <v>45754</v>
      </c>
      <c r="L20" s="15" t="str">
        <f ca="1">IF(TODAY()&gt;Tabela224101112131415161718192010131415161749505152[[#This Row],[VENCIMENTO]],"Vencido‼","Válido✔")</f>
        <v>Válido✔</v>
      </c>
    </row>
    <row r="21" spans="1:12" x14ac:dyDescent="0.25">
      <c r="A21" s="11" t="str">
        <f>Tabela224[[#This Row],[NOME]]</f>
        <v>FERNANDO OLIVEIRA DOS SANTOS</v>
      </c>
      <c r="B21" s="11" t="str">
        <f>Tabela224[[#This Row],[CATEGORIA]]</f>
        <v>EMPREGADO</v>
      </c>
      <c r="C21" s="15" t="str">
        <f>Tabela224[[#This Row],[SITUAÇÃO ]]</f>
        <v>ATIVO</v>
      </c>
      <c r="D21" s="15" t="s">
        <v>80</v>
      </c>
      <c r="E21" s="7">
        <v>45418</v>
      </c>
      <c r="F21" s="10">
        <v>8.3333333333333329E-2</v>
      </c>
      <c r="G21" s="7" t="s">
        <v>22</v>
      </c>
      <c r="H21" s="7" t="s">
        <v>63</v>
      </c>
      <c r="I21" s="8">
        <v>12</v>
      </c>
      <c r="J21" s="7">
        <f t="shared" si="0"/>
        <v>45783</v>
      </c>
      <c r="K21" s="9">
        <f t="shared" si="2"/>
        <v>45754</v>
      </c>
      <c r="L21" s="15" t="str">
        <f ca="1">IF(TODAY()&gt;Tabela224101112131415161718192010131415161749505152[[#This Row],[VENCIMENTO]],"Vencido‼","Válido✔")</f>
        <v>Válido✔</v>
      </c>
    </row>
    <row r="22" spans="1:12" x14ac:dyDescent="0.25">
      <c r="A22" s="11" t="str">
        <f>Tabela224[[#This Row],[NOME]]</f>
        <v>FILIPI GODINHO VEIGA</v>
      </c>
      <c r="B22" s="11" t="str">
        <f>Tabela224[[#This Row],[CATEGORIA]]</f>
        <v>INTERMITENTE (GEOSCAN)</v>
      </c>
      <c r="C22" s="15" t="str">
        <f>Tabela224[[#This Row],[SITUAÇÃO ]]</f>
        <v>ATIVO</v>
      </c>
      <c r="D22" s="15" t="s">
        <v>80</v>
      </c>
      <c r="E22" s="7"/>
      <c r="F22" s="10">
        <v>8.3333333333333329E-2</v>
      </c>
      <c r="G22" s="7" t="s">
        <v>22</v>
      </c>
      <c r="H22" s="7"/>
      <c r="I22" s="8">
        <v>12</v>
      </c>
      <c r="J22" s="7">
        <f t="shared" si="0"/>
        <v>366</v>
      </c>
      <c r="K22" s="9">
        <f t="shared" si="2"/>
        <v>337</v>
      </c>
      <c r="L22" s="15" t="str">
        <f ca="1">IF(TODAY()&gt;Tabela224101112131415161718192010131415161749505152[[#This Row],[VENCIMENTO]],"Vencido‼","Válido✔")</f>
        <v>Vencido‼</v>
      </c>
    </row>
    <row r="23" spans="1:12" x14ac:dyDescent="0.25">
      <c r="A23" s="11" t="str">
        <f>Tabela224[[#This Row],[NOME]]</f>
        <v>GERSON DAMIÃO DA SILVA PRADO</v>
      </c>
      <c r="B23" s="11" t="str">
        <f>Tabela224[[#This Row],[CATEGORIA]]</f>
        <v>EMPREGADO</v>
      </c>
      <c r="C23" s="15" t="str">
        <f>Tabela224[[#This Row],[SITUAÇÃO ]]</f>
        <v>ATIVO</v>
      </c>
      <c r="D23" s="15" t="s">
        <v>80</v>
      </c>
      <c r="E23" s="7"/>
      <c r="F23" s="10">
        <v>8.3333333333333329E-2</v>
      </c>
      <c r="G23" s="7" t="s">
        <v>22</v>
      </c>
      <c r="H23" s="7"/>
      <c r="I23" s="8">
        <v>12</v>
      </c>
      <c r="J23" s="7">
        <f t="shared" si="0"/>
        <v>366</v>
      </c>
      <c r="K23" s="9">
        <f t="shared" si="2"/>
        <v>337</v>
      </c>
      <c r="L23" s="15" t="str">
        <f ca="1">IF(TODAY()&gt;Tabela224101112131415161718192010131415161749505152[[#This Row],[VENCIMENTO]],"Vencido‼","Válido✔")</f>
        <v>Vencido‼</v>
      </c>
    </row>
    <row r="24" spans="1:12" x14ac:dyDescent="0.25">
      <c r="A24" s="11" t="str">
        <f>Tabela224[[#This Row],[NOME]]</f>
        <v>GIVALDO JOSE DOS SANTOS</v>
      </c>
      <c r="B24" s="11" t="str">
        <f>Tabela224[[#This Row],[CATEGORIA]]</f>
        <v>INTERMITENTE (ELISVÂNIO)</v>
      </c>
      <c r="C24" s="15" t="str">
        <f>Tabela224[[#This Row],[SITUAÇÃO ]]</f>
        <v>ATIVO</v>
      </c>
      <c r="D24" s="15" t="s">
        <v>80</v>
      </c>
      <c r="E24" s="7"/>
      <c r="F24" s="10">
        <v>8.3333333333333329E-2</v>
      </c>
      <c r="G24" s="7" t="s">
        <v>22</v>
      </c>
      <c r="H24" s="7"/>
      <c r="I24" s="8">
        <v>12</v>
      </c>
      <c r="J24" s="7">
        <f t="shared" si="0"/>
        <v>366</v>
      </c>
      <c r="K24" s="9">
        <f t="shared" si="2"/>
        <v>337</v>
      </c>
      <c r="L24" s="15" t="str">
        <f ca="1">IF(TODAY()&gt;Tabela224101112131415161718192010131415161749505152[[#This Row],[VENCIMENTO]],"Vencido‼","Válido✔")</f>
        <v>Vencido‼</v>
      </c>
    </row>
    <row r="25" spans="1:12" x14ac:dyDescent="0.25">
      <c r="A25" s="11" t="str">
        <f>Tabela224[[#This Row],[NOME]]</f>
        <v>GUSTAVO HENRIQUE ABREU ROCHA</v>
      </c>
      <c r="B25" s="11" t="str">
        <f>Tabela224[[#This Row],[CATEGORIA]]</f>
        <v>EMPREGADO</v>
      </c>
      <c r="C25" s="15" t="str">
        <f>Tabela224[[#This Row],[SITUAÇÃO ]]</f>
        <v>ATIVO</v>
      </c>
      <c r="D25" s="15" t="s">
        <v>80</v>
      </c>
      <c r="E25" s="7">
        <v>45418</v>
      </c>
      <c r="F25" s="10">
        <v>8.3333333333333329E-2</v>
      </c>
      <c r="G25" s="7" t="s">
        <v>22</v>
      </c>
      <c r="H25" s="7" t="s">
        <v>63</v>
      </c>
      <c r="I25" s="8">
        <v>12</v>
      </c>
      <c r="J25" s="7">
        <f t="shared" si="0"/>
        <v>45783</v>
      </c>
      <c r="K25" s="9">
        <f t="shared" si="2"/>
        <v>45754</v>
      </c>
      <c r="L25" s="15" t="str">
        <f ca="1">IF(TODAY()&gt;Tabela224101112131415161718192010131415161749505152[[#This Row],[VENCIMENTO]],"Vencido‼","Válido✔")</f>
        <v>Válido✔</v>
      </c>
    </row>
    <row r="26" spans="1:12" x14ac:dyDescent="0.25">
      <c r="A26" s="11" t="str">
        <f>Tabela224[[#This Row],[NOME]]</f>
        <v>HIGOR PAULO DIAS OLIVEIRA</v>
      </c>
      <c r="B26" s="11" t="str">
        <f>Tabela224[[#This Row],[CATEGORIA]]</f>
        <v>EMPREGADO</v>
      </c>
      <c r="C26" s="15" t="str">
        <f>Tabela224[[#This Row],[SITUAÇÃO ]]</f>
        <v>ATIVO</v>
      </c>
      <c r="D26" s="15" t="s">
        <v>80</v>
      </c>
      <c r="E26" s="7">
        <v>45418</v>
      </c>
      <c r="F26" s="10">
        <v>8.3333333333333329E-2</v>
      </c>
      <c r="G26" s="7" t="s">
        <v>22</v>
      </c>
      <c r="H26" s="7" t="s">
        <v>63</v>
      </c>
      <c r="I26" s="8">
        <v>12</v>
      </c>
      <c r="J26" s="7">
        <f t="shared" si="0"/>
        <v>45783</v>
      </c>
      <c r="K26" s="9">
        <f t="shared" si="2"/>
        <v>45754</v>
      </c>
      <c r="L26" s="15" t="str">
        <f ca="1">IF(TODAY()&gt;Tabela224101112131415161718192010131415161749505152[[#This Row],[VENCIMENTO]],"Vencido‼","Válido✔")</f>
        <v>Válido✔</v>
      </c>
    </row>
    <row r="27" spans="1:12" x14ac:dyDescent="0.25">
      <c r="A27" s="11" t="str">
        <f>Tabela224[[#This Row],[NOME]]</f>
        <v>JANDILSON VIRGENS COSTA</v>
      </c>
      <c r="B27" s="11" t="str">
        <f>Tabela224[[#This Row],[CATEGORIA]]</f>
        <v>INTERMITENTE (ELISVÂNIO)</v>
      </c>
      <c r="C27" s="15" t="str">
        <f>Tabela224[[#This Row],[SITUAÇÃO ]]</f>
        <v>ATIVO</v>
      </c>
      <c r="D27" s="15" t="s">
        <v>80</v>
      </c>
      <c r="E27" s="7"/>
      <c r="F27" s="10">
        <v>8.3333333333333329E-2</v>
      </c>
      <c r="G27" s="7" t="s">
        <v>22</v>
      </c>
      <c r="H27" s="7"/>
      <c r="I27" s="8">
        <v>12</v>
      </c>
      <c r="J27" s="7">
        <f t="shared" si="0"/>
        <v>366</v>
      </c>
      <c r="K27" s="9">
        <f t="shared" si="2"/>
        <v>337</v>
      </c>
      <c r="L27" s="15" t="str">
        <f ca="1">IF(TODAY()&gt;Tabela224101112131415161718192010131415161749505152[[#This Row],[VENCIMENTO]],"Vencido‼","Válido✔")</f>
        <v>Vencido‼</v>
      </c>
    </row>
    <row r="28" spans="1:12" x14ac:dyDescent="0.25">
      <c r="A28" s="11" t="str">
        <f>Tabela224[[#This Row],[NOME]]</f>
        <v>JHONATA HENRIQUE AMORIM ALVES</v>
      </c>
      <c r="B28" s="11" t="str">
        <f>Tabela224[[#This Row],[CATEGORIA]]</f>
        <v>EMPREGADO</v>
      </c>
      <c r="C28" s="15" t="str">
        <f>Tabela224[[#This Row],[SITUAÇÃO ]]</f>
        <v>ATIVO</v>
      </c>
      <c r="D28" s="15" t="s">
        <v>80</v>
      </c>
      <c r="E28" s="7">
        <v>45418</v>
      </c>
      <c r="F28" s="10">
        <v>8.3333333333333329E-2</v>
      </c>
      <c r="G28" s="7" t="s">
        <v>22</v>
      </c>
      <c r="H28" s="7" t="s">
        <v>63</v>
      </c>
      <c r="I28" s="8">
        <v>12</v>
      </c>
      <c r="J28" s="7">
        <f t="shared" si="0"/>
        <v>45783</v>
      </c>
      <c r="K28" s="9">
        <f t="shared" si="2"/>
        <v>45754</v>
      </c>
      <c r="L28" s="15" t="str">
        <f ca="1">IF(TODAY()&gt;Tabela224101112131415161718192010131415161749505152[[#This Row],[VENCIMENTO]],"Vencido‼","Válido✔")</f>
        <v>Válido✔</v>
      </c>
    </row>
    <row r="29" spans="1:12" hidden="1" x14ac:dyDescent="0.25">
      <c r="A29" s="11" t="str">
        <f>Tabela224[[#This Row],[NOME]]</f>
        <v>JOÃO PAULO GUIMARÃES</v>
      </c>
      <c r="B29" s="11" t="str">
        <f>Tabela224[[#This Row],[CATEGORIA]]</f>
        <v>EMPREGADO</v>
      </c>
      <c r="C29" s="15" t="str">
        <f>Tabela224[[#This Row],[SITUAÇÃO ]]</f>
        <v>INATIVO</v>
      </c>
      <c r="D29" s="15"/>
      <c r="E29" s="7"/>
      <c r="F29" s="10"/>
      <c r="G29" s="7"/>
      <c r="H29" s="7"/>
      <c r="I29" s="8"/>
      <c r="J29" s="7">
        <f t="shared" si="0"/>
        <v>0</v>
      </c>
      <c r="K29" s="9">
        <f t="shared" si="2"/>
        <v>-29</v>
      </c>
      <c r="L29" s="15" t="str">
        <f ca="1">IF(TODAY()&gt;Tabela224101112131415161718192010131415161749505152[[#This Row],[VENCIMENTO]],"Vencido‼","Válido✔")</f>
        <v>Vencido‼</v>
      </c>
    </row>
    <row r="30" spans="1:12" hidden="1" x14ac:dyDescent="0.25">
      <c r="A30" s="11" t="str">
        <f>Tabela224[[#This Row],[NOME]]</f>
        <v>JONATHAS KELLYSON MARTINS DE OLIVEIRA</v>
      </c>
      <c r="B30" s="11" t="str">
        <f>Tabela224[[#This Row],[CATEGORIA]]</f>
        <v>INTERMITENTE</v>
      </c>
      <c r="C30" s="15" t="str">
        <f>Tabela224[[#This Row],[SITUAÇÃO ]]</f>
        <v>INATIVO</v>
      </c>
      <c r="D30" s="15"/>
      <c r="E30" s="7"/>
      <c r="F30" s="10"/>
      <c r="G30" s="7"/>
      <c r="H30" s="7"/>
      <c r="I30" s="8"/>
      <c r="J30" s="7">
        <f t="shared" si="0"/>
        <v>0</v>
      </c>
      <c r="K30" s="9">
        <f t="shared" si="2"/>
        <v>-29</v>
      </c>
      <c r="L30" s="15" t="str">
        <f ca="1">IF(TODAY()&gt;Tabela224101112131415161718192010131415161749505152[[#This Row],[VENCIMENTO]],"Vencido‼","Válido✔")</f>
        <v>Vencido‼</v>
      </c>
    </row>
    <row r="31" spans="1:12" x14ac:dyDescent="0.25">
      <c r="A31" s="11" t="str">
        <f>Tabela224[[#This Row],[NOME]]</f>
        <v>JOSÉ ANTÔNIO DIAS</v>
      </c>
      <c r="B31" s="11" t="str">
        <f>Tabela224[[#This Row],[CATEGORIA]]</f>
        <v xml:space="preserve">EMPREGADO </v>
      </c>
      <c r="C31" s="15" t="str">
        <f>Tabela224[[#This Row],[SITUAÇÃO ]]</f>
        <v>ATIVO</v>
      </c>
      <c r="D31" s="15" t="s">
        <v>80</v>
      </c>
      <c r="E31" s="7"/>
      <c r="F31" s="10">
        <v>8.3333333333333329E-2</v>
      </c>
      <c r="G31" s="7" t="s">
        <v>22</v>
      </c>
      <c r="H31" s="7"/>
      <c r="I31" s="8">
        <v>12</v>
      </c>
      <c r="J31" s="7">
        <f t="shared" si="0"/>
        <v>366</v>
      </c>
      <c r="K31" s="9">
        <f t="shared" si="2"/>
        <v>337</v>
      </c>
      <c r="L31" s="15" t="str">
        <f ca="1">IF(TODAY()&gt;Tabela224101112131415161718192010131415161749505152[[#This Row],[VENCIMENTO]],"Vencido‼","Válido✔")</f>
        <v>Vencido‼</v>
      </c>
    </row>
    <row r="32" spans="1:12" x14ac:dyDescent="0.25">
      <c r="A32" s="11" t="str">
        <f>Tabela224[[#This Row],[NOME]]</f>
        <v>KENNEDY ALMEIDA MOTA</v>
      </c>
      <c r="B32" s="11" t="str">
        <f>Tabela224[[#This Row],[CATEGORIA]]</f>
        <v>EMPREGADO</v>
      </c>
      <c r="C32" s="15" t="str">
        <f>Tabela224[[#This Row],[SITUAÇÃO ]]</f>
        <v>ATIVO</v>
      </c>
      <c r="D32" s="15" t="s">
        <v>80</v>
      </c>
      <c r="E32" s="7"/>
      <c r="F32" s="10">
        <v>8.3333333333333329E-2</v>
      </c>
      <c r="G32" s="7" t="s">
        <v>22</v>
      </c>
      <c r="H32" s="7"/>
      <c r="I32" s="8">
        <v>12</v>
      </c>
      <c r="J32" s="7">
        <f t="shared" si="0"/>
        <v>366</v>
      </c>
      <c r="K32" s="9">
        <f t="shared" si="2"/>
        <v>337</v>
      </c>
      <c r="L32" s="15" t="str">
        <f ca="1">IF(TODAY()&gt;Tabela224101112131415161718192010131415161749505152[[#This Row],[VENCIMENTO]],"Vencido‼","Válido✔")</f>
        <v>Vencido‼</v>
      </c>
    </row>
    <row r="33" spans="1:12" x14ac:dyDescent="0.25">
      <c r="A33" s="11" t="str">
        <f>Tabela224[[#This Row],[NOME]]</f>
        <v>KEVIN AQUINO ARNEZ</v>
      </c>
      <c r="B33" s="11" t="str">
        <f>Tabela224[[#This Row],[CATEGORIA]]</f>
        <v>EMPREGADO</v>
      </c>
      <c r="C33" s="15" t="str">
        <f>Tabela224[[#This Row],[SITUAÇÃO ]]</f>
        <v>ATIVO</v>
      </c>
      <c r="D33" s="15" t="s">
        <v>80</v>
      </c>
      <c r="E33" s="7">
        <v>45418</v>
      </c>
      <c r="F33" s="10">
        <v>8.3333333333333329E-2</v>
      </c>
      <c r="G33" s="7" t="s">
        <v>22</v>
      </c>
      <c r="H33" s="7" t="s">
        <v>63</v>
      </c>
      <c r="I33" s="8">
        <v>12</v>
      </c>
      <c r="J33" s="7">
        <f t="shared" si="0"/>
        <v>45783</v>
      </c>
      <c r="K33" s="9">
        <f t="shared" si="2"/>
        <v>45754</v>
      </c>
      <c r="L33" s="15" t="str">
        <f ca="1">IF(TODAY()&gt;Tabela224101112131415161718192010131415161749505152[[#This Row],[VENCIMENTO]],"Vencido‼","Válido✔")</f>
        <v>Válido✔</v>
      </c>
    </row>
    <row r="34" spans="1:12" x14ac:dyDescent="0.25">
      <c r="A34" s="11" t="str">
        <f>Tabela224[[#This Row],[NOME]]</f>
        <v>LEANDRO ARCANJO DOS SANTOS</v>
      </c>
      <c r="B34" s="11" t="str">
        <f>Tabela224[[#This Row],[CATEGORIA]]</f>
        <v>EMPREGADO</v>
      </c>
      <c r="C34" s="15" t="str">
        <f>Tabela224[[#This Row],[SITUAÇÃO ]]</f>
        <v>ATIVO</v>
      </c>
      <c r="D34" s="15" t="s">
        <v>80</v>
      </c>
      <c r="E34" s="7"/>
      <c r="F34" s="10">
        <v>8.3333333333333329E-2</v>
      </c>
      <c r="G34" s="7" t="s">
        <v>22</v>
      </c>
      <c r="H34" s="7"/>
      <c r="I34" s="8">
        <v>12</v>
      </c>
      <c r="J34" s="7">
        <f t="shared" si="0"/>
        <v>366</v>
      </c>
      <c r="K34" s="9">
        <f t="shared" si="2"/>
        <v>337</v>
      </c>
      <c r="L34" s="15" t="str">
        <f ca="1">IF(TODAY()&gt;Tabela224101112131415161718192010131415161749505152[[#This Row],[VENCIMENTO]],"Vencido‼","Válido✔")</f>
        <v>Vencido‼</v>
      </c>
    </row>
    <row r="35" spans="1:12" hidden="1" x14ac:dyDescent="0.25">
      <c r="A35" s="11" t="str">
        <f>Tabela224[[#This Row],[NOME]]</f>
        <v>LUCIANO ALVES DE PAIVA</v>
      </c>
      <c r="B35" s="11" t="str">
        <f>Tabela224[[#This Row],[CATEGORIA]]</f>
        <v>EMPREGADO</v>
      </c>
      <c r="C35" s="15" t="str">
        <f>Tabela224[[#This Row],[SITUAÇÃO ]]</f>
        <v>INATIVO</v>
      </c>
      <c r="D35" s="15"/>
      <c r="E35" s="7"/>
      <c r="F35" s="10"/>
      <c r="G35" s="7"/>
      <c r="H35" s="7"/>
      <c r="I35" s="8"/>
      <c r="J35" s="7">
        <f t="shared" si="0"/>
        <v>0</v>
      </c>
      <c r="K35" s="9">
        <f t="shared" si="2"/>
        <v>-29</v>
      </c>
      <c r="L35" s="15" t="str">
        <f ca="1">IF(TODAY()&gt;Tabela224101112131415161718192010131415161749505152[[#This Row],[VENCIMENTO]],"Vencido‼","Válido✔")</f>
        <v>Vencido‼</v>
      </c>
    </row>
    <row r="36" spans="1:12" x14ac:dyDescent="0.25">
      <c r="A36" s="11" t="str">
        <f>Tabela224[[#This Row],[NOME]]</f>
        <v>LUIZ CARLOS CORRÊA</v>
      </c>
      <c r="B36" s="11" t="str">
        <f>Tabela224[[#This Row],[CATEGORIA]]</f>
        <v>EMPREGADO</v>
      </c>
      <c r="C36" s="15" t="str">
        <f>Tabela224[[#This Row],[SITUAÇÃO ]]</f>
        <v>ATIVO</v>
      </c>
      <c r="D36" s="15" t="s">
        <v>80</v>
      </c>
      <c r="E36" s="7"/>
      <c r="F36" s="10">
        <v>8.3333333333333329E-2</v>
      </c>
      <c r="G36" s="7" t="s">
        <v>22</v>
      </c>
      <c r="H36" s="7"/>
      <c r="I36" s="8">
        <v>12</v>
      </c>
      <c r="J36" s="7">
        <f t="shared" si="0"/>
        <v>366</v>
      </c>
      <c r="K36" s="9">
        <f t="shared" si="2"/>
        <v>337</v>
      </c>
      <c r="L36" s="15" t="str">
        <f ca="1">IF(TODAY()&gt;Tabela224101112131415161718192010131415161749505152[[#This Row],[VENCIMENTO]],"Vencido‼","Válido✔")</f>
        <v>Vencido‼</v>
      </c>
    </row>
    <row r="37" spans="1:12" x14ac:dyDescent="0.25">
      <c r="A37" s="11" t="str">
        <f>Tabela224[[#This Row],[NOME]]</f>
        <v>MÁRCIO PEREIRA DO NASCIMENTO</v>
      </c>
      <c r="B37" s="11" t="str">
        <f>Tabela224[[#This Row],[CATEGORIA]]</f>
        <v>EMPREGADO</v>
      </c>
      <c r="C37" s="15" t="str">
        <f>Tabela224[[#This Row],[SITUAÇÃO ]]</f>
        <v>ATIVO</v>
      </c>
      <c r="D37" s="15" t="s">
        <v>80</v>
      </c>
      <c r="E37" s="7">
        <v>45418</v>
      </c>
      <c r="F37" s="10">
        <v>8.3333333333333329E-2</v>
      </c>
      <c r="G37" s="7" t="s">
        <v>22</v>
      </c>
      <c r="H37" s="7" t="s">
        <v>63</v>
      </c>
      <c r="I37" s="8">
        <v>12</v>
      </c>
      <c r="J37" s="7">
        <f t="shared" si="0"/>
        <v>45783</v>
      </c>
      <c r="K37" s="9">
        <f t="shared" si="2"/>
        <v>45754</v>
      </c>
      <c r="L37" s="15" t="str">
        <f ca="1">IF(TODAY()&gt;Tabela224101112131415161718192010131415161749505152[[#This Row],[VENCIMENTO]],"Vencido‼","Válido✔")</f>
        <v>Válido✔</v>
      </c>
    </row>
    <row r="38" spans="1:12" x14ac:dyDescent="0.25">
      <c r="A38" s="11" t="str">
        <f>Tabela224[[#This Row],[NOME]]</f>
        <v>MATEUS DOS SANTOS DE BRITO</v>
      </c>
      <c r="B38" s="11" t="str">
        <f>Tabela224[[#This Row],[CATEGORIA]]</f>
        <v>INTERMITENTE (ELISVÂNIO)</v>
      </c>
      <c r="C38" s="15" t="str">
        <f>Tabela224[[#This Row],[SITUAÇÃO ]]</f>
        <v>ATIVO</v>
      </c>
      <c r="D38" s="15" t="s">
        <v>80</v>
      </c>
      <c r="E38" s="7"/>
      <c r="F38" s="10">
        <v>8.3333333333333329E-2</v>
      </c>
      <c r="G38" s="7" t="s">
        <v>22</v>
      </c>
      <c r="H38" s="7"/>
      <c r="I38" s="8">
        <v>12</v>
      </c>
      <c r="J38" s="7">
        <f t="shared" si="0"/>
        <v>366</v>
      </c>
      <c r="K38" s="9">
        <f t="shared" si="2"/>
        <v>337</v>
      </c>
      <c r="L38" s="15" t="str">
        <f ca="1">IF(TODAY()&gt;Tabela224101112131415161718192010131415161749505152[[#This Row],[VENCIMENTO]],"Vencido‼","Válido✔")</f>
        <v>Vencido‼</v>
      </c>
    </row>
    <row r="39" spans="1:12" x14ac:dyDescent="0.25">
      <c r="A39" s="11" t="str">
        <f>Tabela224[[#This Row],[NOME]]</f>
        <v>MOACIR ROMÁRIO SIQUEIRA DOS REIS</v>
      </c>
      <c r="B39" s="11" t="str">
        <f>Tabela224[[#This Row],[CATEGORIA]]</f>
        <v>EMPREGADO</v>
      </c>
      <c r="C39" s="15" t="str">
        <f>Tabela224[[#This Row],[SITUAÇÃO ]]</f>
        <v>ATIVO</v>
      </c>
      <c r="D39" s="15" t="s">
        <v>80</v>
      </c>
      <c r="E39" s="7">
        <v>45418</v>
      </c>
      <c r="F39" s="10">
        <v>8.3333333333333329E-2</v>
      </c>
      <c r="G39" s="7" t="s">
        <v>22</v>
      </c>
      <c r="H39" s="7" t="s">
        <v>63</v>
      </c>
      <c r="I39" s="8">
        <v>12</v>
      </c>
      <c r="J39" s="7">
        <f t="shared" si="0"/>
        <v>45783</v>
      </c>
      <c r="K39" s="9">
        <f t="shared" si="2"/>
        <v>45754</v>
      </c>
      <c r="L39" s="15" t="str">
        <f ca="1">IF(TODAY()&gt;Tabela224101112131415161718192010131415161749505152[[#This Row],[VENCIMENTO]],"Vencido‼","Válido✔")</f>
        <v>Válido✔</v>
      </c>
    </row>
    <row r="40" spans="1:12" x14ac:dyDescent="0.25">
      <c r="A40" s="11" t="str">
        <f>Tabela224[[#This Row],[NOME]]</f>
        <v>NATHÁLIA ROSY SOUZA OLIVEIRA</v>
      </c>
      <c r="B40" s="11" t="str">
        <f>Tabela224[[#This Row],[CATEGORIA]]</f>
        <v>EMPREGADO</v>
      </c>
      <c r="C40" s="15" t="str">
        <f>Tabela224[[#This Row],[SITUAÇÃO ]]</f>
        <v>ATIVO</v>
      </c>
      <c r="D40" s="15" t="s">
        <v>80</v>
      </c>
      <c r="E40" s="7">
        <v>45418</v>
      </c>
      <c r="F40" s="10">
        <v>8.3333333333333329E-2</v>
      </c>
      <c r="G40" s="7" t="s">
        <v>22</v>
      </c>
      <c r="H40" s="7" t="s">
        <v>63</v>
      </c>
      <c r="I40" s="8">
        <v>12</v>
      </c>
      <c r="J40" s="7">
        <f t="shared" si="0"/>
        <v>45783</v>
      </c>
      <c r="K40" s="9">
        <f t="shared" si="2"/>
        <v>45754</v>
      </c>
      <c r="L40" s="15" t="str">
        <f ca="1">IF(TODAY()&gt;Tabela224101112131415161718192010131415161749505152[[#This Row],[VENCIMENTO]],"Vencido‼","Válido✔")</f>
        <v>Válido✔</v>
      </c>
    </row>
    <row r="41" spans="1:12" x14ac:dyDescent="0.25">
      <c r="A41" s="11" t="str">
        <f>Tabela224[[#This Row],[NOME]]</f>
        <v>NAYARA THAÍS LOURENÇO OLIVEIRA</v>
      </c>
      <c r="B41" s="11" t="str">
        <f>Tabela224[[#This Row],[CATEGORIA]]</f>
        <v>EMPREGADO</v>
      </c>
      <c r="C41" s="15" t="str">
        <f>Tabela224[[#This Row],[SITUAÇÃO ]]</f>
        <v>ATIVO</v>
      </c>
      <c r="D41" s="15" t="s">
        <v>80</v>
      </c>
      <c r="E41" s="7">
        <v>45418</v>
      </c>
      <c r="F41" s="10">
        <v>8.3333333333333329E-2</v>
      </c>
      <c r="G41" s="7" t="s">
        <v>22</v>
      </c>
      <c r="H41" s="7" t="s">
        <v>63</v>
      </c>
      <c r="I41" s="8">
        <v>12</v>
      </c>
      <c r="J41" s="7">
        <f t="shared" si="0"/>
        <v>45783</v>
      </c>
      <c r="K41" s="9">
        <f t="shared" si="2"/>
        <v>45754</v>
      </c>
      <c r="L41" s="15" t="str">
        <f ca="1">IF(TODAY()&gt;Tabela224101112131415161718192010131415161749505152[[#This Row],[VENCIMENTO]],"Vencido‼","Válido✔")</f>
        <v>Válido✔</v>
      </c>
    </row>
    <row r="42" spans="1:12" x14ac:dyDescent="0.25">
      <c r="A42" s="11" t="str">
        <f>Tabela224[[#This Row],[NOME]]</f>
        <v>NIELTON OLIVEIRA DAMASCENO</v>
      </c>
      <c r="B42" s="11" t="str">
        <f>Tabela224[[#This Row],[CATEGORIA]]</f>
        <v>EMPREGADO</v>
      </c>
      <c r="C42" s="15" t="str">
        <f>Tabela224[[#This Row],[SITUAÇÃO ]]</f>
        <v>ATIVO</v>
      </c>
      <c r="D42" s="15" t="s">
        <v>80</v>
      </c>
      <c r="E42" s="7">
        <v>45418</v>
      </c>
      <c r="F42" s="10">
        <v>8.3333333333333329E-2</v>
      </c>
      <c r="G42" s="7" t="s">
        <v>22</v>
      </c>
      <c r="H42" s="7" t="s">
        <v>63</v>
      </c>
      <c r="I42" s="8">
        <v>12</v>
      </c>
      <c r="J42" s="7">
        <f t="shared" si="0"/>
        <v>45783</v>
      </c>
      <c r="K42" s="9">
        <f t="shared" si="2"/>
        <v>45754</v>
      </c>
      <c r="L42" s="15" t="str">
        <f ca="1">IF(TODAY()&gt;Tabela224101112131415161718192010131415161749505152[[#This Row],[VENCIMENTO]],"Vencido‼","Válido✔")</f>
        <v>Válido✔</v>
      </c>
    </row>
    <row r="43" spans="1:12" x14ac:dyDescent="0.25">
      <c r="A43" s="11" t="str">
        <f>Tabela224[[#This Row],[NOME]]</f>
        <v>PAULO CÉLIO DA SILVA</v>
      </c>
      <c r="B43" s="11" t="str">
        <f>Tabela224[[#This Row],[CATEGORIA]]</f>
        <v>EMPREGADO</v>
      </c>
      <c r="C43" s="15" t="str">
        <f>Tabela224[[#This Row],[SITUAÇÃO ]]</f>
        <v>ATIVO</v>
      </c>
      <c r="D43" s="15" t="s">
        <v>80</v>
      </c>
      <c r="E43" s="7">
        <v>45418</v>
      </c>
      <c r="F43" s="10">
        <v>8.3333333333333329E-2</v>
      </c>
      <c r="G43" s="7" t="s">
        <v>22</v>
      </c>
      <c r="H43" s="7" t="s">
        <v>63</v>
      </c>
      <c r="I43" s="8">
        <v>12</v>
      </c>
      <c r="J43" s="7">
        <f t="shared" si="0"/>
        <v>45783</v>
      </c>
      <c r="K43" s="9">
        <f t="shared" si="2"/>
        <v>45754</v>
      </c>
      <c r="L43" s="15" t="str">
        <f ca="1">IF(TODAY()&gt;Tabela224101112131415161718192010131415161749505152[[#This Row],[VENCIMENTO]],"Vencido‼","Válido✔")</f>
        <v>Válido✔</v>
      </c>
    </row>
    <row r="44" spans="1:12" hidden="1" x14ac:dyDescent="0.25">
      <c r="A44" s="11" t="str">
        <f>Tabela224[[#This Row],[NOME]]</f>
        <v>RAFAEL FAUSTINO MAPA COELHO</v>
      </c>
      <c r="B44" s="11" t="str">
        <f>Tabela224[[#This Row],[CATEGORIA]]</f>
        <v>EMPREGADO</v>
      </c>
      <c r="C44" s="15" t="str">
        <f>Tabela224[[#This Row],[SITUAÇÃO ]]</f>
        <v>INATIVO</v>
      </c>
      <c r="D44" s="15"/>
      <c r="E44" s="7"/>
      <c r="F44" s="10"/>
      <c r="G44" s="7"/>
      <c r="H44" s="7"/>
      <c r="I44" s="8"/>
      <c r="J44" s="7">
        <f t="shared" si="0"/>
        <v>0</v>
      </c>
      <c r="K44" s="9">
        <f t="shared" si="2"/>
        <v>-29</v>
      </c>
      <c r="L44" s="15" t="str">
        <f ca="1">IF(TODAY()&gt;Tabela224101112131415161718192010131415161749505152[[#This Row],[VENCIMENTO]],"Vencido‼","Válido✔")</f>
        <v>Vencido‼</v>
      </c>
    </row>
    <row r="45" spans="1:12" hidden="1" x14ac:dyDescent="0.25">
      <c r="A45" s="11" t="str">
        <f>Tabela224[[#This Row],[NOME]]</f>
        <v>RAFAEL ROBERTO CAMPIDELLI</v>
      </c>
      <c r="B45" s="11" t="str">
        <f>Tabela224[[#This Row],[CATEGORIA]]</f>
        <v>EMPREGADO</v>
      </c>
      <c r="C45" s="15" t="s">
        <v>120</v>
      </c>
      <c r="D45" s="15"/>
      <c r="E45" s="7"/>
      <c r="F45" s="10"/>
      <c r="G45" s="7"/>
      <c r="H45" s="7"/>
      <c r="I45" s="8"/>
      <c r="J45" s="7">
        <f>EDATE(E45,I45)</f>
        <v>0</v>
      </c>
      <c r="K45" s="9">
        <f>J45-29</f>
        <v>-29</v>
      </c>
      <c r="L45" s="15" t="str">
        <f ca="1">IF(TODAY()&gt;Tabela224101112131415161718192010131415161749505152[[#This Row],[VENCIMENTO]],"Vencido‼","Válido✔")</f>
        <v>Vencido‼</v>
      </c>
    </row>
    <row r="46" spans="1:12" x14ac:dyDescent="0.25">
      <c r="A46" s="11" t="str">
        <f>Tabela224[[#This Row],[NOME]]</f>
        <v>ROBERT AUGUSTO SANTOS SILVA</v>
      </c>
      <c r="B46" s="11" t="str">
        <f>Tabela224[[#This Row],[CATEGORIA]]</f>
        <v>EMPREGADO</v>
      </c>
      <c r="C46" s="15" t="str">
        <f>Tabela224[[#This Row],[SITUAÇÃO ]]</f>
        <v>ATIVO</v>
      </c>
      <c r="D46" s="15" t="s">
        <v>80</v>
      </c>
      <c r="E46" s="7">
        <v>45418</v>
      </c>
      <c r="F46" s="10">
        <v>8.3333333333333329E-2</v>
      </c>
      <c r="G46" s="7" t="s">
        <v>22</v>
      </c>
      <c r="H46" s="7" t="s">
        <v>63</v>
      </c>
      <c r="I46" s="8">
        <v>12</v>
      </c>
      <c r="J46" s="7">
        <f t="shared" si="0"/>
        <v>45783</v>
      </c>
      <c r="K46" s="9">
        <f t="shared" si="2"/>
        <v>45754</v>
      </c>
      <c r="L46" s="15" t="str">
        <f ca="1">IF(TODAY()&gt;Tabela224101112131415161718192010131415161749505152[[#This Row],[VENCIMENTO]],"Vencido‼","Válido✔")</f>
        <v>Válido✔</v>
      </c>
    </row>
    <row r="47" spans="1:12" x14ac:dyDescent="0.25">
      <c r="A47" s="11" t="str">
        <f>Tabela224[[#This Row],[NOME]]</f>
        <v>TALISON TIAGO DIAS OLIVEIRA</v>
      </c>
      <c r="B47" s="11" t="str">
        <f>Tabela224[[#This Row],[CATEGORIA]]</f>
        <v>EMPREGADO</v>
      </c>
      <c r="C47" s="15" t="str">
        <f>Tabela224[[#This Row],[SITUAÇÃO ]]</f>
        <v>ATIVO</v>
      </c>
      <c r="D47" s="15" t="s">
        <v>80</v>
      </c>
      <c r="E47" s="7"/>
      <c r="F47" s="10">
        <v>8.3333333333333329E-2</v>
      </c>
      <c r="G47" s="7" t="s">
        <v>22</v>
      </c>
      <c r="H47" s="7"/>
      <c r="I47" s="8">
        <v>12</v>
      </c>
      <c r="J47" s="7">
        <f t="shared" si="0"/>
        <v>366</v>
      </c>
      <c r="K47" s="9">
        <f t="shared" si="2"/>
        <v>337</v>
      </c>
      <c r="L47" s="15" t="str">
        <f ca="1">IF(TODAY()&gt;Tabela224101112131415161718192010131415161749505152[[#This Row],[VENCIMENTO]],"Vencido‼","Válido✔")</f>
        <v>Vencido‼</v>
      </c>
    </row>
    <row r="48" spans="1:12" x14ac:dyDescent="0.25">
      <c r="A48" s="11" t="str">
        <f>Tabela224[[#This Row],[NOME]]</f>
        <v>THAÍS LORRAINE DA SILVA SANTOS</v>
      </c>
      <c r="B48" s="11" t="str">
        <f>Tabela224[[#This Row],[CATEGORIA]]</f>
        <v>EMPREGADO</v>
      </c>
      <c r="C48" s="15" t="str">
        <f>Tabela224[[#This Row],[SITUAÇÃO ]]</f>
        <v>ATIVO</v>
      </c>
      <c r="D48" s="15" t="s">
        <v>80</v>
      </c>
      <c r="E48" s="7">
        <v>45418</v>
      </c>
      <c r="F48" s="10">
        <v>8.3333333333333329E-2</v>
      </c>
      <c r="G48" s="7" t="s">
        <v>22</v>
      </c>
      <c r="H48" s="7" t="s">
        <v>63</v>
      </c>
      <c r="I48" s="8">
        <v>12</v>
      </c>
      <c r="J48" s="7">
        <f t="shared" si="0"/>
        <v>45783</v>
      </c>
      <c r="K48" s="9">
        <f t="shared" si="2"/>
        <v>45754</v>
      </c>
      <c r="L48" s="15" t="str">
        <f ca="1">IF(TODAY()&gt;Tabela224101112131415161718192010131415161749505152[[#This Row],[VENCIMENTO]],"Vencido‼","Válido✔")</f>
        <v>Válido✔</v>
      </c>
    </row>
    <row r="49" spans="1:12" hidden="1" x14ac:dyDescent="0.25">
      <c r="A49" s="11" t="str">
        <f>Tabela224[[#This Row],[NOME]]</f>
        <v>WAGNER APARECIDO DE SOUSA JÚNIOR</v>
      </c>
      <c r="B49" s="11" t="str">
        <f>Tabela224[[#This Row],[CATEGORIA]]</f>
        <v>EMPREGADO</v>
      </c>
      <c r="C49" s="15" t="str">
        <f>Tabela224[[#This Row],[SITUAÇÃO ]]</f>
        <v>INATIVO</v>
      </c>
      <c r="D49" s="15"/>
      <c r="E49" s="7"/>
      <c r="F49" s="10"/>
      <c r="G49" s="7"/>
      <c r="H49" s="7"/>
      <c r="I49" s="8"/>
      <c r="J49" s="7">
        <f t="shared" si="0"/>
        <v>0</v>
      </c>
      <c r="K49" s="9">
        <f t="shared" si="2"/>
        <v>-29</v>
      </c>
      <c r="L49" s="15" t="str">
        <f ca="1">IF(TODAY()&gt;Tabela224101112131415161718192010131415161749505152[[#This Row],[VENCIMENTO]],"Vencido‼","Válido✔")</f>
        <v>Vencido‼</v>
      </c>
    </row>
    <row r="50" spans="1:12" x14ac:dyDescent="0.25">
      <c r="A50" s="11" t="str">
        <f>Tabela224[[#This Row],[NOME]]</f>
        <v>WESLEY DE ALMEIDA E SOUZA</v>
      </c>
      <c r="B50" s="11" t="str">
        <f>Tabela224[[#This Row],[CATEGORIA]]</f>
        <v>EMPREGADO</v>
      </c>
      <c r="C50" s="15" t="str">
        <f>Tabela224[[#This Row],[SITUAÇÃO ]]</f>
        <v>ATIVO</v>
      </c>
      <c r="D50" s="15" t="s">
        <v>80</v>
      </c>
      <c r="E50" s="7">
        <v>45418</v>
      </c>
      <c r="F50" s="10">
        <v>8.3333333333333329E-2</v>
      </c>
      <c r="G50" s="7" t="s">
        <v>22</v>
      </c>
      <c r="H50" s="7" t="s">
        <v>63</v>
      </c>
      <c r="I50" s="8">
        <v>12</v>
      </c>
      <c r="J50" s="19">
        <f t="shared" si="0"/>
        <v>45783</v>
      </c>
      <c r="K50" s="20">
        <f t="shared" si="2"/>
        <v>45754</v>
      </c>
      <c r="L50" s="15" t="str">
        <f ca="1">IF(TODAY()&gt;Tabela224101112131415161718192010131415161749505152[[#This Row],[VENCIMENTO]],"Vencido‼","Válido✔")</f>
        <v>Válido✔</v>
      </c>
    </row>
    <row r="51" spans="1:12" x14ac:dyDescent="0.25">
      <c r="A51" s="11" t="str">
        <f>Tabela224[[#This Row],[NOME]]</f>
        <v>MARCELO CHRISTIAN LELIS DE OLIVEIRA</v>
      </c>
      <c r="B51" s="11" t="str">
        <f>Tabela224[[#This Row],[CATEGORIA]]</f>
        <v>EMPREGADO</v>
      </c>
      <c r="C51" s="15" t="str">
        <f>Tabela224[[#This Row],[SITUAÇÃO ]]</f>
        <v>ATIVO</v>
      </c>
      <c r="D51" s="15" t="s">
        <v>80</v>
      </c>
      <c r="E51" s="7">
        <v>45418</v>
      </c>
      <c r="F51" s="10">
        <v>8.3333333333333329E-2</v>
      </c>
      <c r="G51" s="7" t="s">
        <v>22</v>
      </c>
      <c r="H51" s="7" t="s">
        <v>63</v>
      </c>
      <c r="I51" s="8">
        <v>12</v>
      </c>
      <c r="J51" s="7">
        <f t="shared" si="0"/>
        <v>45783</v>
      </c>
      <c r="K51" s="9">
        <f t="shared" si="2"/>
        <v>45754</v>
      </c>
      <c r="L51" s="27" t="str">
        <f ca="1">IF(TODAY()&gt;Tabela224101112131415161718192010131415161749505152[[#This Row],[VENCIMENTO]],"Vencido‼","Válido✔")</f>
        <v>Válido✔</v>
      </c>
    </row>
    <row r="52" spans="1:12" x14ac:dyDescent="0.25">
      <c r="A52" s="11" t="str">
        <f>Tabela224[[#This Row],[NOME]]</f>
        <v>PABLO VINICIUS SEVERINO FERNANDES</v>
      </c>
      <c r="B52" s="11" t="str">
        <f>Tabela224[[#This Row],[CATEGORIA]]</f>
        <v xml:space="preserve">EMPREGADO </v>
      </c>
      <c r="C52" s="15" t="str">
        <f>Tabela224[[#This Row],[SITUAÇÃO ]]</f>
        <v>ATIVO</v>
      </c>
      <c r="D52" s="15" t="s">
        <v>80</v>
      </c>
      <c r="E52" s="7"/>
      <c r="F52" s="10">
        <v>8.3333333333333329E-2</v>
      </c>
      <c r="G52" s="7" t="s">
        <v>22</v>
      </c>
      <c r="H52" s="7"/>
      <c r="I52" s="8">
        <v>12</v>
      </c>
      <c r="J52" s="7">
        <f t="shared" si="0"/>
        <v>366</v>
      </c>
      <c r="K52" s="9">
        <f t="shared" si="2"/>
        <v>337</v>
      </c>
      <c r="L52" s="27" t="str">
        <f ca="1">IF(TODAY()&gt;Tabela224101112131415161718192010131415161749505152[[#This Row],[VENCIMENTO]],"Vencido‼","Válido✔")</f>
        <v>Vencido‼</v>
      </c>
    </row>
    <row r="53" spans="1:12" hidden="1" x14ac:dyDescent="0.25">
      <c r="A53" s="11" t="str">
        <f>Tabela224[[#This Row],[NOME]]</f>
        <v>FRANCISCO PEDRO DE SOUZA SANTOS</v>
      </c>
      <c r="B53" s="11" t="str">
        <f>Tabela224[[#This Row],[CATEGORIA]]</f>
        <v>EMPREGADO</v>
      </c>
      <c r="C53" s="15" t="s">
        <v>120</v>
      </c>
      <c r="D53" s="15"/>
      <c r="E53" s="7"/>
      <c r="F53" s="10"/>
      <c r="G53" s="7"/>
      <c r="H53" s="7"/>
      <c r="I53" s="8"/>
      <c r="J53" s="7">
        <f t="shared" si="0"/>
        <v>0</v>
      </c>
      <c r="K53" s="9">
        <f t="shared" si="2"/>
        <v>-29</v>
      </c>
      <c r="L53" s="27" t="str">
        <f ca="1">IF(TODAY()&gt;Tabela224101112131415161718192010131415161749505152[[#This Row],[VENCIMENTO]],"Vencido‼","Válido✔")</f>
        <v>Vencido‼</v>
      </c>
    </row>
    <row r="54" spans="1:12" x14ac:dyDescent="0.25">
      <c r="A54" s="11" t="str">
        <f>Tabela224[[#This Row],[NOME]]</f>
        <v>ÍTALO GABRIEL DA SILVA RODRIGUES SANTOS</v>
      </c>
      <c r="B54" s="11" t="str">
        <f>Tabela224[[#This Row],[CATEGORIA]]</f>
        <v>EMPREGADO</v>
      </c>
      <c r="C54" s="15" t="str">
        <f>Tabela224[[#This Row],[SITUAÇÃO ]]</f>
        <v>ATIVO</v>
      </c>
      <c r="D54" s="15" t="s">
        <v>80</v>
      </c>
      <c r="E54" s="7">
        <v>45418</v>
      </c>
      <c r="F54" s="10">
        <v>8.3333333333333329E-2</v>
      </c>
      <c r="G54" s="7" t="s">
        <v>22</v>
      </c>
      <c r="H54" s="7" t="s">
        <v>63</v>
      </c>
      <c r="I54" s="8">
        <v>12</v>
      </c>
      <c r="J54" s="7">
        <f t="shared" si="0"/>
        <v>45783</v>
      </c>
      <c r="K54" s="9">
        <f t="shared" si="2"/>
        <v>45754</v>
      </c>
      <c r="L54" s="27" t="str">
        <f ca="1">IF(TODAY()&gt;Tabela224101112131415161718192010131415161749505152[[#This Row],[VENCIMENTO]],"Vencido‼","Válido✔")</f>
        <v>Válido✔</v>
      </c>
    </row>
    <row r="55" spans="1:12" x14ac:dyDescent="0.25">
      <c r="A55" s="11" t="str">
        <f>Tabela224[[#This Row],[NOME]]</f>
        <v>IVANILDO AMARAL SANTOS</v>
      </c>
      <c r="B55" s="11" t="str">
        <f>Tabela224[[#This Row],[CATEGORIA]]</f>
        <v>EMPREGADO</v>
      </c>
      <c r="C55" s="15" t="str">
        <f>Tabela224[[#This Row],[SITUAÇÃO ]]</f>
        <v>ATIVO</v>
      </c>
      <c r="D55" s="15" t="s">
        <v>80</v>
      </c>
      <c r="E55" s="7">
        <v>45418</v>
      </c>
      <c r="F55" s="10">
        <v>8.3333333333333329E-2</v>
      </c>
      <c r="G55" s="7" t="s">
        <v>22</v>
      </c>
      <c r="H55" s="7" t="s">
        <v>63</v>
      </c>
      <c r="I55" s="8">
        <v>12</v>
      </c>
      <c r="J55" s="7">
        <f t="shared" si="0"/>
        <v>45783</v>
      </c>
      <c r="K55" s="9">
        <f t="shared" si="2"/>
        <v>45754</v>
      </c>
      <c r="L55" s="27" t="str">
        <f ca="1">IF(TODAY()&gt;Tabela224101112131415161718192010131415161749505152[[#This Row],[VENCIMENTO]],"Vencido‼","Válido✔")</f>
        <v>Válido✔</v>
      </c>
    </row>
    <row r="56" spans="1:12" x14ac:dyDescent="0.25">
      <c r="A56" s="11" t="str">
        <f>Tabela224[[#This Row],[NOME]]</f>
        <v>JONATHAN FERNANDES PEREIRA</v>
      </c>
      <c r="B56" s="11" t="str">
        <f>Tabela224[[#This Row],[CATEGORIA]]</f>
        <v>EMPREGADO</v>
      </c>
      <c r="C56" s="15" t="str">
        <f>Tabela224[[#This Row],[SITUAÇÃO ]]</f>
        <v>ATIVO</v>
      </c>
      <c r="D56" s="15" t="s">
        <v>80</v>
      </c>
      <c r="E56" s="7">
        <v>45418</v>
      </c>
      <c r="F56" s="10">
        <v>8.3333333333333329E-2</v>
      </c>
      <c r="G56" s="7" t="s">
        <v>22</v>
      </c>
      <c r="H56" s="7" t="s">
        <v>63</v>
      </c>
      <c r="I56" s="8">
        <v>12</v>
      </c>
      <c r="J56" s="7">
        <f t="shared" si="0"/>
        <v>45783</v>
      </c>
      <c r="K56" s="9">
        <f t="shared" si="2"/>
        <v>45754</v>
      </c>
      <c r="L56" s="27" t="str">
        <f ca="1">IF(TODAY()&gt;Tabela224101112131415161718192010131415161749505152[[#This Row],[VENCIMENTO]],"Vencido‼","Válido✔")</f>
        <v>Válido✔</v>
      </c>
    </row>
    <row r="57" spans="1:12" x14ac:dyDescent="0.25">
      <c r="A57" s="11" t="str">
        <f>Tabela224[[#This Row],[NOME]]</f>
        <v>FERNANDO AQUINO FERNANDES</v>
      </c>
      <c r="B57" s="11" t="str">
        <f>Tabela224[[#This Row],[CATEGORIA]]</f>
        <v>INTERMITENTE (FERNANDO)</v>
      </c>
      <c r="C57" s="15" t="str">
        <f>Tabela224[[#This Row],[SITUAÇÃO ]]</f>
        <v>ATIVO</v>
      </c>
      <c r="D57" s="15" t="s">
        <v>80</v>
      </c>
      <c r="E57" s="7"/>
      <c r="F57" s="10">
        <v>8.3333333333333329E-2</v>
      </c>
      <c r="G57" s="7" t="s">
        <v>22</v>
      </c>
      <c r="H57" s="7"/>
      <c r="I57" s="8">
        <v>12</v>
      </c>
      <c r="J57" s="7">
        <f t="shared" si="0"/>
        <v>366</v>
      </c>
      <c r="K57" s="9">
        <f t="shared" si="2"/>
        <v>337</v>
      </c>
      <c r="L57" s="27" t="str">
        <f ca="1">IF(TODAY()&gt;Tabela224101112131415161718192010131415161749505152[[#This Row],[VENCIMENTO]],"Vencido‼","Válido✔")</f>
        <v>Vencido‼</v>
      </c>
    </row>
    <row r="58" spans="1:12" x14ac:dyDescent="0.25">
      <c r="A58" s="11" t="str">
        <f>Tabela224[[#This Row],[NOME]]</f>
        <v>WANDESON COSTA LIMA</v>
      </c>
      <c r="B58" s="11" t="str">
        <f>Tabela224[[#This Row],[CATEGORIA]]</f>
        <v>INTERMITENTE (FERNANDO)</v>
      </c>
      <c r="C58" s="15" t="str">
        <f>Tabela224[[#This Row],[SITUAÇÃO ]]</f>
        <v>ATIVO</v>
      </c>
      <c r="D58" s="15" t="s">
        <v>80</v>
      </c>
      <c r="E58" s="7"/>
      <c r="F58" s="10">
        <v>8.3333333333333329E-2</v>
      </c>
      <c r="G58" s="7" t="s">
        <v>22</v>
      </c>
      <c r="H58" s="7"/>
      <c r="I58" s="8">
        <v>12</v>
      </c>
      <c r="J58" s="7">
        <f t="shared" si="0"/>
        <v>366</v>
      </c>
      <c r="K58" s="9">
        <f t="shared" si="2"/>
        <v>337</v>
      </c>
      <c r="L58" s="27" t="str">
        <f ca="1">IF(TODAY()&gt;Tabela224101112131415161718192010131415161749505152[[#This Row],[VENCIMENTO]],"Vencido‼","Válido✔")</f>
        <v>Vencido‼</v>
      </c>
    </row>
    <row r="59" spans="1:12" x14ac:dyDescent="0.25">
      <c r="A59" s="11" t="str">
        <f>Tabela224[[#This Row],[NOME]]</f>
        <v>WILLIAN JORGE CAETANO PINTO</v>
      </c>
      <c r="B59" s="11" t="str">
        <f>Tabela224[[#This Row],[CATEGORIA]]</f>
        <v>INTERMITENTE (FERNANDO)</v>
      </c>
      <c r="C59" s="15" t="str">
        <f>Tabela224[[#This Row],[SITUAÇÃO ]]</f>
        <v>ATIVO</v>
      </c>
      <c r="D59" s="15" t="s">
        <v>80</v>
      </c>
      <c r="E59" s="7"/>
      <c r="F59" s="10">
        <v>8.3333333333333329E-2</v>
      </c>
      <c r="G59" s="7" t="s">
        <v>22</v>
      </c>
      <c r="H59" s="7"/>
      <c r="I59" s="8">
        <v>12</v>
      </c>
      <c r="J59" s="7">
        <f t="shared" si="0"/>
        <v>366</v>
      </c>
      <c r="K59" s="9">
        <f t="shared" si="2"/>
        <v>337</v>
      </c>
      <c r="L59" s="27" t="str">
        <f ca="1">IF(TODAY()&gt;Tabela224101112131415161718192010131415161749505152[[#This Row],[VENCIMENTO]],"Vencido‼","Válido✔")</f>
        <v>Vencido‼</v>
      </c>
    </row>
    <row r="60" spans="1:12" x14ac:dyDescent="0.25">
      <c r="A60" s="11" t="str">
        <f>Tabela224[[#This Row],[NOME]]</f>
        <v>GRASIANE DA COSTA SOBRINHO</v>
      </c>
      <c r="B60" s="11" t="str">
        <f>Tabela224[[#This Row],[CATEGORIA]]</f>
        <v>EMPREGADO</v>
      </c>
      <c r="C60" s="15" t="str">
        <f>Tabela224[[#This Row],[SITUAÇÃO ]]</f>
        <v>ATIVO</v>
      </c>
      <c r="D60" s="15" t="s">
        <v>80</v>
      </c>
      <c r="E60" s="7">
        <v>45418</v>
      </c>
      <c r="F60" s="10">
        <v>8.3333333333333329E-2</v>
      </c>
      <c r="G60" s="7" t="s">
        <v>22</v>
      </c>
      <c r="H60" s="7" t="s">
        <v>63</v>
      </c>
      <c r="I60" s="8">
        <v>12</v>
      </c>
      <c r="J60" s="7">
        <f t="shared" si="0"/>
        <v>45783</v>
      </c>
      <c r="K60" s="9">
        <f t="shared" si="2"/>
        <v>45754</v>
      </c>
      <c r="L60" s="27" t="str">
        <f ca="1">IF(TODAY()&gt;Tabela224101112131415161718192010131415161749505152[[#This Row],[VENCIMENTO]],"Vencido‼","Válido✔")</f>
        <v>Válido✔</v>
      </c>
    </row>
    <row r="61" spans="1:12" x14ac:dyDescent="0.25">
      <c r="A61" s="11" t="str">
        <f>Tabela224[[#This Row],[NOME]]</f>
        <v>BRUNO GUIMARÃES MARTINS</v>
      </c>
      <c r="B61" s="11" t="str">
        <f>Tabela224[[#This Row],[CATEGORIA]]</f>
        <v>EMPREGADO</v>
      </c>
      <c r="C61" s="15" t="str">
        <f>Tabela224[[#This Row],[SITUAÇÃO ]]</f>
        <v>ATIVO</v>
      </c>
      <c r="D61" s="15" t="s">
        <v>80</v>
      </c>
      <c r="E61" s="7"/>
      <c r="F61" s="10">
        <v>8.3333333333333329E-2</v>
      </c>
      <c r="G61" s="7" t="s">
        <v>22</v>
      </c>
      <c r="H61" s="7"/>
      <c r="I61" s="8">
        <v>12</v>
      </c>
      <c r="J61" s="7">
        <f t="shared" si="0"/>
        <v>366</v>
      </c>
      <c r="K61" s="9">
        <f t="shared" si="2"/>
        <v>337</v>
      </c>
      <c r="L61" s="27" t="str">
        <f ca="1">IF(TODAY()&gt;Tabela224101112131415161718192010131415161749505152[[#This Row],[VENCIMENTO]],"Vencido‼","Válido✔")</f>
        <v>Vencido‼</v>
      </c>
    </row>
    <row r="62" spans="1:12" x14ac:dyDescent="0.25">
      <c r="A62" s="11" t="str">
        <f>Tabela224[[#This Row],[NOME]]</f>
        <v>LEANDRO GUIMARÃES MARTINS</v>
      </c>
      <c r="B62" s="11" t="str">
        <f>Tabela224[[#This Row],[CATEGORIA]]</f>
        <v>EMPREGADO</v>
      </c>
      <c r="C62" s="15" t="str">
        <f>Tabela224[[#This Row],[SITUAÇÃO ]]</f>
        <v>ATIVO</v>
      </c>
      <c r="D62" s="15" t="s">
        <v>80</v>
      </c>
      <c r="E62" s="7"/>
      <c r="F62" s="10">
        <v>8.3333333333333329E-2</v>
      </c>
      <c r="G62" s="7" t="s">
        <v>22</v>
      </c>
      <c r="H62" s="7"/>
      <c r="I62" s="8">
        <v>12</v>
      </c>
      <c r="J62" s="7">
        <f t="shared" si="0"/>
        <v>366</v>
      </c>
      <c r="K62" s="9">
        <f t="shared" si="2"/>
        <v>337</v>
      </c>
      <c r="L62" s="27" t="str">
        <f ca="1">IF(TODAY()&gt;Tabela224101112131415161718192010131415161749505152[[#This Row],[VENCIMENTO]],"Vencido‼","Válido✔")</f>
        <v>Vencido‼</v>
      </c>
    </row>
    <row r="63" spans="1:12" hidden="1" x14ac:dyDescent="0.25">
      <c r="A63" s="11" t="str">
        <f>Tabela224[[#This Row],[NOME]]</f>
        <v>ALESSANDRO IORANY DOS SANTOS</v>
      </c>
      <c r="B63" s="11" t="str">
        <f>Tabela224[[#This Row],[CATEGORIA]]</f>
        <v>EMPREGADO</v>
      </c>
      <c r="C63" s="15" t="str">
        <f>Tabela224[[#This Row],[SITUAÇÃO ]]</f>
        <v>INATIVO</v>
      </c>
      <c r="D63" s="15"/>
      <c r="E63" s="7"/>
      <c r="F63" s="10"/>
      <c r="G63" s="7"/>
      <c r="H63" s="7"/>
      <c r="I63" s="8"/>
      <c r="J63" s="7">
        <f t="shared" si="0"/>
        <v>0</v>
      </c>
      <c r="K63" s="9">
        <f t="shared" si="2"/>
        <v>-29</v>
      </c>
      <c r="L63" s="27" t="str">
        <f ca="1">IF(TODAY()&gt;Tabela224101112131415161718192010131415161749505152[[#This Row],[VENCIMENTO]],"Vencido‼","Válido✔")</f>
        <v>Vencido‼</v>
      </c>
    </row>
    <row r="64" spans="1:12" x14ac:dyDescent="0.25">
      <c r="A64" s="11" t="str">
        <f>Tabela224[[#This Row],[NOME]]</f>
        <v>MATHEUS BINI SEVERINO FERNANDES</v>
      </c>
      <c r="B64" s="11" t="str">
        <f>Tabela224[[#This Row],[CATEGORIA]]</f>
        <v>EMPREGADO</v>
      </c>
      <c r="C64" s="15" t="str">
        <f>Tabela224[[#This Row],[SITUAÇÃO ]]</f>
        <v>ATIVO</v>
      </c>
      <c r="D64" s="15" t="s">
        <v>80</v>
      </c>
      <c r="E64" s="7">
        <v>45418</v>
      </c>
      <c r="F64" s="10">
        <v>8.3333333333333329E-2</v>
      </c>
      <c r="G64" s="7" t="s">
        <v>22</v>
      </c>
      <c r="H64" s="7" t="s">
        <v>63</v>
      </c>
      <c r="I64" s="8">
        <v>12</v>
      </c>
      <c r="J64" s="7">
        <f t="shared" si="0"/>
        <v>45783</v>
      </c>
      <c r="K64" s="9">
        <f t="shared" si="2"/>
        <v>45754</v>
      </c>
      <c r="L64" s="27" t="str">
        <f ca="1">IF(TODAY()&gt;Tabela224101112131415161718192010131415161749505152[[#This Row],[VENCIMENTO]],"Vencido‼","Válido✔")</f>
        <v>Válido✔</v>
      </c>
    </row>
    <row r="65" spans="1:12" x14ac:dyDescent="0.25">
      <c r="A65" s="11" t="str">
        <f>Tabela224[[#This Row],[NOME]]</f>
        <v>NILTON ALVES DA CUNHA FILHO</v>
      </c>
      <c r="B65" s="11" t="str">
        <f>Tabela224[[#This Row],[CATEGORIA]]</f>
        <v>EMPREGADO</v>
      </c>
      <c r="C65" s="15" t="str">
        <f>Tabela224[[#This Row],[SITUAÇÃO ]]</f>
        <v>ATIVO</v>
      </c>
      <c r="D65" s="15" t="s">
        <v>80</v>
      </c>
      <c r="E65" s="7">
        <v>45418</v>
      </c>
      <c r="F65" s="10">
        <v>8.3333333333333329E-2</v>
      </c>
      <c r="G65" s="7" t="s">
        <v>22</v>
      </c>
      <c r="H65" s="7" t="s">
        <v>63</v>
      </c>
      <c r="I65" s="8">
        <v>12</v>
      </c>
      <c r="J65" s="7">
        <f t="shared" si="0"/>
        <v>45783</v>
      </c>
      <c r="K65" s="9">
        <f t="shared" si="2"/>
        <v>45754</v>
      </c>
      <c r="L65" s="27" t="str">
        <f ca="1">IF(TODAY()&gt;Tabela224101112131415161718192010131415161749505152[[#This Row],[VENCIMENTO]],"Vencido‼","Válido✔")</f>
        <v>Válido✔</v>
      </c>
    </row>
    <row r="66" spans="1:12" x14ac:dyDescent="0.25">
      <c r="A66" s="11" t="str">
        <f>Tabela224[[#This Row],[NOME]]</f>
        <v>FRANCISCO PEDRO DE SOUZA SANTOS</v>
      </c>
      <c r="B66" s="11" t="str">
        <f>Tabela224[[#This Row],[CATEGORIA]]</f>
        <v>EMPREGADO</v>
      </c>
      <c r="C66" s="15" t="str">
        <f>Tabela224[[#This Row],[SITUAÇÃO ]]</f>
        <v>ATIVO</v>
      </c>
      <c r="D66" s="15" t="s">
        <v>80</v>
      </c>
      <c r="E66" s="7">
        <v>45418</v>
      </c>
      <c r="F66" s="10">
        <v>8.3333333333333329E-2</v>
      </c>
      <c r="G66" s="7" t="s">
        <v>22</v>
      </c>
      <c r="H66" s="7" t="s">
        <v>63</v>
      </c>
      <c r="I66" s="8">
        <v>12</v>
      </c>
      <c r="J66" s="7">
        <f t="shared" si="0"/>
        <v>45783</v>
      </c>
      <c r="K66" s="9">
        <f t="shared" si="2"/>
        <v>45754</v>
      </c>
      <c r="L66" s="27" t="str">
        <f ca="1">IF(TODAY()&gt;Tabela224101112131415161718192010131415161749505152[[#This Row],[VENCIMENTO]],"Vencido‼","Válido✔")</f>
        <v>Válido✔</v>
      </c>
    </row>
    <row r="67" spans="1:12" x14ac:dyDescent="0.25">
      <c r="A67" s="11" t="str">
        <f>Tabela224[[#This Row],[NOME]]</f>
        <v>CARLOS EDUARDO ALVES JULIÃO</v>
      </c>
      <c r="B67" s="11" t="str">
        <f>Tabela224[[#This Row],[CATEGORIA]]</f>
        <v>EMPREGADO</v>
      </c>
      <c r="C67" s="15" t="str">
        <f>Tabela224[[#This Row],[SITUAÇÃO ]]</f>
        <v>ATIVO</v>
      </c>
      <c r="D67" s="15" t="s">
        <v>80</v>
      </c>
      <c r="E67" s="7">
        <v>45418</v>
      </c>
      <c r="F67" s="10">
        <v>8.3333333333333329E-2</v>
      </c>
      <c r="G67" s="7" t="s">
        <v>22</v>
      </c>
      <c r="H67" s="7" t="s">
        <v>63</v>
      </c>
      <c r="I67" s="8">
        <v>12</v>
      </c>
      <c r="J67" s="7">
        <f t="shared" si="0"/>
        <v>45783</v>
      </c>
      <c r="K67" s="9">
        <f t="shared" si="2"/>
        <v>45754</v>
      </c>
      <c r="L67" s="27" t="str">
        <f ca="1">IF(TODAY()&gt;Tabela224101112131415161718192010131415161749505152[[#This Row],[VENCIMENTO]],"Vencido‼","Válido✔")</f>
        <v>Válido✔</v>
      </c>
    </row>
    <row r="68" spans="1:12" x14ac:dyDescent="0.25">
      <c r="A68" s="11" t="str">
        <f>Tabela224[[#This Row],[NOME]]</f>
        <v>JHONATAS ALVES COSTA</v>
      </c>
      <c r="B68" s="11" t="str">
        <f>Tabela224[[#This Row],[CATEGORIA]]</f>
        <v>EMPREGADO</v>
      </c>
      <c r="C68" s="15" t="str">
        <f>Tabela224[[#This Row],[SITUAÇÃO ]]</f>
        <v>ATIVO</v>
      </c>
      <c r="D68" s="15" t="s">
        <v>80</v>
      </c>
      <c r="E68" s="7">
        <v>45418</v>
      </c>
      <c r="F68" s="10">
        <v>8.3333333333333329E-2</v>
      </c>
      <c r="G68" s="7" t="s">
        <v>22</v>
      </c>
      <c r="H68" s="7" t="s">
        <v>63</v>
      </c>
      <c r="I68" s="8">
        <v>12</v>
      </c>
      <c r="J68" s="7">
        <f t="shared" si="0"/>
        <v>45783</v>
      </c>
      <c r="K68" s="9">
        <f t="shared" si="2"/>
        <v>45754</v>
      </c>
      <c r="L68" s="27" t="str">
        <f ca="1">IF(TODAY()&gt;Tabela224101112131415161718192010131415161749505152[[#This Row],[VENCIMENTO]],"Vencido‼","Válido✔")</f>
        <v>Válido✔</v>
      </c>
    </row>
    <row r="69" spans="1:12" x14ac:dyDescent="0.25">
      <c r="A69" s="11" t="str">
        <f>Tabela224[[#This Row],[NOME]]</f>
        <v>KELLEN CARLA PEREIRA SILVA</v>
      </c>
      <c r="B69" s="11" t="str">
        <f>Tabela224[[#This Row],[CATEGORIA]]</f>
        <v>EMPREGADO</v>
      </c>
      <c r="C69" s="15" t="str">
        <f>Tabela224[[#This Row],[SITUAÇÃO ]]</f>
        <v>ATIVO</v>
      </c>
      <c r="D69" s="15" t="s">
        <v>80</v>
      </c>
      <c r="E69" s="7"/>
      <c r="F69" s="10">
        <v>8.3333333333333329E-2</v>
      </c>
      <c r="G69" s="7" t="s">
        <v>22</v>
      </c>
      <c r="H69" s="7"/>
      <c r="I69" s="8">
        <v>12</v>
      </c>
      <c r="J69" s="7">
        <f t="shared" ref="J69:J100" si="3">EDATE(E69,I69)</f>
        <v>366</v>
      </c>
      <c r="K69" s="9">
        <f t="shared" si="2"/>
        <v>337</v>
      </c>
      <c r="L69" s="27" t="str">
        <f ca="1">IF(TODAY()&gt;Tabela224101112131415161718192010131415161749505152[[#This Row],[VENCIMENTO]],"Vencido‼","Válido✔")</f>
        <v>Vencido‼</v>
      </c>
    </row>
    <row r="70" spans="1:12" x14ac:dyDescent="0.25">
      <c r="A70" s="11" t="str">
        <f>Tabela224[[#This Row],[NOME]]</f>
        <v>LEONARDO JOSÉ DA SILVA</v>
      </c>
      <c r="B70" s="11" t="str">
        <f>Tabela224[[#This Row],[CATEGORIA]]</f>
        <v>EMPREGADO</v>
      </c>
      <c r="C70" s="15" t="str">
        <f>Tabela224[[#This Row],[SITUAÇÃO ]]</f>
        <v>ATIVO</v>
      </c>
      <c r="D70" s="15" t="s">
        <v>80</v>
      </c>
      <c r="E70" s="7">
        <v>45418</v>
      </c>
      <c r="F70" s="10">
        <v>8.3333333333333329E-2</v>
      </c>
      <c r="G70" s="7" t="s">
        <v>22</v>
      </c>
      <c r="H70" s="7" t="s">
        <v>63</v>
      </c>
      <c r="I70" s="8">
        <v>12</v>
      </c>
      <c r="J70" s="7">
        <f t="shared" si="3"/>
        <v>45783</v>
      </c>
      <c r="K70" s="9">
        <f t="shared" si="2"/>
        <v>45754</v>
      </c>
      <c r="L70" s="27" t="str">
        <f ca="1">IF(TODAY()&gt;Tabela224101112131415161718192010131415161749505152[[#This Row],[VENCIMENTO]],"Vencido‼","Válido✔")</f>
        <v>Válido✔</v>
      </c>
    </row>
    <row r="71" spans="1:12" x14ac:dyDescent="0.25">
      <c r="A71" s="11" t="str">
        <f>Tabela224[[#This Row],[NOME]]</f>
        <v>LUSIMAR DE SOUZA SANTOS</v>
      </c>
      <c r="B71" s="11" t="str">
        <f>Tabela224[[#This Row],[CATEGORIA]]</f>
        <v>EMPREGADO</v>
      </c>
      <c r="C71" s="15" t="str">
        <f>Tabela224[[#This Row],[SITUAÇÃO ]]</f>
        <v>ATIVO</v>
      </c>
      <c r="D71" s="15" t="s">
        <v>80</v>
      </c>
      <c r="E71" s="7"/>
      <c r="F71" s="10">
        <v>8.3333333333333329E-2</v>
      </c>
      <c r="G71" s="7" t="s">
        <v>22</v>
      </c>
      <c r="H71" s="7"/>
      <c r="I71" s="8">
        <v>12</v>
      </c>
      <c r="J71" s="7">
        <f t="shared" si="3"/>
        <v>366</v>
      </c>
      <c r="K71" s="9">
        <f t="shared" si="2"/>
        <v>337</v>
      </c>
      <c r="L71" s="27" t="str">
        <f ca="1">IF(TODAY()&gt;Tabela224101112131415161718192010131415161749505152[[#This Row],[VENCIMENTO]],"Vencido‼","Válido✔")</f>
        <v>Vencido‼</v>
      </c>
    </row>
    <row r="72" spans="1:12" x14ac:dyDescent="0.25">
      <c r="A72" s="11" t="str">
        <f>Tabela224[[#This Row],[NOME]]</f>
        <v>SANDY CRISTINA VENCESLAU FERREIRA</v>
      </c>
      <c r="B72" s="11" t="str">
        <f>Tabela224[[#This Row],[CATEGORIA]]</f>
        <v>EMPREGADO</v>
      </c>
      <c r="C72" s="15" t="str">
        <f>Tabela224[[#This Row],[SITUAÇÃO ]]</f>
        <v>ATIVO</v>
      </c>
      <c r="D72" s="15" t="s">
        <v>80</v>
      </c>
      <c r="E72" s="7">
        <v>45418</v>
      </c>
      <c r="F72" s="10">
        <v>8.3333333333333329E-2</v>
      </c>
      <c r="G72" s="7" t="s">
        <v>22</v>
      </c>
      <c r="H72" s="7" t="s">
        <v>63</v>
      </c>
      <c r="I72" s="8">
        <v>12</v>
      </c>
      <c r="J72" s="7">
        <f t="shared" si="3"/>
        <v>45783</v>
      </c>
      <c r="K72" s="9">
        <f t="shared" si="2"/>
        <v>45754</v>
      </c>
      <c r="L72" s="27" t="str">
        <f ca="1">IF(TODAY()&gt;Tabela224101112131415161718192010131415161749505152[[#This Row],[VENCIMENTO]],"Vencido‼","Válido✔")</f>
        <v>Válido✔</v>
      </c>
    </row>
    <row r="73" spans="1:12" hidden="1" x14ac:dyDescent="0.25">
      <c r="A73" s="11" t="e">
        <f>Tabela224[[#This Row],[NOME]]</f>
        <v>#VALUE!</v>
      </c>
      <c r="B73" s="11" t="e">
        <f>Tabela224[[#This Row],[CATEGORIA]]</f>
        <v>#VALUE!</v>
      </c>
      <c r="C73" s="15" t="e">
        <f>Tabela224[[#This Row],[SITUAÇÃO ]]</f>
        <v>#VALUE!</v>
      </c>
      <c r="D73" s="8"/>
      <c r="E73" s="7"/>
      <c r="F73" s="7"/>
      <c r="G73" s="7"/>
      <c r="H73" s="7"/>
      <c r="I73" s="8"/>
      <c r="J73" s="7">
        <f t="shared" si="3"/>
        <v>0</v>
      </c>
      <c r="K73" s="9">
        <f t="shared" si="2"/>
        <v>-29</v>
      </c>
      <c r="L73" s="27" t="str">
        <f ca="1">IF(TODAY()&gt;Tabela224101112131415161718192010131415161749505152[[#This Row],[VENCIMENTO]],"Vencido‼","Válido✔")</f>
        <v>Vencido‼</v>
      </c>
    </row>
    <row r="74" spans="1:12" hidden="1" x14ac:dyDescent="0.25">
      <c r="A74" s="11" t="e">
        <f>Tabela224[[#This Row],[NOME]]</f>
        <v>#VALUE!</v>
      </c>
      <c r="B74" s="11" t="e">
        <f>Tabela224[[#This Row],[CATEGORIA]]</f>
        <v>#VALUE!</v>
      </c>
      <c r="C74" s="15" t="e">
        <f>Tabela224[[#This Row],[SITUAÇÃO ]]</f>
        <v>#VALUE!</v>
      </c>
      <c r="D74" s="8"/>
      <c r="E74" s="7"/>
      <c r="F74" s="7"/>
      <c r="G74" s="7"/>
      <c r="H74" s="7"/>
      <c r="I74" s="8"/>
      <c r="J74" s="7">
        <f t="shared" si="3"/>
        <v>0</v>
      </c>
      <c r="K74" s="9">
        <f t="shared" si="2"/>
        <v>-29</v>
      </c>
      <c r="L74" s="27" t="str">
        <f ca="1">IF(TODAY()&gt;Tabela224101112131415161718192010131415161749505152[[#This Row],[VENCIMENTO]],"Vencido‼","Válido✔")</f>
        <v>Vencido‼</v>
      </c>
    </row>
    <row r="75" spans="1:12" hidden="1" x14ac:dyDescent="0.25">
      <c r="A75" s="11" t="e">
        <f>Tabela224[[#This Row],[NOME]]</f>
        <v>#VALUE!</v>
      </c>
      <c r="B75" s="11" t="e">
        <f>Tabela224[[#This Row],[CATEGORIA]]</f>
        <v>#VALUE!</v>
      </c>
      <c r="C75" s="15" t="e">
        <f>Tabela224[[#This Row],[SITUAÇÃO ]]</f>
        <v>#VALUE!</v>
      </c>
      <c r="D75" s="8"/>
      <c r="E75" s="7"/>
      <c r="F75" s="7"/>
      <c r="G75" s="7"/>
      <c r="H75" s="7"/>
      <c r="I75" s="8"/>
      <c r="J75" s="7">
        <f t="shared" si="3"/>
        <v>0</v>
      </c>
      <c r="K75" s="9">
        <f t="shared" si="2"/>
        <v>-29</v>
      </c>
      <c r="L75" s="27" t="str">
        <f ca="1">IF(TODAY()&gt;Tabela224101112131415161718192010131415161749505152[[#This Row],[VENCIMENTO]],"Vencido‼","Válido✔")</f>
        <v>Vencido‼</v>
      </c>
    </row>
    <row r="76" spans="1:12" hidden="1" x14ac:dyDescent="0.25">
      <c r="A76" s="11" t="e">
        <f>Tabela224[[#This Row],[NOME]]</f>
        <v>#VALUE!</v>
      </c>
      <c r="B76" s="11" t="e">
        <f>Tabela224[[#This Row],[CATEGORIA]]</f>
        <v>#VALUE!</v>
      </c>
      <c r="C76" s="15" t="e">
        <f>Tabela224[[#This Row],[SITUAÇÃO ]]</f>
        <v>#VALUE!</v>
      </c>
      <c r="D76" s="8"/>
      <c r="E76" s="7"/>
      <c r="F76" s="7"/>
      <c r="G76" s="7"/>
      <c r="H76" s="7"/>
      <c r="I76" s="8"/>
      <c r="J76" s="7">
        <f t="shared" si="3"/>
        <v>0</v>
      </c>
      <c r="K76" s="9">
        <f t="shared" si="2"/>
        <v>-29</v>
      </c>
      <c r="L76" s="27" t="str">
        <f ca="1">IF(TODAY()&gt;Tabela224101112131415161718192010131415161749505152[[#This Row],[VENCIMENTO]],"Vencido‼","Válido✔")</f>
        <v>Vencido‼</v>
      </c>
    </row>
    <row r="77" spans="1:12" hidden="1" x14ac:dyDescent="0.25">
      <c r="A77" s="11" t="e">
        <f>Tabela224[[#This Row],[NOME]]</f>
        <v>#VALUE!</v>
      </c>
      <c r="B77" s="11" t="e">
        <f>Tabela224[[#This Row],[CATEGORIA]]</f>
        <v>#VALUE!</v>
      </c>
      <c r="C77" s="15" t="e">
        <f>Tabela224[[#This Row],[SITUAÇÃO ]]</f>
        <v>#VALUE!</v>
      </c>
      <c r="D77" s="8"/>
      <c r="E77" s="7"/>
      <c r="F77" s="7"/>
      <c r="G77" s="7"/>
      <c r="H77" s="7"/>
      <c r="I77" s="8"/>
      <c r="J77" s="7">
        <f t="shared" si="3"/>
        <v>0</v>
      </c>
      <c r="K77" s="9">
        <f t="shared" si="2"/>
        <v>-29</v>
      </c>
      <c r="L77" s="27" t="str">
        <f ca="1">IF(TODAY()&gt;Tabela224101112131415161718192010131415161749505152[[#This Row],[VENCIMENTO]],"Vencido‼","Válido✔")</f>
        <v>Vencido‼</v>
      </c>
    </row>
    <row r="78" spans="1:12" hidden="1" x14ac:dyDescent="0.25">
      <c r="A78" s="11" t="e">
        <f>Tabela224[[#This Row],[NOME]]</f>
        <v>#VALUE!</v>
      </c>
      <c r="B78" s="11" t="e">
        <f>Tabela224[[#This Row],[CATEGORIA]]</f>
        <v>#VALUE!</v>
      </c>
      <c r="C78" s="15" t="e">
        <f>Tabela224[[#This Row],[SITUAÇÃO ]]</f>
        <v>#VALUE!</v>
      </c>
      <c r="D78" s="8"/>
      <c r="E78" s="7"/>
      <c r="F78" s="7"/>
      <c r="G78" s="7"/>
      <c r="H78" s="7"/>
      <c r="I78" s="8"/>
      <c r="J78" s="7">
        <f t="shared" si="3"/>
        <v>0</v>
      </c>
      <c r="K78" s="9">
        <f t="shared" si="2"/>
        <v>-29</v>
      </c>
      <c r="L78" s="27" t="str">
        <f ca="1">IF(TODAY()&gt;Tabela224101112131415161718192010131415161749505152[[#This Row],[VENCIMENTO]],"Vencido‼","Válido✔")</f>
        <v>Vencido‼</v>
      </c>
    </row>
    <row r="79" spans="1:12" hidden="1" x14ac:dyDescent="0.25">
      <c r="A79" s="11" t="e">
        <f>Tabela224[[#This Row],[NOME]]</f>
        <v>#VALUE!</v>
      </c>
      <c r="B79" s="11" t="e">
        <f>Tabela224[[#This Row],[CATEGORIA]]</f>
        <v>#VALUE!</v>
      </c>
      <c r="C79" s="15" t="e">
        <f>Tabela224[[#This Row],[SITUAÇÃO ]]</f>
        <v>#VALUE!</v>
      </c>
      <c r="D79" s="8"/>
      <c r="E79" s="7"/>
      <c r="F79" s="7"/>
      <c r="G79" s="7"/>
      <c r="H79" s="7"/>
      <c r="I79" s="8"/>
      <c r="J79" s="7">
        <f t="shared" si="3"/>
        <v>0</v>
      </c>
      <c r="K79" s="9">
        <f t="shared" ref="K79:K100" si="4">J79-29</f>
        <v>-29</v>
      </c>
      <c r="L79" s="27" t="str">
        <f ca="1">IF(TODAY()&gt;Tabela224101112131415161718192010131415161749505152[[#This Row],[VENCIMENTO]],"Vencido‼","Válido✔")</f>
        <v>Vencido‼</v>
      </c>
    </row>
    <row r="80" spans="1:12" hidden="1" x14ac:dyDescent="0.25">
      <c r="A80" s="11" t="e">
        <f>Tabela224[[#This Row],[NOME]]</f>
        <v>#VALUE!</v>
      </c>
      <c r="B80" s="11" t="e">
        <f>Tabela224[[#This Row],[CATEGORIA]]</f>
        <v>#VALUE!</v>
      </c>
      <c r="C80" s="15" t="e">
        <f>Tabela224[[#This Row],[SITUAÇÃO ]]</f>
        <v>#VALUE!</v>
      </c>
      <c r="D80" s="8"/>
      <c r="E80" s="7"/>
      <c r="F80" s="7"/>
      <c r="G80" s="7"/>
      <c r="H80" s="7"/>
      <c r="I80" s="8"/>
      <c r="J80" s="7">
        <f t="shared" si="3"/>
        <v>0</v>
      </c>
      <c r="K80" s="9">
        <f t="shared" si="4"/>
        <v>-29</v>
      </c>
      <c r="L80" s="27" t="str">
        <f ca="1">IF(TODAY()&gt;Tabela224101112131415161718192010131415161749505152[[#This Row],[VENCIMENTO]],"Vencido‼","Válido✔")</f>
        <v>Vencido‼</v>
      </c>
    </row>
    <row r="81" spans="1:12" hidden="1" x14ac:dyDescent="0.25">
      <c r="A81" s="11" t="e">
        <f>Tabela224[[#This Row],[NOME]]</f>
        <v>#VALUE!</v>
      </c>
      <c r="B81" s="11" t="e">
        <f>Tabela224[[#This Row],[CATEGORIA]]</f>
        <v>#VALUE!</v>
      </c>
      <c r="C81" s="15"/>
      <c r="D81" s="8"/>
      <c r="E81" s="7"/>
      <c r="F81" s="7"/>
      <c r="G81" s="7"/>
      <c r="H81" s="7"/>
      <c r="I81" s="8"/>
      <c r="J81" s="7">
        <f t="shared" si="3"/>
        <v>0</v>
      </c>
      <c r="K81" s="9">
        <f t="shared" si="4"/>
        <v>-29</v>
      </c>
      <c r="L81" s="27" t="str">
        <f ca="1">IF(TODAY()&gt;Tabela224101112131415161718192010131415161749505152[[#This Row],[VENCIMENTO]],"Vencido‼","Válido✔")</f>
        <v>Vencido‼</v>
      </c>
    </row>
    <row r="82" spans="1:12" hidden="1" x14ac:dyDescent="0.25">
      <c r="A82" s="11" t="e">
        <f>Tabela224[[#This Row],[NOME]]</f>
        <v>#VALUE!</v>
      </c>
      <c r="B82" s="11" t="e">
        <f>Tabela224[[#This Row],[CATEGORIA]]</f>
        <v>#VALUE!</v>
      </c>
      <c r="C82" s="15"/>
      <c r="D82" s="8"/>
      <c r="E82" s="7"/>
      <c r="F82" s="7"/>
      <c r="G82" s="7"/>
      <c r="H82" s="7"/>
      <c r="I82" s="8"/>
      <c r="J82" s="7">
        <f t="shared" si="3"/>
        <v>0</v>
      </c>
      <c r="K82" s="9">
        <f t="shared" si="4"/>
        <v>-29</v>
      </c>
      <c r="L82" s="27" t="str">
        <f ca="1">IF(TODAY()&gt;Tabela224101112131415161718192010131415161749505152[[#This Row],[VENCIMENTO]],"Vencido‼","Válido✔")</f>
        <v>Vencido‼</v>
      </c>
    </row>
    <row r="83" spans="1:12" hidden="1" x14ac:dyDescent="0.25">
      <c r="A83" s="11" t="e">
        <f>Tabela224[[#This Row],[NOME]]</f>
        <v>#VALUE!</v>
      </c>
      <c r="B83" s="11" t="e">
        <f>Tabela224[[#This Row],[CATEGORIA]]</f>
        <v>#VALUE!</v>
      </c>
      <c r="C83" s="15"/>
      <c r="D83" s="8"/>
      <c r="E83" s="7"/>
      <c r="F83" s="7"/>
      <c r="G83" s="7"/>
      <c r="H83" s="7"/>
      <c r="I83" s="8"/>
      <c r="J83" s="7">
        <f t="shared" si="3"/>
        <v>0</v>
      </c>
      <c r="K83" s="9">
        <f t="shared" si="4"/>
        <v>-29</v>
      </c>
      <c r="L83" s="27" t="str">
        <f ca="1">IF(TODAY()&gt;Tabela224101112131415161718192010131415161749505152[[#This Row],[VENCIMENTO]],"Vencido‼","Válido✔")</f>
        <v>Vencido‼</v>
      </c>
    </row>
    <row r="84" spans="1:12" hidden="1" x14ac:dyDescent="0.25">
      <c r="A84" s="11" t="e">
        <f>Tabela224[[#This Row],[NOME]]</f>
        <v>#VALUE!</v>
      </c>
      <c r="B84" s="11" t="e">
        <f>Tabela224[[#This Row],[CATEGORIA]]</f>
        <v>#VALUE!</v>
      </c>
      <c r="C84" s="15"/>
      <c r="D84" s="8"/>
      <c r="E84" s="7"/>
      <c r="F84" s="7"/>
      <c r="G84" s="7"/>
      <c r="H84" s="7"/>
      <c r="I84" s="8"/>
      <c r="J84" s="7">
        <f t="shared" si="3"/>
        <v>0</v>
      </c>
      <c r="K84" s="9">
        <f t="shared" si="4"/>
        <v>-29</v>
      </c>
      <c r="L84" s="27" t="str">
        <f ca="1">IF(TODAY()&gt;Tabela224101112131415161718192010131415161749505152[[#This Row],[VENCIMENTO]],"Vencido‼","Válido✔")</f>
        <v>Vencido‼</v>
      </c>
    </row>
    <row r="85" spans="1:12" hidden="1" x14ac:dyDescent="0.25">
      <c r="A85" s="11" t="e">
        <f>Tabela224[[#This Row],[NOME]]</f>
        <v>#VALUE!</v>
      </c>
      <c r="B85" s="11" t="e">
        <f>Tabela224[[#This Row],[CATEGORIA]]</f>
        <v>#VALUE!</v>
      </c>
      <c r="C85" s="15"/>
      <c r="D85" s="8"/>
      <c r="E85" s="7"/>
      <c r="F85" s="7"/>
      <c r="G85" s="7"/>
      <c r="H85" s="7"/>
      <c r="I85" s="8"/>
      <c r="J85" s="7">
        <f t="shared" si="3"/>
        <v>0</v>
      </c>
      <c r="K85" s="9">
        <f t="shared" si="4"/>
        <v>-29</v>
      </c>
      <c r="L85" s="27" t="str">
        <f ca="1">IF(TODAY()&gt;Tabela224101112131415161718192010131415161749505152[[#This Row],[VENCIMENTO]],"Vencido‼","Válido✔")</f>
        <v>Vencido‼</v>
      </c>
    </row>
    <row r="86" spans="1:12" hidden="1" x14ac:dyDescent="0.25">
      <c r="A86" s="11" t="e">
        <f>Tabela224[[#This Row],[NOME]]</f>
        <v>#VALUE!</v>
      </c>
      <c r="B86" s="11" t="e">
        <f>Tabela224[[#This Row],[CATEGORIA]]</f>
        <v>#VALUE!</v>
      </c>
      <c r="C86" s="15"/>
      <c r="D86" s="8"/>
      <c r="E86" s="7"/>
      <c r="F86" s="7"/>
      <c r="G86" s="7"/>
      <c r="H86" s="7"/>
      <c r="I86" s="8"/>
      <c r="J86" s="7">
        <f t="shared" si="3"/>
        <v>0</v>
      </c>
      <c r="K86" s="9">
        <f t="shared" si="4"/>
        <v>-29</v>
      </c>
      <c r="L86" s="27" t="str">
        <f ca="1">IF(TODAY()&gt;Tabela224101112131415161718192010131415161749505152[[#This Row],[VENCIMENTO]],"Vencido‼","Válido✔")</f>
        <v>Vencido‼</v>
      </c>
    </row>
    <row r="87" spans="1:12" hidden="1" x14ac:dyDescent="0.25">
      <c r="A87" s="11" t="e">
        <f>Tabela224[[#This Row],[NOME]]</f>
        <v>#VALUE!</v>
      </c>
      <c r="B87" s="11" t="e">
        <f>Tabela224[[#This Row],[CATEGORIA]]</f>
        <v>#VALUE!</v>
      </c>
      <c r="C87" s="15"/>
      <c r="D87" s="8"/>
      <c r="E87" s="7"/>
      <c r="F87" s="7"/>
      <c r="G87" s="7"/>
      <c r="H87" s="7"/>
      <c r="I87" s="8"/>
      <c r="J87" s="7">
        <f t="shared" si="3"/>
        <v>0</v>
      </c>
      <c r="K87" s="9">
        <f t="shared" si="4"/>
        <v>-29</v>
      </c>
      <c r="L87" s="27" t="str">
        <f ca="1">IF(TODAY()&gt;Tabela224101112131415161718192010131415161749505152[[#This Row],[VENCIMENTO]],"Vencido‼","Válido✔")</f>
        <v>Vencido‼</v>
      </c>
    </row>
    <row r="88" spans="1:12" hidden="1" x14ac:dyDescent="0.25">
      <c r="A88" s="11" t="e">
        <f>Tabela224[[#This Row],[NOME]]</f>
        <v>#VALUE!</v>
      </c>
      <c r="B88" s="11" t="e">
        <f>Tabela224[[#This Row],[CATEGORIA]]</f>
        <v>#VALUE!</v>
      </c>
      <c r="C88" s="15"/>
      <c r="D88" s="8"/>
      <c r="E88" s="7"/>
      <c r="F88" s="7"/>
      <c r="G88" s="7"/>
      <c r="H88" s="7"/>
      <c r="I88" s="8"/>
      <c r="J88" s="7">
        <f t="shared" si="3"/>
        <v>0</v>
      </c>
      <c r="K88" s="9">
        <f t="shared" si="4"/>
        <v>-29</v>
      </c>
      <c r="L88" s="27" t="str">
        <f ca="1">IF(TODAY()&gt;Tabela224101112131415161718192010131415161749505152[[#This Row],[VENCIMENTO]],"Vencido‼","Válido✔")</f>
        <v>Vencido‼</v>
      </c>
    </row>
    <row r="89" spans="1:12" hidden="1" x14ac:dyDescent="0.25">
      <c r="A89" s="11" t="e">
        <f>Tabela224[[#This Row],[NOME]]</f>
        <v>#VALUE!</v>
      </c>
      <c r="B89" s="11" t="e">
        <f>Tabela224[[#This Row],[CATEGORIA]]</f>
        <v>#VALUE!</v>
      </c>
      <c r="C89" s="15"/>
      <c r="D89" s="8"/>
      <c r="E89" s="7"/>
      <c r="F89" s="7"/>
      <c r="G89" s="7"/>
      <c r="H89" s="7"/>
      <c r="I89" s="8"/>
      <c r="J89" s="7">
        <f t="shared" si="3"/>
        <v>0</v>
      </c>
      <c r="K89" s="9">
        <f t="shared" si="4"/>
        <v>-29</v>
      </c>
      <c r="L89" s="27" t="str">
        <f ca="1">IF(TODAY()&gt;Tabela224101112131415161718192010131415161749505152[[#This Row],[VENCIMENTO]],"Vencido‼","Válido✔")</f>
        <v>Vencido‼</v>
      </c>
    </row>
    <row r="90" spans="1:12" hidden="1" x14ac:dyDescent="0.25">
      <c r="A90" s="11" t="e">
        <f>Tabela224[[#This Row],[NOME]]</f>
        <v>#VALUE!</v>
      </c>
      <c r="B90" s="11" t="e">
        <f>Tabela224[[#This Row],[CATEGORIA]]</f>
        <v>#VALUE!</v>
      </c>
      <c r="C90" s="15"/>
      <c r="D90" s="8"/>
      <c r="E90" s="7"/>
      <c r="F90" s="7"/>
      <c r="G90" s="7"/>
      <c r="H90" s="7"/>
      <c r="I90" s="8"/>
      <c r="J90" s="7">
        <f t="shared" si="3"/>
        <v>0</v>
      </c>
      <c r="K90" s="9">
        <f t="shared" si="4"/>
        <v>-29</v>
      </c>
      <c r="L90" s="27" t="str">
        <f ca="1">IF(TODAY()&gt;Tabela224101112131415161718192010131415161749505152[[#This Row],[VENCIMENTO]],"Vencido‼","Válido✔")</f>
        <v>Vencido‼</v>
      </c>
    </row>
    <row r="91" spans="1:12" hidden="1" x14ac:dyDescent="0.25">
      <c r="A91" s="11" t="e">
        <f>Tabela224[[#This Row],[NOME]]</f>
        <v>#VALUE!</v>
      </c>
      <c r="B91" s="11" t="e">
        <f>Tabela224[[#This Row],[CATEGORIA]]</f>
        <v>#VALUE!</v>
      </c>
      <c r="C91" s="15"/>
      <c r="D91" s="8"/>
      <c r="E91" s="7"/>
      <c r="F91" s="7"/>
      <c r="G91" s="7"/>
      <c r="H91" s="7"/>
      <c r="I91" s="8"/>
      <c r="J91" s="7">
        <f t="shared" si="3"/>
        <v>0</v>
      </c>
      <c r="K91" s="9">
        <f t="shared" si="4"/>
        <v>-29</v>
      </c>
      <c r="L91" s="27" t="str">
        <f ca="1">IF(TODAY()&gt;Tabela224101112131415161718192010131415161749505152[[#This Row],[VENCIMENTO]],"Vencido‼","Válido✔")</f>
        <v>Vencido‼</v>
      </c>
    </row>
    <row r="92" spans="1:12" hidden="1" x14ac:dyDescent="0.25">
      <c r="A92" s="11" t="e">
        <f>Tabela224[[#This Row],[NOME]]</f>
        <v>#VALUE!</v>
      </c>
      <c r="B92" s="11" t="e">
        <f>Tabela224[[#This Row],[CATEGORIA]]</f>
        <v>#VALUE!</v>
      </c>
      <c r="C92" s="15"/>
      <c r="D92" s="8"/>
      <c r="E92" s="7"/>
      <c r="F92" s="7"/>
      <c r="G92" s="7"/>
      <c r="H92" s="7"/>
      <c r="I92" s="8"/>
      <c r="J92" s="7">
        <f t="shared" si="3"/>
        <v>0</v>
      </c>
      <c r="K92" s="9">
        <f t="shared" si="4"/>
        <v>-29</v>
      </c>
      <c r="L92" s="27" t="str">
        <f ca="1">IF(TODAY()&gt;Tabela224101112131415161718192010131415161749505152[[#This Row],[VENCIMENTO]],"Vencido‼","Válido✔")</f>
        <v>Vencido‼</v>
      </c>
    </row>
    <row r="93" spans="1:12" hidden="1" x14ac:dyDescent="0.25">
      <c r="A93" s="11" t="e">
        <f>Tabela224[[#This Row],[NOME]]</f>
        <v>#VALUE!</v>
      </c>
      <c r="B93" s="11" t="e">
        <f>Tabela224[[#This Row],[CATEGORIA]]</f>
        <v>#VALUE!</v>
      </c>
      <c r="C93" s="15"/>
      <c r="D93" s="8"/>
      <c r="E93" s="7"/>
      <c r="F93" s="7"/>
      <c r="G93" s="7"/>
      <c r="H93" s="7"/>
      <c r="I93" s="8"/>
      <c r="J93" s="7">
        <f t="shared" si="3"/>
        <v>0</v>
      </c>
      <c r="K93" s="9">
        <f t="shared" si="4"/>
        <v>-29</v>
      </c>
      <c r="L93" s="27" t="str">
        <f ca="1">IF(TODAY()&gt;Tabela224101112131415161718192010131415161749505152[[#This Row],[VENCIMENTO]],"Vencido‼","Válido✔")</f>
        <v>Vencido‼</v>
      </c>
    </row>
    <row r="94" spans="1:12" hidden="1" x14ac:dyDescent="0.25">
      <c r="A94" s="11" t="e">
        <f>Tabela224[[#This Row],[NOME]]</f>
        <v>#VALUE!</v>
      </c>
      <c r="B94" s="11" t="e">
        <f>Tabela224[[#This Row],[CATEGORIA]]</f>
        <v>#VALUE!</v>
      </c>
      <c r="C94" s="15"/>
      <c r="D94" s="8"/>
      <c r="E94" s="7"/>
      <c r="F94" s="7"/>
      <c r="G94" s="7"/>
      <c r="H94" s="7"/>
      <c r="I94" s="8"/>
      <c r="J94" s="7">
        <f t="shared" si="3"/>
        <v>0</v>
      </c>
      <c r="K94" s="9">
        <f t="shared" si="4"/>
        <v>-29</v>
      </c>
      <c r="L94" s="27" t="str">
        <f ca="1">IF(TODAY()&gt;Tabela224101112131415161718192010131415161749505152[[#This Row],[VENCIMENTO]],"Vencido‼","Válido✔")</f>
        <v>Vencido‼</v>
      </c>
    </row>
    <row r="95" spans="1:12" hidden="1" x14ac:dyDescent="0.25">
      <c r="A95" s="11" t="e">
        <f>Tabela224[[#This Row],[NOME]]</f>
        <v>#VALUE!</v>
      </c>
      <c r="B95" s="11" t="e">
        <f>Tabela224[[#This Row],[CATEGORIA]]</f>
        <v>#VALUE!</v>
      </c>
      <c r="C95" s="15"/>
      <c r="D95" s="8"/>
      <c r="E95" s="7"/>
      <c r="F95" s="7"/>
      <c r="G95" s="7"/>
      <c r="H95" s="7"/>
      <c r="I95" s="8"/>
      <c r="J95" s="7">
        <f t="shared" si="3"/>
        <v>0</v>
      </c>
      <c r="K95" s="9">
        <f t="shared" si="4"/>
        <v>-29</v>
      </c>
      <c r="L95" s="27" t="str">
        <f ca="1">IF(TODAY()&gt;Tabela224101112131415161718192010131415161749505152[[#This Row],[VENCIMENTO]],"Vencido‼","Válido✔")</f>
        <v>Vencido‼</v>
      </c>
    </row>
    <row r="96" spans="1:12" hidden="1" x14ac:dyDescent="0.25">
      <c r="A96" s="11" t="e">
        <f>Tabela224[[#This Row],[NOME]]</f>
        <v>#VALUE!</v>
      </c>
      <c r="B96" s="11" t="e">
        <f>Tabela224[[#This Row],[CATEGORIA]]</f>
        <v>#VALUE!</v>
      </c>
      <c r="C96" s="15"/>
      <c r="D96" s="8"/>
      <c r="E96" s="7"/>
      <c r="F96" s="7"/>
      <c r="G96" s="7"/>
      <c r="H96" s="7"/>
      <c r="I96" s="8"/>
      <c r="J96" s="7">
        <f t="shared" si="3"/>
        <v>0</v>
      </c>
      <c r="K96" s="9">
        <f t="shared" si="4"/>
        <v>-29</v>
      </c>
      <c r="L96" s="27" t="str">
        <f ca="1">IF(TODAY()&gt;Tabela224101112131415161718192010131415161749505152[[#This Row],[VENCIMENTO]],"Vencido‼","Válido✔")</f>
        <v>Vencido‼</v>
      </c>
    </row>
    <row r="97" spans="1:12" hidden="1" x14ac:dyDescent="0.25">
      <c r="A97" s="11" t="e">
        <f>Tabela224[[#This Row],[NOME]]</f>
        <v>#VALUE!</v>
      </c>
      <c r="B97" s="11" t="e">
        <f>Tabela224[[#This Row],[CATEGORIA]]</f>
        <v>#VALUE!</v>
      </c>
      <c r="C97" s="15"/>
      <c r="D97" s="8"/>
      <c r="E97" s="7"/>
      <c r="F97" s="7"/>
      <c r="G97" s="7"/>
      <c r="H97" s="7"/>
      <c r="I97" s="8"/>
      <c r="J97" s="7">
        <f t="shared" si="3"/>
        <v>0</v>
      </c>
      <c r="K97" s="9">
        <f t="shared" si="4"/>
        <v>-29</v>
      </c>
      <c r="L97" s="27" t="str">
        <f ca="1">IF(TODAY()&gt;Tabela224101112131415161718192010131415161749505152[[#This Row],[VENCIMENTO]],"Vencido‼","Válido✔")</f>
        <v>Vencido‼</v>
      </c>
    </row>
    <row r="98" spans="1:12" hidden="1" x14ac:dyDescent="0.25">
      <c r="A98" s="11" t="e">
        <f>Tabela224[[#This Row],[NOME]]</f>
        <v>#VALUE!</v>
      </c>
      <c r="B98" s="11" t="e">
        <f>Tabela224[[#This Row],[CATEGORIA]]</f>
        <v>#VALUE!</v>
      </c>
      <c r="C98" s="15"/>
      <c r="D98" s="8"/>
      <c r="E98" s="7"/>
      <c r="F98" s="7"/>
      <c r="G98" s="7"/>
      <c r="H98" s="7"/>
      <c r="I98" s="8"/>
      <c r="J98" s="7">
        <f t="shared" si="3"/>
        <v>0</v>
      </c>
      <c r="K98" s="9">
        <f t="shared" si="4"/>
        <v>-29</v>
      </c>
      <c r="L98" s="27" t="str">
        <f ca="1">IF(TODAY()&gt;Tabela224101112131415161718192010131415161749505152[[#This Row],[VENCIMENTO]],"Vencido‼","Válido✔")</f>
        <v>Vencido‼</v>
      </c>
    </row>
    <row r="99" spans="1:12" hidden="1" x14ac:dyDescent="0.25">
      <c r="A99" s="11" t="e">
        <f>Tabela224[[#This Row],[NOME]]</f>
        <v>#VALUE!</v>
      </c>
      <c r="B99" s="11" t="e">
        <f>Tabela224[[#This Row],[CATEGORIA]]</f>
        <v>#VALUE!</v>
      </c>
      <c r="C99" s="15"/>
      <c r="D99" s="8"/>
      <c r="E99" s="7"/>
      <c r="F99" s="7"/>
      <c r="G99" s="7"/>
      <c r="H99" s="7"/>
      <c r="I99" s="8"/>
      <c r="J99" s="7">
        <f t="shared" si="3"/>
        <v>0</v>
      </c>
      <c r="K99" s="9">
        <f t="shared" si="4"/>
        <v>-29</v>
      </c>
      <c r="L99" s="27" t="str">
        <f ca="1">IF(TODAY()&gt;Tabela224101112131415161718192010131415161749505152[[#This Row],[VENCIMENTO]],"Vencido‼","Válido✔")</f>
        <v>Vencido‼</v>
      </c>
    </row>
    <row r="100" spans="1:12" hidden="1" x14ac:dyDescent="0.25">
      <c r="A100" s="11" t="e">
        <f>Tabela224[[#This Row],[NOME]]</f>
        <v>#VALUE!</v>
      </c>
      <c r="B100" s="11" t="e">
        <f>Tabela224[[#This Row],[CATEGORIA]]</f>
        <v>#VALUE!</v>
      </c>
      <c r="C100" s="15"/>
      <c r="D100" s="8"/>
      <c r="E100" s="7"/>
      <c r="F100" s="7"/>
      <c r="G100" s="7"/>
      <c r="H100" s="7"/>
      <c r="I100" s="8"/>
      <c r="J100" s="7">
        <f t="shared" si="3"/>
        <v>0</v>
      </c>
      <c r="K100" s="9">
        <f t="shared" si="4"/>
        <v>-29</v>
      </c>
      <c r="L100" s="27" t="str">
        <f ca="1">IF(TODAY()&gt;Tabela224101112131415161718192010131415161749505152[[#This Row],[VENCIMENTO]],"Vencido‼","Válido✔")</f>
        <v>Vencido‼</v>
      </c>
    </row>
  </sheetData>
  <mergeCells count="2">
    <mergeCell ref="A2:L2"/>
    <mergeCell ref="A3:J3"/>
  </mergeCells>
  <conditionalFormatting sqref="J1">
    <cfRule type="containsText" dxfId="89" priority="2" operator="containsText" text="VENCIMENTO PRÓXIMO">
      <formula>NOT(ISERROR(SEARCH("VENCIMENTO PRÓXIMO",J1)))</formula>
    </cfRule>
  </conditionalFormatting>
  <conditionalFormatting sqref="J4">
    <cfRule type="timePeriod" dxfId="88" priority="7" timePeriod="nextMonth">
      <formula>AND(MONTH(J4)=MONTH(EDATE(TODAY(),0+1)),YEAR(J4)=YEAR(EDATE(TODAY(),0+1)))</formula>
    </cfRule>
  </conditionalFormatting>
  <conditionalFormatting sqref="J5:J100">
    <cfRule type="cellIs" dxfId="87" priority="13" operator="equal">
      <formula>44848</formula>
    </cfRule>
    <cfRule type="cellIs" dxfId="86" priority="14" operator="lessThan">
      <formula>44848</formula>
    </cfRule>
  </conditionalFormatting>
  <conditionalFormatting sqref="J5:K1048576">
    <cfRule type="timePeriod" dxfId="85" priority="10" timePeriod="nextMonth">
      <formula>AND(MONTH(J5)=MONTH(EDATE(TODAY(),0+1)),YEAR(J5)=YEAR(EDATE(TODAY(),0+1)))</formula>
    </cfRule>
  </conditionalFormatting>
  <conditionalFormatting sqref="K1">
    <cfRule type="containsText" dxfId="84" priority="1" operator="containsText" text="VENCIMENTO PRÓXIMO">
      <formula>NOT(ISERROR(SEARCH("VENCIMENTO PRÓXIMO",K1)))</formula>
    </cfRule>
    <cfRule type="containsText" dxfId="83" priority="3" operator="containsText" text="PROGRAMAR RENOVAÇÃO">
      <formula>NOT(ISERROR(SEARCH("PROGRAMAR RENOVAÇÃO",K1)))</formula>
    </cfRule>
  </conditionalFormatting>
  <conditionalFormatting sqref="K3 K5:K1048576">
    <cfRule type="timePeriod" dxfId="82" priority="9" timePeriod="thisMonth">
      <formula>AND(MONTH(K3)=MONTH(TODAY()),YEAR(K3)=YEAR(TODAY()))</formula>
    </cfRule>
  </conditionalFormatting>
  <conditionalFormatting sqref="K3">
    <cfRule type="timePeriod" dxfId="81" priority="11" timePeriod="nextMonth">
      <formula>AND(MONTH(K3)=MONTH(EDATE(TODAY(),0+1)),YEAR(K3)=YEAR(EDATE(TODAY(),0+1)))</formula>
    </cfRule>
  </conditionalFormatting>
  <conditionalFormatting sqref="K4">
    <cfRule type="timePeriod" dxfId="80" priority="6" timePeriod="thisMonth">
      <formula>AND(MONTH(K4)=MONTH(TODAY()),YEAR(K4)=YEAR(TODAY()))</formula>
    </cfRule>
    <cfRule type="timePeriod" dxfId="79" priority="8" timePeriod="nextMonth">
      <formula>AND(MONTH(K4)=MONTH(EDATE(TODAY(),0+1)),YEAR(K4)=YEAR(EDATE(TODAY(),0+1)))</formula>
    </cfRule>
  </conditionalFormatting>
  <conditionalFormatting sqref="K5:K100">
    <cfRule type="cellIs" dxfId="78" priority="12" operator="equal">
      <formula>44809</formula>
    </cfRule>
  </conditionalFormatting>
  <conditionalFormatting sqref="L5:L44 L46:L100">
    <cfRule type="containsText" dxfId="77" priority="4" operator="containsText" text="Válido">
      <formula>NOT(ISERROR(SEARCH("Válido",L5)))</formula>
    </cfRule>
    <cfRule type="containsText" dxfId="76" priority="5" operator="containsText" text="Vencido">
      <formula>NOT(ISERROR(SEARCH("Vencido",L5)))</formula>
    </cfRule>
  </conditionalFormatting>
  <hyperlinks>
    <hyperlink ref="L3" r:id="rId1" xr:uid="{303D74FF-0E48-4FB7-9C23-06C8FA32B390}"/>
  </hyperlinks>
  <pageMargins left="0.511811024" right="0.511811024" top="0.78740157499999996" bottom="0.78740157499999996" header="0.31496062000000002" footer="0.31496062000000002"/>
  <pageSetup paperSize="9" scale="48" orientation="landscape" r:id="rId2"/>
  <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A79E17B-37A9-4135-B095-239CF4CCCB81}">
          <x14:formula1>
            <xm:f>Planilha2!$A$15:$A$16</xm:f>
          </x14:formula1>
          <xm:sqref>G5:G100</xm:sqref>
        </x14:dataValidation>
        <x14:dataValidation type="list" allowBlank="1" showInputMessage="1" showErrorMessage="1" xr:uid="{6D8D5646-EA52-4051-B5FA-03EA5149B3DA}">
          <x14:formula1>
            <xm:f>Planilha2!$A$1:$A$2</xm:f>
          </x14:formula1>
          <xm:sqref>H5:H100</xm:sqref>
        </x14:dataValidation>
        <x14:dataValidation type="list" allowBlank="1" showInputMessage="1" showErrorMessage="1" xr:uid="{0F8B896F-BBD4-4AB9-BC51-7C56C7196494}">
          <x14:formula1>
            <xm:f>Planilha2!$A$4:$A$13</xm:f>
          </x14:formula1>
          <xm:sqref>D5:D100</xm:sqref>
        </x14:dataValidation>
        <x14:dataValidation type="list" allowBlank="1" showInputMessage="1" showErrorMessage="1" xr:uid="{83C05C69-85D4-4EE9-9C14-3023C058BF0D}">
          <x14:formula1>
            <xm:f>Planilha2!$A$18:$A$19</xm:f>
          </x14:formula1>
          <xm:sqref>C5:C100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26254-8819-44AF-B744-5D411AB1BE57}">
  <sheetPr>
    <pageSetUpPr fitToPage="1"/>
  </sheetPr>
  <dimension ref="A1:L100"/>
  <sheetViews>
    <sheetView topLeftCell="A4" zoomScale="90" zoomScaleNormal="90" zoomScaleSheetLayoutView="100" workbookViewId="0">
      <pane xSplit="1" topLeftCell="C1" activePane="topRight" state="frozen"/>
      <selection activeCell="C12" sqref="C12"/>
      <selection pane="topRight" activeCell="G10" sqref="G10"/>
    </sheetView>
  </sheetViews>
  <sheetFormatPr defaultRowHeight="15" x14ac:dyDescent="0.25"/>
  <cols>
    <col min="1" max="1" width="43.140625" bestFit="1" customWidth="1"/>
    <col min="2" max="2" width="26.140625" style="17" bestFit="1" customWidth="1"/>
    <col min="3" max="3" width="16.140625" style="12" customWidth="1"/>
    <col min="4" max="4" width="41.5703125" style="12" bestFit="1" customWidth="1"/>
    <col min="5" max="5" width="20.7109375" bestFit="1" customWidth="1"/>
    <col min="6" max="7" width="20.7109375" customWidth="1"/>
    <col min="8" max="8" width="24.140625" bestFit="1" customWidth="1"/>
    <col min="9" max="9" width="16.140625" customWidth="1"/>
    <col min="10" max="10" width="18.140625" customWidth="1"/>
    <col min="11" max="11" width="17.28515625" bestFit="1" customWidth="1"/>
    <col min="12" max="12" width="13" bestFit="1" customWidth="1"/>
  </cols>
  <sheetData>
    <row r="1" spans="1:12" ht="77.25" customHeight="1" x14ac:dyDescent="0.25">
      <c r="I1" s="22" t="s">
        <v>85</v>
      </c>
      <c r="J1" s="23" t="s">
        <v>86</v>
      </c>
      <c r="K1" s="24" t="s">
        <v>87</v>
      </c>
    </row>
    <row r="2" spans="1:12" ht="47.1" customHeight="1" x14ac:dyDescent="0.4">
      <c r="A2" s="51" t="s">
        <v>199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3"/>
    </row>
    <row r="3" spans="1:12" ht="45" customHeight="1" x14ac:dyDescent="0.25">
      <c r="A3" s="54"/>
      <c r="B3" s="55"/>
      <c r="C3" s="55"/>
      <c r="D3" s="55"/>
      <c r="E3" s="55"/>
      <c r="F3" s="55"/>
      <c r="G3" s="55"/>
      <c r="H3" s="55"/>
      <c r="I3" s="55"/>
      <c r="J3" s="55"/>
      <c r="K3" s="13" t="s">
        <v>0</v>
      </c>
      <c r="L3" s="14" t="s">
        <v>127</v>
      </c>
    </row>
    <row r="4" spans="1:12" ht="24" x14ac:dyDescent="0.25">
      <c r="A4" s="3" t="s">
        <v>1</v>
      </c>
      <c r="B4" s="16" t="s">
        <v>67</v>
      </c>
      <c r="C4" s="3" t="s">
        <v>77</v>
      </c>
      <c r="D4" s="3" t="s">
        <v>2</v>
      </c>
      <c r="E4" s="4" t="s">
        <v>3</v>
      </c>
      <c r="F4" s="4" t="s">
        <v>8</v>
      </c>
      <c r="G4" s="4" t="s">
        <v>7</v>
      </c>
      <c r="H4" s="5" t="s">
        <v>4</v>
      </c>
      <c r="I4" s="21" t="s">
        <v>83</v>
      </c>
      <c r="J4" s="6" t="s">
        <v>5</v>
      </c>
      <c r="K4" s="6" t="s">
        <v>6</v>
      </c>
      <c r="L4" s="6" t="s">
        <v>78</v>
      </c>
    </row>
    <row r="5" spans="1:12" x14ac:dyDescent="0.25">
      <c r="A5" s="11" t="str">
        <f>Tabela224[[#This Row],[NOME]]</f>
        <v>ADENILSON ÂNGELO MACIEIRA</v>
      </c>
      <c r="B5" s="11" t="str">
        <f>Tabela224[[#This Row],[CATEGORIA]]</f>
        <v>EMPREGADO</v>
      </c>
      <c r="C5" s="15" t="str">
        <f>Tabela224[[#This Row],[SITUAÇÃO ]]</f>
        <v>ATIVO</v>
      </c>
      <c r="D5" s="15"/>
      <c r="E5" s="7"/>
      <c r="F5" s="10"/>
      <c r="G5" s="7"/>
      <c r="H5" s="7"/>
      <c r="I5" s="8"/>
      <c r="J5" s="7">
        <f t="shared" ref="J5:J68" si="0">EDATE(E5,I5)</f>
        <v>0</v>
      </c>
      <c r="K5" s="9">
        <f t="shared" ref="K5:K13" si="1">J5-29</f>
        <v>-29</v>
      </c>
      <c r="L5" s="15" t="str">
        <f ca="1">IF(TODAY()&gt;Tabela22410111213141516171819201013141516174950515253[[#This Row],[VENCIMENTO]],"Vencido‼","Válido✔")</f>
        <v>Vencido‼</v>
      </c>
    </row>
    <row r="6" spans="1:12" x14ac:dyDescent="0.25">
      <c r="A6" s="11" t="str">
        <f>Tabela224[[#This Row],[NOME]]</f>
        <v>ADENILSON PEREIRA SOARES</v>
      </c>
      <c r="B6" s="11" t="str">
        <f>Tabela224[[#This Row],[CATEGORIA]]</f>
        <v>EMPREGADO</v>
      </c>
      <c r="C6" s="15" t="str">
        <f>Tabela224[[#This Row],[SITUAÇÃO ]]</f>
        <v>ATIVO</v>
      </c>
      <c r="D6" s="15"/>
      <c r="E6" s="7"/>
      <c r="F6" s="10"/>
      <c r="G6" s="7"/>
      <c r="H6" s="7"/>
      <c r="I6" s="8"/>
      <c r="J6" s="7">
        <f t="shared" si="0"/>
        <v>0</v>
      </c>
      <c r="K6" s="9">
        <f t="shared" si="1"/>
        <v>-29</v>
      </c>
      <c r="L6" s="15" t="str">
        <f ca="1">IF(TODAY()&gt;Tabela22410111213141516171819201013141516174950515253[[#This Row],[VENCIMENTO]],"Vencido‼","Válido✔")</f>
        <v>Vencido‼</v>
      </c>
    </row>
    <row r="7" spans="1:12" x14ac:dyDescent="0.25">
      <c r="A7" s="11" t="str">
        <f>Tabela224[[#This Row],[NOME]]</f>
        <v>AMANDA APARECIDA DOS SANTOS</v>
      </c>
      <c r="B7" s="11" t="str">
        <f>Tabela224[[#This Row],[CATEGORIA]]</f>
        <v>EMPREGADO</v>
      </c>
      <c r="C7" s="15" t="str">
        <f>Tabela224[[#This Row],[SITUAÇÃO ]]</f>
        <v>ATIVO</v>
      </c>
      <c r="D7" s="15"/>
      <c r="E7" s="7"/>
      <c r="F7" s="10"/>
      <c r="G7" s="7"/>
      <c r="H7" s="7"/>
      <c r="I7" s="8"/>
      <c r="J7" s="7">
        <f t="shared" si="0"/>
        <v>0</v>
      </c>
      <c r="K7" s="9">
        <f t="shared" si="1"/>
        <v>-29</v>
      </c>
      <c r="L7" s="15" t="str">
        <f ca="1">IF(TODAY()&gt;Tabela22410111213141516171819201013141516174950515253[[#This Row],[VENCIMENTO]],"Vencido‼","Válido✔")</f>
        <v>Vencido‼</v>
      </c>
    </row>
    <row r="8" spans="1:12" x14ac:dyDescent="0.25">
      <c r="A8" s="11" t="str">
        <f>Tabela224[[#This Row],[NOME]]</f>
        <v>ANDERSON JOSÉ NUNES REIS</v>
      </c>
      <c r="B8" s="11" t="str">
        <f>Tabela224[[#This Row],[CATEGORIA]]</f>
        <v>EMPREGADO</v>
      </c>
      <c r="C8" s="15" t="str">
        <f>Tabela224[[#This Row],[SITUAÇÃO ]]</f>
        <v>INATIVO</v>
      </c>
      <c r="D8" s="15"/>
      <c r="E8" s="7"/>
      <c r="F8" s="10"/>
      <c r="G8" s="7"/>
      <c r="H8" s="7"/>
      <c r="I8" s="8"/>
      <c r="J8" s="7">
        <f t="shared" si="0"/>
        <v>0</v>
      </c>
      <c r="K8" s="9">
        <f t="shared" si="1"/>
        <v>-29</v>
      </c>
      <c r="L8" s="15" t="str">
        <f ca="1">IF(TODAY()&gt;Tabela22410111213141516171819201013141516174950515253[[#This Row],[VENCIMENTO]],"Vencido‼","Válido✔")</f>
        <v>Vencido‼</v>
      </c>
    </row>
    <row r="9" spans="1:12" x14ac:dyDescent="0.25">
      <c r="A9" s="11" t="str">
        <f>Tabela224[[#This Row],[NOME]]</f>
        <v>ARNALDO RAIMUNDO FERREIRA</v>
      </c>
      <c r="B9" s="11" t="str">
        <f>Tabela224[[#This Row],[CATEGORIA]]</f>
        <v>EMPREGADO</v>
      </c>
      <c r="C9" s="15" t="str">
        <f>Tabela224[[#This Row],[SITUAÇÃO ]]</f>
        <v>ATIVO</v>
      </c>
      <c r="D9" s="15"/>
      <c r="E9" s="7"/>
      <c r="F9" s="10"/>
      <c r="G9" s="7"/>
      <c r="H9" s="7"/>
      <c r="I9" s="8"/>
      <c r="J9" s="7">
        <f t="shared" si="0"/>
        <v>0</v>
      </c>
      <c r="K9" s="9">
        <f t="shared" si="1"/>
        <v>-29</v>
      </c>
      <c r="L9" s="15" t="str">
        <f ca="1">IF(TODAY()&gt;Tabela22410111213141516171819201013141516174950515253[[#This Row],[VENCIMENTO]],"Vencido‼","Válido✔")</f>
        <v>Vencido‼</v>
      </c>
    </row>
    <row r="10" spans="1:12" x14ac:dyDescent="0.25">
      <c r="A10" s="11" t="str">
        <f>Tabela224[[#This Row],[NOME]]</f>
        <v>BRUNO DE SOUSA MARTINS</v>
      </c>
      <c r="B10" s="11" t="str">
        <f>Tabela224[[#This Row],[CATEGORIA]]</f>
        <v xml:space="preserve">EMPREGADO </v>
      </c>
      <c r="C10" s="15" t="str">
        <f>Tabela224[[#This Row],[SITUAÇÃO ]]</f>
        <v>INATIVO</v>
      </c>
      <c r="D10" s="15"/>
      <c r="E10" s="7"/>
      <c r="F10" s="10"/>
      <c r="G10" s="7"/>
      <c r="H10" s="7"/>
      <c r="I10" s="8"/>
      <c r="J10" s="7">
        <f t="shared" si="0"/>
        <v>0</v>
      </c>
      <c r="K10" s="9">
        <f t="shared" si="1"/>
        <v>-29</v>
      </c>
      <c r="L10" s="15" t="str">
        <f ca="1">IF(TODAY()&gt;Tabela22410111213141516171819201013141516174950515253[[#This Row],[VENCIMENTO]],"Vencido‼","Válido✔")</f>
        <v>Vencido‼</v>
      </c>
    </row>
    <row r="11" spans="1:12" x14ac:dyDescent="0.25">
      <c r="A11" s="11" t="str">
        <f>Tabela224[[#This Row],[NOME]]</f>
        <v>CARLOS ANANIAS SOARES DOS ANJOS</v>
      </c>
      <c r="B11" s="11" t="str">
        <f>Tabela224[[#This Row],[CATEGORIA]]</f>
        <v>EMPREGADO</v>
      </c>
      <c r="C11" s="15" t="str">
        <f>Tabela224[[#This Row],[SITUAÇÃO ]]</f>
        <v>ATIVO</v>
      </c>
      <c r="D11" s="15"/>
      <c r="E11" s="7"/>
      <c r="F11" s="10"/>
      <c r="G11" s="7"/>
      <c r="H11" s="7"/>
      <c r="I11" s="8"/>
      <c r="J11" s="7">
        <f t="shared" si="0"/>
        <v>0</v>
      </c>
      <c r="K11" s="9">
        <f t="shared" si="1"/>
        <v>-29</v>
      </c>
      <c r="L11" s="15" t="str">
        <f ca="1">IF(TODAY()&gt;Tabela22410111213141516171819201013141516174950515253[[#This Row],[VENCIMENTO]],"Vencido‼","Válido✔")</f>
        <v>Vencido‼</v>
      </c>
    </row>
    <row r="12" spans="1:12" x14ac:dyDescent="0.25">
      <c r="A12" s="11" t="str">
        <f>Tabela224[[#This Row],[NOME]]</f>
        <v>CARLOS ANTÔNIO DE LISBOA</v>
      </c>
      <c r="B12" s="11" t="str">
        <f>Tabela224[[#This Row],[CATEGORIA]]</f>
        <v>EMPREGADO</v>
      </c>
      <c r="C12" s="15" t="str">
        <f>Tabela224[[#This Row],[SITUAÇÃO ]]</f>
        <v>INATIVO</v>
      </c>
      <c r="D12" s="15"/>
      <c r="E12" s="7"/>
      <c r="F12" s="10"/>
      <c r="G12" s="7"/>
      <c r="H12" s="7"/>
      <c r="I12" s="8"/>
      <c r="J12" s="7">
        <f t="shared" si="0"/>
        <v>0</v>
      </c>
      <c r="K12" s="9">
        <f t="shared" si="1"/>
        <v>-29</v>
      </c>
      <c r="L12" s="15" t="str">
        <f ca="1">IF(TODAY()&gt;Tabela22410111213141516171819201013141516174950515253[[#This Row],[VENCIMENTO]],"Vencido‼","Válido✔")</f>
        <v>Vencido‼</v>
      </c>
    </row>
    <row r="13" spans="1:12" x14ac:dyDescent="0.25">
      <c r="A13" s="11" t="str">
        <f>Tabela224[[#This Row],[NOME]]</f>
        <v>CLESIANO ANTÔNIO DIAS PINHEIRO</v>
      </c>
      <c r="B13" s="11" t="str">
        <f>Tabela224[[#This Row],[CATEGORIA]]</f>
        <v xml:space="preserve">EMPREGADO </v>
      </c>
      <c r="C13" s="15" t="str">
        <f>Tabela224[[#This Row],[SITUAÇÃO ]]</f>
        <v>ATIVO</v>
      </c>
      <c r="D13" s="15"/>
      <c r="E13" s="7"/>
      <c r="F13" s="10"/>
      <c r="G13" s="7"/>
      <c r="H13" s="7"/>
      <c r="I13" s="8"/>
      <c r="J13" s="7">
        <f t="shared" si="0"/>
        <v>0</v>
      </c>
      <c r="K13" s="9">
        <f t="shared" si="1"/>
        <v>-29</v>
      </c>
      <c r="L13" s="15" t="str">
        <f ca="1">IF(TODAY()&gt;Tabela22410111213141516171819201013141516174950515253[[#This Row],[VENCIMENTO]],"Vencido‼","Válido✔")</f>
        <v>Vencido‼</v>
      </c>
    </row>
    <row r="14" spans="1:12" x14ac:dyDescent="0.25">
      <c r="A14" s="11" t="str">
        <f>Tabela224[[#This Row],[NOME]]</f>
        <v>DAMIÃO VICENTE SARAIVA</v>
      </c>
      <c r="B14" s="11" t="str">
        <f>Tabela224[[#This Row],[CATEGORIA]]</f>
        <v>EMPREGADO</v>
      </c>
      <c r="C14" s="15" t="str">
        <f>Tabela224[[#This Row],[SITUAÇÃO ]]</f>
        <v>ATIVO</v>
      </c>
      <c r="D14" s="15"/>
      <c r="E14" s="7"/>
      <c r="F14" s="10"/>
      <c r="G14" s="7"/>
      <c r="H14" s="7"/>
      <c r="I14" s="8"/>
      <c r="J14" s="7">
        <f t="shared" si="0"/>
        <v>0</v>
      </c>
      <c r="K14" s="9">
        <f>J14-29</f>
        <v>-29</v>
      </c>
      <c r="L14" s="15" t="str">
        <f ca="1">IF(TODAY()&gt;Tabela22410111213141516171819201013141516174950515253[[#This Row],[VENCIMENTO]],"Vencido‼","Válido✔")</f>
        <v>Vencido‼</v>
      </c>
    </row>
    <row r="15" spans="1:12" x14ac:dyDescent="0.25">
      <c r="A15" s="11" t="str">
        <f>Tabela224[[#This Row],[NOME]]</f>
        <v>DANIEL ALVES DA CUNHA</v>
      </c>
      <c r="B15" s="11" t="str">
        <f>Tabela224[[#This Row],[CATEGORIA]]</f>
        <v>EMPREGADO</v>
      </c>
      <c r="C15" s="15" t="str">
        <f>Tabela224[[#This Row],[SITUAÇÃO ]]</f>
        <v>ATIVO</v>
      </c>
      <c r="D15" s="15"/>
      <c r="E15" s="7"/>
      <c r="F15" s="10"/>
      <c r="G15" s="7"/>
      <c r="H15" s="7"/>
      <c r="I15" s="8"/>
      <c r="J15" s="7">
        <f t="shared" si="0"/>
        <v>0</v>
      </c>
      <c r="K15" s="9">
        <f t="shared" ref="K15:K78" si="2">J15-29</f>
        <v>-29</v>
      </c>
      <c r="L15" s="15" t="str">
        <f ca="1">IF(TODAY()&gt;Tabela22410111213141516171819201013141516174950515253[[#This Row],[VENCIMENTO]],"Vencido‼","Válido✔")</f>
        <v>Vencido‼</v>
      </c>
    </row>
    <row r="16" spans="1:12" x14ac:dyDescent="0.25">
      <c r="A16" s="11" t="str">
        <f>Tabela224[[#This Row],[NOME]]</f>
        <v>DIEGO GALDINO REZENDE</v>
      </c>
      <c r="B16" s="11" t="str">
        <f>Tabela224[[#This Row],[CATEGORIA]]</f>
        <v>INTERMITENTE (GEOSCAN)</v>
      </c>
      <c r="C16" s="15" t="str">
        <f>Tabela224[[#This Row],[SITUAÇÃO ]]</f>
        <v>ATIVO</v>
      </c>
      <c r="D16" s="15"/>
      <c r="E16" s="7"/>
      <c r="F16" s="10"/>
      <c r="G16" s="7"/>
      <c r="H16" s="7"/>
      <c r="I16" s="8"/>
      <c r="J16" s="7">
        <f t="shared" si="0"/>
        <v>0</v>
      </c>
      <c r="K16" s="9">
        <f t="shared" si="2"/>
        <v>-29</v>
      </c>
      <c r="L16" s="15" t="str">
        <f ca="1">IF(TODAY()&gt;Tabela22410111213141516171819201013141516174950515253[[#This Row],[VENCIMENTO]],"Vencido‼","Válido✔")</f>
        <v>Vencido‼</v>
      </c>
    </row>
    <row r="17" spans="1:12" x14ac:dyDescent="0.25">
      <c r="A17" s="11" t="str">
        <f>Tabela224[[#This Row],[NOME]]</f>
        <v>DOGIVAL GONÇALVES DOS SANTOS</v>
      </c>
      <c r="B17" s="11" t="str">
        <f>Tabela224[[#This Row],[CATEGORIA]]</f>
        <v>INTERMITENTE (ELISVÂNIO)</v>
      </c>
      <c r="C17" s="15" t="str">
        <f>Tabela224[[#This Row],[SITUAÇÃO ]]</f>
        <v>ATIVO</v>
      </c>
      <c r="D17" s="15"/>
      <c r="E17" s="7"/>
      <c r="F17" s="10"/>
      <c r="G17" s="7"/>
      <c r="H17" s="7"/>
      <c r="I17" s="8"/>
      <c r="J17" s="7">
        <f t="shared" si="0"/>
        <v>0</v>
      </c>
      <c r="K17" s="9">
        <f t="shared" si="2"/>
        <v>-29</v>
      </c>
      <c r="L17" s="15" t="str">
        <f ca="1">IF(TODAY()&gt;Tabela22410111213141516171819201013141516174950515253[[#This Row],[VENCIMENTO]],"Vencido‼","Válido✔")</f>
        <v>Vencido‼</v>
      </c>
    </row>
    <row r="18" spans="1:12" x14ac:dyDescent="0.25">
      <c r="A18" s="11" t="str">
        <f>Tabela224[[#This Row],[NOME]]</f>
        <v>ELISVÂNIO DE SOUZA OLIVEIRA</v>
      </c>
      <c r="B18" s="11" t="str">
        <f>Tabela224[[#This Row],[CATEGORIA]]</f>
        <v>INTERMITENTE (ELISVÂNIO)</v>
      </c>
      <c r="C18" s="15" t="str">
        <f>Tabela224[[#This Row],[SITUAÇÃO ]]</f>
        <v>ATIVO</v>
      </c>
      <c r="D18" s="15"/>
      <c r="E18" s="7"/>
      <c r="F18" s="10"/>
      <c r="G18" s="7"/>
      <c r="H18" s="7"/>
      <c r="I18" s="8"/>
      <c r="J18" s="7">
        <f t="shared" si="0"/>
        <v>0</v>
      </c>
      <c r="K18" s="9">
        <f t="shared" si="2"/>
        <v>-29</v>
      </c>
      <c r="L18" s="15" t="str">
        <f ca="1">IF(TODAY()&gt;Tabela22410111213141516171819201013141516174950515253[[#This Row],[VENCIMENTO]],"Vencido‼","Válido✔")</f>
        <v>Vencido‼</v>
      </c>
    </row>
    <row r="19" spans="1:12" x14ac:dyDescent="0.25">
      <c r="A19" s="11" t="str">
        <f>Tabela224[[#This Row],[NOME]]</f>
        <v>EVARISTO CHAVES DA SILVA</v>
      </c>
      <c r="B19" s="11" t="str">
        <f>Tabela224[[#This Row],[CATEGORIA]]</f>
        <v>EMPREGADO</v>
      </c>
      <c r="C19" s="15" t="str">
        <f>Tabela224[[#This Row],[SITUAÇÃO ]]</f>
        <v>ATIVO</v>
      </c>
      <c r="D19" s="15"/>
      <c r="E19" s="7"/>
      <c r="F19" s="10"/>
      <c r="G19" s="7"/>
      <c r="H19" s="7"/>
      <c r="I19" s="8"/>
      <c r="J19" s="7">
        <f t="shared" si="0"/>
        <v>0</v>
      </c>
      <c r="K19" s="9">
        <f t="shared" si="2"/>
        <v>-29</v>
      </c>
      <c r="L19" s="15" t="str">
        <f ca="1">IF(TODAY()&gt;Tabela22410111213141516171819201013141516174950515253[[#This Row],[VENCIMENTO]],"Vencido‼","Válido✔")</f>
        <v>Vencido‼</v>
      </c>
    </row>
    <row r="20" spans="1:12" x14ac:dyDescent="0.25">
      <c r="A20" s="11" t="str">
        <f>Tabela224[[#This Row],[NOME]]</f>
        <v>FELIPE OLIVEIRA BARBOSA</v>
      </c>
      <c r="B20" s="11" t="str">
        <f>Tabela224[[#This Row],[CATEGORIA]]</f>
        <v>EMPREGADO</v>
      </c>
      <c r="C20" s="15" t="str">
        <f>Tabela224[[#This Row],[SITUAÇÃO ]]</f>
        <v>ATIVO</v>
      </c>
      <c r="D20" s="15"/>
      <c r="E20" s="7"/>
      <c r="F20" s="10"/>
      <c r="G20" s="7"/>
      <c r="H20" s="7"/>
      <c r="I20" s="8"/>
      <c r="J20" s="7">
        <f t="shared" si="0"/>
        <v>0</v>
      </c>
      <c r="K20" s="9">
        <f t="shared" si="2"/>
        <v>-29</v>
      </c>
      <c r="L20" s="15" t="str">
        <f ca="1">IF(TODAY()&gt;Tabela22410111213141516171819201013141516174950515253[[#This Row],[VENCIMENTO]],"Vencido‼","Válido✔")</f>
        <v>Vencido‼</v>
      </c>
    </row>
    <row r="21" spans="1:12" x14ac:dyDescent="0.25">
      <c r="A21" s="11" t="str">
        <f>Tabela224[[#This Row],[NOME]]</f>
        <v>FERNANDO OLIVEIRA DOS SANTOS</v>
      </c>
      <c r="B21" s="11" t="str">
        <f>Tabela224[[#This Row],[CATEGORIA]]</f>
        <v>EMPREGADO</v>
      </c>
      <c r="C21" s="15" t="str">
        <f>Tabela224[[#This Row],[SITUAÇÃO ]]</f>
        <v>ATIVO</v>
      </c>
      <c r="D21" s="15"/>
      <c r="E21" s="7"/>
      <c r="F21" s="10"/>
      <c r="G21" s="7"/>
      <c r="H21" s="7"/>
      <c r="I21" s="8"/>
      <c r="J21" s="7">
        <f t="shared" si="0"/>
        <v>0</v>
      </c>
      <c r="K21" s="9">
        <f t="shared" si="2"/>
        <v>-29</v>
      </c>
      <c r="L21" s="15" t="str">
        <f ca="1">IF(TODAY()&gt;Tabela22410111213141516171819201013141516174950515253[[#This Row],[VENCIMENTO]],"Vencido‼","Válido✔")</f>
        <v>Vencido‼</v>
      </c>
    </row>
    <row r="22" spans="1:12" x14ac:dyDescent="0.25">
      <c r="A22" s="11" t="str">
        <f>Tabela224[[#This Row],[NOME]]</f>
        <v>FILIPI GODINHO VEIGA</v>
      </c>
      <c r="B22" s="11" t="str">
        <f>Tabela224[[#This Row],[CATEGORIA]]</f>
        <v>INTERMITENTE (GEOSCAN)</v>
      </c>
      <c r="C22" s="15" t="str">
        <f>Tabela224[[#This Row],[SITUAÇÃO ]]</f>
        <v>ATIVO</v>
      </c>
      <c r="D22" s="15"/>
      <c r="E22" s="7"/>
      <c r="F22" s="10"/>
      <c r="G22" s="7"/>
      <c r="H22" s="7"/>
      <c r="I22" s="8"/>
      <c r="J22" s="7">
        <f t="shared" si="0"/>
        <v>0</v>
      </c>
      <c r="K22" s="9">
        <f t="shared" si="2"/>
        <v>-29</v>
      </c>
      <c r="L22" s="15" t="str">
        <f ca="1">IF(TODAY()&gt;Tabela22410111213141516171819201013141516174950515253[[#This Row],[VENCIMENTO]],"Vencido‼","Válido✔")</f>
        <v>Vencido‼</v>
      </c>
    </row>
    <row r="23" spans="1:12" x14ac:dyDescent="0.25">
      <c r="A23" s="11" t="str">
        <f>Tabela224[[#This Row],[NOME]]</f>
        <v>GERSON DAMIÃO DA SILVA PRADO</v>
      </c>
      <c r="B23" s="11" t="str">
        <f>Tabela224[[#This Row],[CATEGORIA]]</f>
        <v>EMPREGADO</v>
      </c>
      <c r="C23" s="15" t="str">
        <f>Tabela224[[#This Row],[SITUAÇÃO ]]</f>
        <v>ATIVO</v>
      </c>
      <c r="D23" s="15"/>
      <c r="E23" s="7"/>
      <c r="F23" s="10"/>
      <c r="G23" s="7"/>
      <c r="H23" s="7"/>
      <c r="I23" s="8"/>
      <c r="J23" s="7">
        <f t="shared" si="0"/>
        <v>0</v>
      </c>
      <c r="K23" s="9">
        <f t="shared" si="2"/>
        <v>-29</v>
      </c>
      <c r="L23" s="15" t="str">
        <f ca="1">IF(TODAY()&gt;Tabela22410111213141516171819201013141516174950515253[[#This Row],[VENCIMENTO]],"Vencido‼","Válido✔")</f>
        <v>Vencido‼</v>
      </c>
    </row>
    <row r="24" spans="1:12" x14ac:dyDescent="0.25">
      <c r="A24" s="11" t="str">
        <f>Tabela224[[#This Row],[NOME]]</f>
        <v>GIVALDO JOSE DOS SANTOS</v>
      </c>
      <c r="B24" s="11" t="str">
        <f>Tabela224[[#This Row],[CATEGORIA]]</f>
        <v>INTERMITENTE (ELISVÂNIO)</v>
      </c>
      <c r="C24" s="15" t="str">
        <f>Tabela224[[#This Row],[SITUAÇÃO ]]</f>
        <v>ATIVO</v>
      </c>
      <c r="D24" s="15"/>
      <c r="E24" s="7"/>
      <c r="F24" s="10"/>
      <c r="G24" s="7"/>
      <c r="H24" s="7"/>
      <c r="I24" s="8"/>
      <c r="J24" s="7">
        <f t="shared" si="0"/>
        <v>0</v>
      </c>
      <c r="K24" s="9">
        <f t="shared" si="2"/>
        <v>-29</v>
      </c>
      <c r="L24" s="15" t="str">
        <f ca="1">IF(TODAY()&gt;Tabela22410111213141516171819201013141516174950515253[[#This Row],[VENCIMENTO]],"Vencido‼","Válido✔")</f>
        <v>Vencido‼</v>
      </c>
    </row>
    <row r="25" spans="1:12" x14ac:dyDescent="0.25">
      <c r="A25" s="11" t="str">
        <f>Tabela224[[#This Row],[NOME]]</f>
        <v>GUSTAVO HENRIQUE ABREU ROCHA</v>
      </c>
      <c r="B25" s="11" t="str">
        <f>Tabela224[[#This Row],[CATEGORIA]]</f>
        <v>EMPREGADO</v>
      </c>
      <c r="C25" s="15" t="str">
        <f>Tabela224[[#This Row],[SITUAÇÃO ]]</f>
        <v>ATIVO</v>
      </c>
      <c r="D25" s="15"/>
      <c r="E25" s="7"/>
      <c r="F25" s="10"/>
      <c r="G25" s="7"/>
      <c r="H25" s="7"/>
      <c r="I25" s="8"/>
      <c r="J25" s="7">
        <f t="shared" si="0"/>
        <v>0</v>
      </c>
      <c r="K25" s="9">
        <f t="shared" si="2"/>
        <v>-29</v>
      </c>
      <c r="L25" s="15" t="str">
        <f ca="1">IF(TODAY()&gt;Tabela22410111213141516171819201013141516174950515253[[#This Row],[VENCIMENTO]],"Vencido‼","Válido✔")</f>
        <v>Vencido‼</v>
      </c>
    </row>
    <row r="26" spans="1:12" x14ac:dyDescent="0.25">
      <c r="A26" s="11" t="str">
        <f>Tabela224[[#This Row],[NOME]]</f>
        <v>HIGOR PAULO DIAS OLIVEIRA</v>
      </c>
      <c r="B26" s="11" t="str">
        <f>Tabela224[[#This Row],[CATEGORIA]]</f>
        <v>EMPREGADO</v>
      </c>
      <c r="C26" s="15" t="str">
        <f>Tabela224[[#This Row],[SITUAÇÃO ]]</f>
        <v>ATIVO</v>
      </c>
      <c r="D26" s="15"/>
      <c r="E26" s="7"/>
      <c r="F26" s="10"/>
      <c r="G26" s="7"/>
      <c r="H26" s="7"/>
      <c r="I26" s="8"/>
      <c r="J26" s="7">
        <f t="shared" si="0"/>
        <v>0</v>
      </c>
      <c r="K26" s="9">
        <f t="shared" si="2"/>
        <v>-29</v>
      </c>
      <c r="L26" s="15" t="str">
        <f ca="1">IF(TODAY()&gt;Tabela22410111213141516171819201013141516174950515253[[#This Row],[VENCIMENTO]],"Vencido‼","Válido✔")</f>
        <v>Vencido‼</v>
      </c>
    </row>
    <row r="27" spans="1:12" x14ac:dyDescent="0.25">
      <c r="A27" s="11" t="str">
        <f>Tabela224[[#This Row],[NOME]]</f>
        <v>JANDILSON VIRGENS COSTA</v>
      </c>
      <c r="B27" s="11" t="str">
        <f>Tabela224[[#This Row],[CATEGORIA]]</f>
        <v>INTERMITENTE (ELISVÂNIO)</v>
      </c>
      <c r="C27" s="15" t="str">
        <f>Tabela224[[#This Row],[SITUAÇÃO ]]</f>
        <v>ATIVO</v>
      </c>
      <c r="D27" s="15"/>
      <c r="E27" s="7"/>
      <c r="F27" s="10"/>
      <c r="G27" s="7"/>
      <c r="H27" s="7"/>
      <c r="I27" s="8"/>
      <c r="J27" s="7">
        <f t="shared" si="0"/>
        <v>0</v>
      </c>
      <c r="K27" s="9">
        <f t="shared" si="2"/>
        <v>-29</v>
      </c>
      <c r="L27" s="15" t="str">
        <f ca="1">IF(TODAY()&gt;Tabela22410111213141516171819201013141516174950515253[[#This Row],[VENCIMENTO]],"Vencido‼","Válido✔")</f>
        <v>Vencido‼</v>
      </c>
    </row>
    <row r="28" spans="1:12" x14ac:dyDescent="0.25">
      <c r="A28" s="11" t="str">
        <f>Tabela224[[#This Row],[NOME]]</f>
        <v>JHONATA HENRIQUE AMORIM ALVES</v>
      </c>
      <c r="B28" s="11" t="str">
        <f>Tabela224[[#This Row],[CATEGORIA]]</f>
        <v>EMPREGADO</v>
      </c>
      <c r="C28" s="15" t="str">
        <f>Tabela224[[#This Row],[SITUAÇÃO ]]</f>
        <v>ATIVO</v>
      </c>
      <c r="D28" s="15"/>
      <c r="E28" s="7"/>
      <c r="F28" s="10"/>
      <c r="G28" s="7"/>
      <c r="H28" s="7"/>
      <c r="I28" s="8"/>
      <c r="J28" s="7">
        <f t="shared" si="0"/>
        <v>0</v>
      </c>
      <c r="K28" s="9">
        <f t="shared" si="2"/>
        <v>-29</v>
      </c>
      <c r="L28" s="15" t="str">
        <f ca="1">IF(TODAY()&gt;Tabela22410111213141516171819201013141516174950515253[[#This Row],[VENCIMENTO]],"Vencido‼","Válido✔")</f>
        <v>Vencido‼</v>
      </c>
    </row>
    <row r="29" spans="1:12" x14ac:dyDescent="0.25">
      <c r="A29" s="11" t="str">
        <f>Tabela224[[#This Row],[NOME]]</f>
        <v>JOÃO PAULO GUIMARÃES</v>
      </c>
      <c r="B29" s="11" t="str">
        <f>Tabela224[[#This Row],[CATEGORIA]]</f>
        <v>EMPREGADO</v>
      </c>
      <c r="C29" s="15" t="str">
        <f>Tabela224[[#This Row],[SITUAÇÃO ]]</f>
        <v>INATIVO</v>
      </c>
      <c r="D29" s="15"/>
      <c r="E29" s="7"/>
      <c r="F29" s="10"/>
      <c r="G29" s="7"/>
      <c r="H29" s="7"/>
      <c r="I29" s="8"/>
      <c r="J29" s="7">
        <f t="shared" si="0"/>
        <v>0</v>
      </c>
      <c r="K29" s="9">
        <f t="shared" si="2"/>
        <v>-29</v>
      </c>
      <c r="L29" s="15" t="str">
        <f ca="1">IF(TODAY()&gt;Tabela22410111213141516171819201013141516174950515253[[#This Row],[VENCIMENTO]],"Vencido‼","Válido✔")</f>
        <v>Vencido‼</v>
      </c>
    </row>
    <row r="30" spans="1:12" x14ac:dyDescent="0.25">
      <c r="A30" s="11" t="str">
        <f>Tabela224[[#This Row],[NOME]]</f>
        <v>JONATHAS KELLYSON MARTINS DE OLIVEIRA</v>
      </c>
      <c r="B30" s="11" t="str">
        <f>Tabela224[[#This Row],[CATEGORIA]]</f>
        <v>INTERMITENTE</v>
      </c>
      <c r="C30" s="15" t="str">
        <f>Tabela224[[#This Row],[SITUAÇÃO ]]</f>
        <v>INATIVO</v>
      </c>
      <c r="D30" s="15"/>
      <c r="E30" s="7"/>
      <c r="F30" s="10"/>
      <c r="G30" s="7"/>
      <c r="H30" s="7"/>
      <c r="I30" s="8"/>
      <c r="J30" s="7">
        <f t="shared" si="0"/>
        <v>0</v>
      </c>
      <c r="K30" s="9">
        <f t="shared" si="2"/>
        <v>-29</v>
      </c>
      <c r="L30" s="15" t="str">
        <f ca="1">IF(TODAY()&gt;Tabela22410111213141516171819201013141516174950515253[[#This Row],[VENCIMENTO]],"Vencido‼","Válido✔")</f>
        <v>Vencido‼</v>
      </c>
    </row>
    <row r="31" spans="1:12" x14ac:dyDescent="0.25">
      <c r="A31" s="11" t="str">
        <f>Tabela224[[#This Row],[NOME]]</f>
        <v>JOSÉ ANTÔNIO DIAS</v>
      </c>
      <c r="B31" s="11" t="str">
        <f>Tabela224[[#This Row],[CATEGORIA]]</f>
        <v xml:space="preserve">EMPREGADO </v>
      </c>
      <c r="C31" s="15" t="str">
        <f>Tabela224[[#This Row],[SITUAÇÃO ]]</f>
        <v>ATIVO</v>
      </c>
      <c r="D31" s="15"/>
      <c r="E31" s="7"/>
      <c r="F31" s="10"/>
      <c r="G31" s="7"/>
      <c r="H31" s="7"/>
      <c r="I31" s="8"/>
      <c r="J31" s="7">
        <f t="shared" si="0"/>
        <v>0</v>
      </c>
      <c r="K31" s="9">
        <f t="shared" si="2"/>
        <v>-29</v>
      </c>
      <c r="L31" s="15" t="str">
        <f ca="1">IF(TODAY()&gt;Tabela22410111213141516171819201013141516174950515253[[#This Row],[VENCIMENTO]],"Vencido‼","Válido✔")</f>
        <v>Vencido‼</v>
      </c>
    </row>
    <row r="32" spans="1:12" x14ac:dyDescent="0.25">
      <c r="A32" s="11" t="str">
        <f>Tabela224[[#This Row],[NOME]]</f>
        <v>KENNEDY ALMEIDA MOTA</v>
      </c>
      <c r="B32" s="11" t="str">
        <f>Tabela224[[#This Row],[CATEGORIA]]</f>
        <v>EMPREGADO</v>
      </c>
      <c r="C32" s="15" t="str">
        <f>Tabela224[[#This Row],[SITUAÇÃO ]]</f>
        <v>ATIVO</v>
      </c>
      <c r="D32" s="15"/>
      <c r="E32" s="7"/>
      <c r="F32" s="10"/>
      <c r="G32" s="7"/>
      <c r="H32" s="7"/>
      <c r="I32" s="8"/>
      <c r="J32" s="7">
        <f t="shared" si="0"/>
        <v>0</v>
      </c>
      <c r="K32" s="9">
        <f t="shared" si="2"/>
        <v>-29</v>
      </c>
      <c r="L32" s="15" t="str">
        <f ca="1">IF(TODAY()&gt;Tabela22410111213141516171819201013141516174950515253[[#This Row],[VENCIMENTO]],"Vencido‼","Válido✔")</f>
        <v>Vencido‼</v>
      </c>
    </row>
    <row r="33" spans="1:12" x14ac:dyDescent="0.25">
      <c r="A33" s="11" t="str">
        <f>Tabela224[[#This Row],[NOME]]</f>
        <v>KEVIN AQUINO ARNEZ</v>
      </c>
      <c r="B33" s="11" t="str">
        <f>Tabela224[[#This Row],[CATEGORIA]]</f>
        <v>EMPREGADO</v>
      </c>
      <c r="C33" s="15" t="str">
        <f>Tabela224[[#This Row],[SITUAÇÃO ]]</f>
        <v>ATIVO</v>
      </c>
      <c r="D33" s="15"/>
      <c r="E33" s="7"/>
      <c r="F33" s="10"/>
      <c r="G33" s="7"/>
      <c r="H33" s="7"/>
      <c r="I33" s="8"/>
      <c r="J33" s="7">
        <f t="shared" si="0"/>
        <v>0</v>
      </c>
      <c r="K33" s="9">
        <f t="shared" si="2"/>
        <v>-29</v>
      </c>
      <c r="L33" s="15" t="str">
        <f ca="1">IF(TODAY()&gt;Tabela22410111213141516171819201013141516174950515253[[#This Row],[VENCIMENTO]],"Vencido‼","Válido✔")</f>
        <v>Vencido‼</v>
      </c>
    </row>
    <row r="34" spans="1:12" x14ac:dyDescent="0.25">
      <c r="A34" s="11" t="str">
        <f>Tabela224[[#This Row],[NOME]]</f>
        <v>LEANDRO ARCANJO DOS SANTOS</v>
      </c>
      <c r="B34" s="11" t="str">
        <f>Tabela224[[#This Row],[CATEGORIA]]</f>
        <v>EMPREGADO</v>
      </c>
      <c r="C34" s="15" t="str">
        <f>Tabela224[[#This Row],[SITUAÇÃO ]]</f>
        <v>ATIVO</v>
      </c>
      <c r="D34" s="15"/>
      <c r="E34" s="7"/>
      <c r="F34" s="10"/>
      <c r="G34" s="7"/>
      <c r="H34" s="7"/>
      <c r="I34" s="8"/>
      <c r="J34" s="7">
        <f t="shared" si="0"/>
        <v>0</v>
      </c>
      <c r="K34" s="9">
        <f t="shared" si="2"/>
        <v>-29</v>
      </c>
      <c r="L34" s="15" t="str">
        <f ca="1">IF(TODAY()&gt;Tabela22410111213141516171819201013141516174950515253[[#This Row],[VENCIMENTO]],"Vencido‼","Válido✔")</f>
        <v>Vencido‼</v>
      </c>
    </row>
    <row r="35" spans="1:12" x14ac:dyDescent="0.25">
      <c r="A35" s="11" t="str">
        <f>Tabela224[[#This Row],[NOME]]</f>
        <v>LUCIANO ALVES DE PAIVA</v>
      </c>
      <c r="B35" s="11" t="str">
        <f>Tabela224[[#This Row],[CATEGORIA]]</f>
        <v>EMPREGADO</v>
      </c>
      <c r="C35" s="15" t="str">
        <f>Tabela224[[#This Row],[SITUAÇÃO ]]</f>
        <v>INATIVO</v>
      </c>
      <c r="D35" s="15"/>
      <c r="E35" s="7"/>
      <c r="F35" s="10"/>
      <c r="G35" s="7"/>
      <c r="H35" s="7"/>
      <c r="I35" s="8"/>
      <c r="J35" s="7">
        <f t="shared" si="0"/>
        <v>0</v>
      </c>
      <c r="K35" s="9">
        <f t="shared" si="2"/>
        <v>-29</v>
      </c>
      <c r="L35" s="15" t="str">
        <f ca="1">IF(TODAY()&gt;Tabela22410111213141516171819201013141516174950515253[[#This Row],[VENCIMENTO]],"Vencido‼","Válido✔")</f>
        <v>Vencido‼</v>
      </c>
    </row>
    <row r="36" spans="1:12" x14ac:dyDescent="0.25">
      <c r="A36" s="11" t="str">
        <f>Tabela224[[#This Row],[NOME]]</f>
        <v>LUIZ CARLOS CORRÊA</v>
      </c>
      <c r="B36" s="11" t="str">
        <f>Tabela224[[#This Row],[CATEGORIA]]</f>
        <v>EMPREGADO</v>
      </c>
      <c r="C36" s="15" t="str">
        <f>Tabela224[[#This Row],[SITUAÇÃO ]]</f>
        <v>ATIVO</v>
      </c>
      <c r="D36" s="15"/>
      <c r="E36" s="7"/>
      <c r="F36" s="10"/>
      <c r="G36" s="7"/>
      <c r="H36" s="7"/>
      <c r="I36" s="8"/>
      <c r="J36" s="7">
        <f t="shared" si="0"/>
        <v>0</v>
      </c>
      <c r="K36" s="9">
        <f t="shared" si="2"/>
        <v>-29</v>
      </c>
      <c r="L36" s="15" t="str">
        <f ca="1">IF(TODAY()&gt;Tabela22410111213141516171819201013141516174950515253[[#This Row],[VENCIMENTO]],"Vencido‼","Válido✔")</f>
        <v>Vencido‼</v>
      </c>
    </row>
    <row r="37" spans="1:12" x14ac:dyDescent="0.25">
      <c r="A37" s="11" t="str">
        <f>Tabela224[[#This Row],[NOME]]</f>
        <v>MÁRCIO PEREIRA DO NASCIMENTO</v>
      </c>
      <c r="B37" s="11" t="str">
        <f>Tabela224[[#This Row],[CATEGORIA]]</f>
        <v>EMPREGADO</v>
      </c>
      <c r="C37" s="15" t="str">
        <f>Tabela224[[#This Row],[SITUAÇÃO ]]</f>
        <v>ATIVO</v>
      </c>
      <c r="D37" s="15"/>
      <c r="E37" s="7"/>
      <c r="F37" s="10"/>
      <c r="G37" s="7"/>
      <c r="H37" s="7"/>
      <c r="I37" s="8"/>
      <c r="J37" s="7">
        <f t="shared" si="0"/>
        <v>0</v>
      </c>
      <c r="K37" s="9">
        <f t="shared" si="2"/>
        <v>-29</v>
      </c>
      <c r="L37" s="15" t="str">
        <f ca="1">IF(TODAY()&gt;Tabela22410111213141516171819201013141516174950515253[[#This Row],[VENCIMENTO]],"Vencido‼","Válido✔")</f>
        <v>Vencido‼</v>
      </c>
    </row>
    <row r="38" spans="1:12" x14ac:dyDescent="0.25">
      <c r="A38" s="11" t="str">
        <f>Tabela224[[#This Row],[NOME]]</f>
        <v>MATEUS DOS SANTOS DE BRITO</v>
      </c>
      <c r="B38" s="11" t="str">
        <f>Tabela224[[#This Row],[CATEGORIA]]</f>
        <v>INTERMITENTE (ELISVÂNIO)</v>
      </c>
      <c r="C38" s="15" t="str">
        <f>Tabela224[[#This Row],[SITUAÇÃO ]]</f>
        <v>ATIVO</v>
      </c>
      <c r="D38" s="15"/>
      <c r="E38" s="7"/>
      <c r="F38" s="10"/>
      <c r="G38" s="7"/>
      <c r="H38" s="7"/>
      <c r="I38" s="8"/>
      <c r="J38" s="7">
        <f t="shared" si="0"/>
        <v>0</v>
      </c>
      <c r="K38" s="9">
        <f t="shared" si="2"/>
        <v>-29</v>
      </c>
      <c r="L38" s="15" t="str">
        <f ca="1">IF(TODAY()&gt;Tabela22410111213141516171819201013141516174950515253[[#This Row],[VENCIMENTO]],"Vencido‼","Válido✔")</f>
        <v>Vencido‼</v>
      </c>
    </row>
    <row r="39" spans="1:12" x14ac:dyDescent="0.25">
      <c r="A39" s="11" t="str">
        <f>Tabela224[[#This Row],[NOME]]</f>
        <v>MOACIR ROMÁRIO SIQUEIRA DOS REIS</v>
      </c>
      <c r="B39" s="11" t="str">
        <f>Tabela224[[#This Row],[CATEGORIA]]</f>
        <v>EMPREGADO</v>
      </c>
      <c r="C39" s="15" t="str">
        <f>Tabela224[[#This Row],[SITUAÇÃO ]]</f>
        <v>ATIVO</v>
      </c>
      <c r="D39" s="15"/>
      <c r="E39" s="7"/>
      <c r="F39" s="10"/>
      <c r="G39" s="7"/>
      <c r="H39" s="7"/>
      <c r="I39" s="8"/>
      <c r="J39" s="7">
        <f t="shared" si="0"/>
        <v>0</v>
      </c>
      <c r="K39" s="9">
        <f t="shared" si="2"/>
        <v>-29</v>
      </c>
      <c r="L39" s="15" t="str">
        <f ca="1">IF(TODAY()&gt;Tabela22410111213141516171819201013141516174950515253[[#This Row],[VENCIMENTO]],"Vencido‼","Válido✔")</f>
        <v>Vencido‼</v>
      </c>
    </row>
    <row r="40" spans="1:12" x14ac:dyDescent="0.25">
      <c r="A40" s="11" t="str">
        <f>Tabela224[[#This Row],[NOME]]</f>
        <v>NATHÁLIA ROSY SOUZA OLIVEIRA</v>
      </c>
      <c r="B40" s="11" t="str">
        <f>Tabela224[[#This Row],[CATEGORIA]]</f>
        <v>EMPREGADO</v>
      </c>
      <c r="C40" s="15" t="str">
        <f>Tabela224[[#This Row],[SITUAÇÃO ]]</f>
        <v>ATIVO</v>
      </c>
      <c r="D40" s="15"/>
      <c r="E40" s="7"/>
      <c r="F40" s="10"/>
      <c r="G40" s="7"/>
      <c r="H40" s="7"/>
      <c r="I40" s="8"/>
      <c r="J40" s="7">
        <f t="shared" si="0"/>
        <v>0</v>
      </c>
      <c r="K40" s="9">
        <f t="shared" si="2"/>
        <v>-29</v>
      </c>
      <c r="L40" s="15" t="str">
        <f ca="1">IF(TODAY()&gt;Tabela22410111213141516171819201013141516174950515253[[#This Row],[VENCIMENTO]],"Vencido‼","Válido✔")</f>
        <v>Vencido‼</v>
      </c>
    </row>
    <row r="41" spans="1:12" x14ac:dyDescent="0.25">
      <c r="A41" s="11" t="str">
        <f>Tabela224[[#This Row],[NOME]]</f>
        <v>NAYARA THAÍS LOURENÇO OLIVEIRA</v>
      </c>
      <c r="B41" s="11" t="str">
        <f>Tabela224[[#This Row],[CATEGORIA]]</f>
        <v>EMPREGADO</v>
      </c>
      <c r="C41" s="15" t="str">
        <f>Tabela224[[#This Row],[SITUAÇÃO ]]</f>
        <v>ATIVO</v>
      </c>
      <c r="D41" s="15"/>
      <c r="E41" s="7"/>
      <c r="F41" s="10"/>
      <c r="G41" s="7"/>
      <c r="H41" s="7"/>
      <c r="I41" s="8"/>
      <c r="J41" s="7">
        <f t="shared" si="0"/>
        <v>0</v>
      </c>
      <c r="K41" s="9">
        <f t="shared" si="2"/>
        <v>-29</v>
      </c>
      <c r="L41" s="15" t="str">
        <f ca="1">IF(TODAY()&gt;Tabela22410111213141516171819201013141516174950515253[[#This Row],[VENCIMENTO]],"Vencido‼","Válido✔")</f>
        <v>Vencido‼</v>
      </c>
    </row>
    <row r="42" spans="1:12" x14ac:dyDescent="0.25">
      <c r="A42" s="11" t="str">
        <f>Tabela224[[#This Row],[NOME]]</f>
        <v>NIELTON OLIVEIRA DAMASCENO</v>
      </c>
      <c r="B42" s="11" t="str">
        <f>Tabela224[[#This Row],[CATEGORIA]]</f>
        <v>EMPREGADO</v>
      </c>
      <c r="C42" s="15" t="str">
        <f>Tabela224[[#This Row],[SITUAÇÃO ]]</f>
        <v>ATIVO</v>
      </c>
      <c r="D42" s="15"/>
      <c r="E42" s="7"/>
      <c r="F42" s="10"/>
      <c r="G42" s="7"/>
      <c r="H42" s="7"/>
      <c r="I42" s="8"/>
      <c r="J42" s="7">
        <f t="shared" si="0"/>
        <v>0</v>
      </c>
      <c r="K42" s="9">
        <f t="shared" si="2"/>
        <v>-29</v>
      </c>
      <c r="L42" s="15" t="str">
        <f ca="1">IF(TODAY()&gt;Tabela22410111213141516171819201013141516174950515253[[#This Row],[VENCIMENTO]],"Vencido‼","Válido✔")</f>
        <v>Vencido‼</v>
      </c>
    </row>
    <row r="43" spans="1:12" x14ac:dyDescent="0.25">
      <c r="A43" s="11" t="str">
        <f>Tabela224[[#This Row],[NOME]]</f>
        <v>PAULO CÉLIO DA SILVA</v>
      </c>
      <c r="B43" s="11" t="str">
        <f>Tabela224[[#This Row],[CATEGORIA]]</f>
        <v>EMPREGADO</v>
      </c>
      <c r="C43" s="15" t="str">
        <f>Tabela224[[#This Row],[SITUAÇÃO ]]</f>
        <v>ATIVO</v>
      </c>
      <c r="D43" s="15"/>
      <c r="E43" s="7"/>
      <c r="F43" s="10"/>
      <c r="G43" s="7"/>
      <c r="H43" s="7"/>
      <c r="I43" s="8"/>
      <c r="J43" s="7">
        <f t="shared" si="0"/>
        <v>0</v>
      </c>
      <c r="K43" s="9">
        <f t="shared" si="2"/>
        <v>-29</v>
      </c>
      <c r="L43" s="15" t="str">
        <f ca="1">IF(TODAY()&gt;Tabela22410111213141516171819201013141516174950515253[[#This Row],[VENCIMENTO]],"Vencido‼","Válido✔")</f>
        <v>Vencido‼</v>
      </c>
    </row>
    <row r="44" spans="1:12" x14ac:dyDescent="0.25">
      <c r="A44" s="11" t="str">
        <f>Tabela224[[#This Row],[NOME]]</f>
        <v>RAFAEL FAUSTINO MAPA COELHO</v>
      </c>
      <c r="B44" s="11" t="str">
        <f>Tabela224[[#This Row],[CATEGORIA]]</f>
        <v>EMPREGADO</v>
      </c>
      <c r="C44" s="15" t="str">
        <f>Tabela224[[#This Row],[SITUAÇÃO ]]</f>
        <v>INATIVO</v>
      </c>
      <c r="D44" s="15"/>
      <c r="E44" s="7"/>
      <c r="F44" s="10"/>
      <c r="G44" s="7"/>
      <c r="H44" s="7"/>
      <c r="I44" s="8"/>
      <c r="J44" s="7">
        <f t="shared" si="0"/>
        <v>0</v>
      </c>
      <c r="K44" s="9">
        <f t="shared" si="2"/>
        <v>-29</v>
      </c>
      <c r="L44" s="15" t="str">
        <f ca="1">IF(TODAY()&gt;Tabela22410111213141516171819201013141516174950515253[[#This Row],[VENCIMENTO]],"Vencido‼","Válido✔")</f>
        <v>Vencido‼</v>
      </c>
    </row>
    <row r="45" spans="1:12" x14ac:dyDescent="0.25">
      <c r="A45" s="11" t="str">
        <f>Tabela224[[#This Row],[NOME]]</f>
        <v>RAFAEL ROBERTO CAMPIDELLI</v>
      </c>
      <c r="B45" s="11" t="str">
        <f>Tabela224[[#This Row],[CATEGORIA]]</f>
        <v>EMPREGADO</v>
      </c>
      <c r="C45" s="15" t="s">
        <v>120</v>
      </c>
      <c r="D45" s="15"/>
      <c r="E45" s="7"/>
      <c r="F45" s="10"/>
      <c r="G45" s="7"/>
      <c r="H45" s="7"/>
      <c r="I45" s="8"/>
      <c r="J45" s="7">
        <f>EDATE(E45,I45)</f>
        <v>0</v>
      </c>
      <c r="K45" s="9">
        <f>J45-29</f>
        <v>-29</v>
      </c>
      <c r="L45" s="15" t="str">
        <f ca="1">IF(TODAY()&gt;Tabela22410111213141516171819201013141516174950515253[[#This Row],[VENCIMENTO]],"Vencido‼","Válido✔")</f>
        <v>Vencido‼</v>
      </c>
    </row>
    <row r="46" spans="1:12" x14ac:dyDescent="0.25">
      <c r="A46" s="11" t="str">
        <f>Tabela224[[#This Row],[NOME]]</f>
        <v>ROBERT AUGUSTO SANTOS SILVA</v>
      </c>
      <c r="B46" s="11" t="str">
        <f>Tabela224[[#This Row],[CATEGORIA]]</f>
        <v>EMPREGADO</v>
      </c>
      <c r="C46" s="15" t="str">
        <f>Tabela224[[#This Row],[SITUAÇÃO ]]</f>
        <v>ATIVO</v>
      </c>
      <c r="D46" s="15"/>
      <c r="E46" s="7"/>
      <c r="F46" s="10"/>
      <c r="G46" s="7"/>
      <c r="H46" s="7"/>
      <c r="I46" s="8"/>
      <c r="J46" s="7">
        <f t="shared" si="0"/>
        <v>0</v>
      </c>
      <c r="K46" s="9">
        <f t="shared" si="2"/>
        <v>-29</v>
      </c>
      <c r="L46" s="15" t="str">
        <f ca="1">IF(TODAY()&gt;Tabela22410111213141516171819201013141516174950515253[[#This Row],[VENCIMENTO]],"Vencido‼","Válido✔")</f>
        <v>Vencido‼</v>
      </c>
    </row>
    <row r="47" spans="1:12" x14ac:dyDescent="0.25">
      <c r="A47" s="11" t="str">
        <f>Tabela224[[#This Row],[NOME]]</f>
        <v>TALISON TIAGO DIAS OLIVEIRA</v>
      </c>
      <c r="B47" s="11" t="str">
        <f>Tabela224[[#This Row],[CATEGORIA]]</f>
        <v>EMPREGADO</v>
      </c>
      <c r="C47" s="15" t="str">
        <f>Tabela224[[#This Row],[SITUAÇÃO ]]</f>
        <v>ATIVO</v>
      </c>
      <c r="D47" s="15"/>
      <c r="E47" s="7"/>
      <c r="F47" s="10"/>
      <c r="G47" s="7"/>
      <c r="H47" s="7"/>
      <c r="I47" s="8"/>
      <c r="J47" s="7">
        <f t="shared" si="0"/>
        <v>0</v>
      </c>
      <c r="K47" s="9">
        <f t="shared" si="2"/>
        <v>-29</v>
      </c>
      <c r="L47" s="15" t="str">
        <f ca="1">IF(TODAY()&gt;Tabela22410111213141516171819201013141516174950515253[[#This Row],[VENCIMENTO]],"Vencido‼","Válido✔")</f>
        <v>Vencido‼</v>
      </c>
    </row>
    <row r="48" spans="1:12" x14ac:dyDescent="0.25">
      <c r="A48" s="11" t="str">
        <f>Tabela224[[#This Row],[NOME]]</f>
        <v>THAÍS LORRAINE DA SILVA SANTOS</v>
      </c>
      <c r="B48" s="11" t="str">
        <f>Tabela224[[#This Row],[CATEGORIA]]</f>
        <v>EMPREGADO</v>
      </c>
      <c r="C48" s="15" t="str">
        <f>Tabela224[[#This Row],[SITUAÇÃO ]]</f>
        <v>ATIVO</v>
      </c>
      <c r="D48" s="15"/>
      <c r="E48" s="7"/>
      <c r="F48" s="10"/>
      <c r="G48" s="7"/>
      <c r="H48" s="7"/>
      <c r="I48" s="8"/>
      <c r="J48" s="7">
        <f t="shared" si="0"/>
        <v>0</v>
      </c>
      <c r="K48" s="9">
        <f t="shared" si="2"/>
        <v>-29</v>
      </c>
      <c r="L48" s="15" t="str">
        <f ca="1">IF(TODAY()&gt;Tabela22410111213141516171819201013141516174950515253[[#This Row],[VENCIMENTO]],"Vencido‼","Válido✔")</f>
        <v>Vencido‼</v>
      </c>
    </row>
    <row r="49" spans="1:12" x14ac:dyDescent="0.25">
      <c r="A49" s="11" t="str">
        <f>Tabela224[[#This Row],[NOME]]</f>
        <v>WAGNER APARECIDO DE SOUSA JÚNIOR</v>
      </c>
      <c r="B49" s="11" t="str">
        <f>Tabela224[[#This Row],[CATEGORIA]]</f>
        <v>EMPREGADO</v>
      </c>
      <c r="C49" s="15" t="str">
        <f>Tabela224[[#This Row],[SITUAÇÃO ]]</f>
        <v>INATIVO</v>
      </c>
      <c r="D49" s="15"/>
      <c r="E49" s="7"/>
      <c r="F49" s="10"/>
      <c r="G49" s="7"/>
      <c r="H49" s="7"/>
      <c r="I49" s="8"/>
      <c r="J49" s="7">
        <f t="shared" si="0"/>
        <v>0</v>
      </c>
      <c r="K49" s="9">
        <f t="shared" si="2"/>
        <v>-29</v>
      </c>
      <c r="L49" s="15" t="str">
        <f ca="1">IF(TODAY()&gt;Tabela22410111213141516171819201013141516174950515253[[#This Row],[VENCIMENTO]],"Vencido‼","Válido✔")</f>
        <v>Vencido‼</v>
      </c>
    </row>
    <row r="50" spans="1:12" x14ac:dyDescent="0.25">
      <c r="A50" s="11" t="str">
        <f>Tabela224[[#This Row],[NOME]]</f>
        <v>WESLEY DE ALMEIDA E SOUZA</v>
      </c>
      <c r="B50" s="11" t="str">
        <f>Tabela224[[#This Row],[CATEGORIA]]</f>
        <v>EMPREGADO</v>
      </c>
      <c r="C50" s="15" t="str">
        <f>Tabela224[[#This Row],[SITUAÇÃO ]]</f>
        <v>ATIVO</v>
      </c>
      <c r="D50" s="15"/>
      <c r="E50" s="7"/>
      <c r="F50" s="10"/>
      <c r="G50" s="7"/>
      <c r="H50" s="7"/>
      <c r="I50" s="8"/>
      <c r="J50" s="19">
        <f t="shared" si="0"/>
        <v>0</v>
      </c>
      <c r="K50" s="20">
        <f t="shared" si="2"/>
        <v>-29</v>
      </c>
      <c r="L50" s="15" t="str">
        <f ca="1">IF(TODAY()&gt;Tabela22410111213141516171819201013141516174950515253[[#This Row],[VENCIMENTO]],"Vencido‼","Válido✔")</f>
        <v>Vencido‼</v>
      </c>
    </row>
    <row r="51" spans="1:12" x14ac:dyDescent="0.25">
      <c r="A51" s="11" t="str">
        <f>Tabela224[[#This Row],[NOME]]</f>
        <v>MARCELO CHRISTIAN LELIS DE OLIVEIRA</v>
      </c>
      <c r="B51" s="11" t="str">
        <f>Tabela224[[#This Row],[CATEGORIA]]</f>
        <v>EMPREGADO</v>
      </c>
      <c r="C51" s="15" t="str">
        <f>Tabela224[[#This Row],[SITUAÇÃO ]]</f>
        <v>ATIVO</v>
      </c>
      <c r="D51" s="15"/>
      <c r="E51" s="7"/>
      <c r="F51" s="10"/>
      <c r="G51" s="7"/>
      <c r="H51" s="7"/>
      <c r="I51" s="8"/>
      <c r="J51" s="7">
        <f t="shared" si="0"/>
        <v>0</v>
      </c>
      <c r="K51" s="9">
        <f t="shared" si="2"/>
        <v>-29</v>
      </c>
      <c r="L51" s="27" t="str">
        <f ca="1">IF(TODAY()&gt;Tabela22410111213141516171819201013141516174950515253[[#This Row],[VENCIMENTO]],"Vencido‼","Válido✔")</f>
        <v>Vencido‼</v>
      </c>
    </row>
    <row r="52" spans="1:12" x14ac:dyDescent="0.25">
      <c r="A52" s="11" t="str">
        <f>Tabela224[[#This Row],[NOME]]</f>
        <v>PABLO VINICIUS SEVERINO FERNANDES</v>
      </c>
      <c r="B52" s="11" t="str">
        <f>Tabela224[[#This Row],[CATEGORIA]]</f>
        <v xml:space="preserve">EMPREGADO </v>
      </c>
      <c r="C52" s="15" t="str">
        <f>Tabela224[[#This Row],[SITUAÇÃO ]]</f>
        <v>ATIVO</v>
      </c>
      <c r="D52" s="15"/>
      <c r="E52" s="7"/>
      <c r="F52" s="10"/>
      <c r="G52" s="7"/>
      <c r="H52" s="7"/>
      <c r="I52" s="8"/>
      <c r="J52" s="7">
        <f t="shared" si="0"/>
        <v>0</v>
      </c>
      <c r="K52" s="9">
        <f t="shared" si="2"/>
        <v>-29</v>
      </c>
      <c r="L52" s="27" t="str">
        <f ca="1">IF(TODAY()&gt;Tabela22410111213141516171819201013141516174950515253[[#This Row],[VENCIMENTO]],"Vencido‼","Válido✔")</f>
        <v>Vencido‼</v>
      </c>
    </row>
    <row r="53" spans="1:12" x14ac:dyDescent="0.25">
      <c r="A53" s="11" t="str">
        <f>Tabela224[[#This Row],[NOME]]</f>
        <v>FRANCISCO PEDRO DE SOUZA SANTOS</v>
      </c>
      <c r="B53" s="11" t="str">
        <f>Tabela224[[#This Row],[CATEGORIA]]</f>
        <v>EMPREGADO</v>
      </c>
      <c r="C53" s="15" t="s">
        <v>120</v>
      </c>
      <c r="D53" s="15"/>
      <c r="E53" s="7"/>
      <c r="F53" s="10"/>
      <c r="G53" s="7"/>
      <c r="H53" s="7"/>
      <c r="I53" s="8"/>
      <c r="J53" s="7">
        <f t="shared" si="0"/>
        <v>0</v>
      </c>
      <c r="K53" s="9">
        <f t="shared" si="2"/>
        <v>-29</v>
      </c>
      <c r="L53" s="27" t="str">
        <f ca="1">IF(TODAY()&gt;Tabela22410111213141516171819201013141516174950515253[[#This Row],[VENCIMENTO]],"Vencido‼","Válido✔")</f>
        <v>Vencido‼</v>
      </c>
    </row>
    <row r="54" spans="1:12" x14ac:dyDescent="0.25">
      <c r="A54" s="11" t="str">
        <f>Tabela224[[#This Row],[NOME]]</f>
        <v>ÍTALO GABRIEL DA SILVA RODRIGUES SANTOS</v>
      </c>
      <c r="B54" s="11" t="str">
        <f>Tabela224[[#This Row],[CATEGORIA]]</f>
        <v>EMPREGADO</v>
      </c>
      <c r="C54" s="15" t="str">
        <f>Tabela224[[#This Row],[SITUAÇÃO ]]</f>
        <v>ATIVO</v>
      </c>
      <c r="D54" s="15"/>
      <c r="E54" s="7"/>
      <c r="F54" s="10"/>
      <c r="G54" s="7"/>
      <c r="H54" s="7"/>
      <c r="I54" s="8"/>
      <c r="J54" s="7">
        <f t="shared" si="0"/>
        <v>0</v>
      </c>
      <c r="K54" s="9">
        <f t="shared" si="2"/>
        <v>-29</v>
      </c>
      <c r="L54" s="27" t="str">
        <f ca="1">IF(TODAY()&gt;Tabela22410111213141516171819201013141516174950515253[[#This Row],[VENCIMENTO]],"Vencido‼","Válido✔")</f>
        <v>Vencido‼</v>
      </c>
    </row>
    <row r="55" spans="1:12" x14ac:dyDescent="0.25">
      <c r="A55" s="11" t="str">
        <f>Tabela224[[#This Row],[NOME]]</f>
        <v>IVANILDO AMARAL SANTOS</v>
      </c>
      <c r="B55" s="11" t="str">
        <f>Tabela224[[#This Row],[CATEGORIA]]</f>
        <v>EMPREGADO</v>
      </c>
      <c r="C55" s="15" t="str">
        <f>Tabela224[[#This Row],[SITUAÇÃO ]]</f>
        <v>ATIVO</v>
      </c>
      <c r="D55" s="15"/>
      <c r="E55" s="7"/>
      <c r="F55" s="10"/>
      <c r="G55" s="7"/>
      <c r="H55" s="7"/>
      <c r="I55" s="8"/>
      <c r="J55" s="7">
        <f t="shared" si="0"/>
        <v>0</v>
      </c>
      <c r="K55" s="9">
        <f t="shared" si="2"/>
        <v>-29</v>
      </c>
      <c r="L55" s="27" t="str">
        <f ca="1">IF(TODAY()&gt;Tabela22410111213141516171819201013141516174950515253[[#This Row],[VENCIMENTO]],"Vencido‼","Válido✔")</f>
        <v>Vencido‼</v>
      </c>
    </row>
    <row r="56" spans="1:12" x14ac:dyDescent="0.25">
      <c r="A56" s="11" t="str">
        <f>Tabela224[[#This Row],[NOME]]</f>
        <v>JONATHAN FERNANDES PEREIRA</v>
      </c>
      <c r="B56" s="11" t="str">
        <f>Tabela224[[#This Row],[CATEGORIA]]</f>
        <v>EMPREGADO</v>
      </c>
      <c r="C56" s="15" t="str">
        <f>Tabela224[[#This Row],[SITUAÇÃO ]]</f>
        <v>ATIVO</v>
      </c>
      <c r="D56" s="15"/>
      <c r="E56" s="7"/>
      <c r="F56" s="10"/>
      <c r="G56" s="7"/>
      <c r="H56" s="7"/>
      <c r="I56" s="8"/>
      <c r="J56" s="7">
        <f t="shared" si="0"/>
        <v>0</v>
      </c>
      <c r="K56" s="9">
        <f t="shared" si="2"/>
        <v>-29</v>
      </c>
      <c r="L56" s="27" t="str">
        <f ca="1">IF(TODAY()&gt;Tabela22410111213141516171819201013141516174950515253[[#This Row],[VENCIMENTO]],"Vencido‼","Válido✔")</f>
        <v>Vencido‼</v>
      </c>
    </row>
    <row r="57" spans="1:12" x14ac:dyDescent="0.25">
      <c r="A57" s="11" t="str">
        <f>Tabela224[[#This Row],[NOME]]</f>
        <v>FERNANDO AQUINO FERNANDES</v>
      </c>
      <c r="B57" s="11" t="str">
        <f>Tabela224[[#This Row],[CATEGORIA]]</f>
        <v>INTERMITENTE (FERNANDO)</v>
      </c>
      <c r="C57" s="15" t="str">
        <f>Tabela224[[#This Row],[SITUAÇÃO ]]</f>
        <v>ATIVO</v>
      </c>
      <c r="D57" s="15"/>
      <c r="E57" s="7"/>
      <c r="F57" s="10"/>
      <c r="G57" s="7"/>
      <c r="H57" s="7"/>
      <c r="I57" s="8"/>
      <c r="J57" s="7">
        <f t="shared" si="0"/>
        <v>0</v>
      </c>
      <c r="K57" s="9">
        <f t="shared" si="2"/>
        <v>-29</v>
      </c>
      <c r="L57" s="27" t="str">
        <f ca="1">IF(TODAY()&gt;Tabela22410111213141516171819201013141516174950515253[[#This Row],[VENCIMENTO]],"Vencido‼","Válido✔")</f>
        <v>Vencido‼</v>
      </c>
    </row>
    <row r="58" spans="1:12" x14ac:dyDescent="0.25">
      <c r="A58" s="11" t="str">
        <f>Tabela224[[#This Row],[NOME]]</f>
        <v>WANDESON COSTA LIMA</v>
      </c>
      <c r="B58" s="11" t="str">
        <f>Tabela224[[#This Row],[CATEGORIA]]</f>
        <v>INTERMITENTE (FERNANDO)</v>
      </c>
      <c r="C58" s="15" t="str">
        <f>Tabela224[[#This Row],[SITUAÇÃO ]]</f>
        <v>ATIVO</v>
      </c>
      <c r="D58" s="15"/>
      <c r="E58" s="7"/>
      <c r="F58" s="10"/>
      <c r="G58" s="7"/>
      <c r="H58" s="7"/>
      <c r="I58" s="8"/>
      <c r="J58" s="7">
        <f t="shared" si="0"/>
        <v>0</v>
      </c>
      <c r="K58" s="9">
        <f t="shared" si="2"/>
        <v>-29</v>
      </c>
      <c r="L58" s="27" t="str">
        <f ca="1">IF(TODAY()&gt;Tabela22410111213141516171819201013141516174950515253[[#This Row],[VENCIMENTO]],"Vencido‼","Válido✔")</f>
        <v>Vencido‼</v>
      </c>
    </row>
    <row r="59" spans="1:12" x14ac:dyDescent="0.25">
      <c r="A59" s="11" t="str">
        <f>Tabela224[[#This Row],[NOME]]</f>
        <v>WILLIAN JORGE CAETANO PINTO</v>
      </c>
      <c r="B59" s="11" t="str">
        <f>Tabela224[[#This Row],[CATEGORIA]]</f>
        <v>INTERMITENTE (FERNANDO)</v>
      </c>
      <c r="C59" s="15" t="str">
        <f>Tabela224[[#This Row],[SITUAÇÃO ]]</f>
        <v>ATIVO</v>
      </c>
      <c r="D59" s="15"/>
      <c r="E59" s="7"/>
      <c r="F59" s="10"/>
      <c r="G59" s="7"/>
      <c r="H59" s="7"/>
      <c r="I59" s="8"/>
      <c r="J59" s="7">
        <f t="shared" si="0"/>
        <v>0</v>
      </c>
      <c r="K59" s="9">
        <f t="shared" si="2"/>
        <v>-29</v>
      </c>
      <c r="L59" s="27" t="str">
        <f ca="1">IF(TODAY()&gt;Tabela22410111213141516171819201013141516174950515253[[#This Row],[VENCIMENTO]],"Vencido‼","Válido✔")</f>
        <v>Vencido‼</v>
      </c>
    </row>
    <row r="60" spans="1:12" x14ac:dyDescent="0.25">
      <c r="A60" s="11" t="str">
        <f>Tabela224[[#This Row],[NOME]]</f>
        <v>GRASIANE DA COSTA SOBRINHO</v>
      </c>
      <c r="B60" s="11" t="str">
        <f>Tabela224[[#This Row],[CATEGORIA]]</f>
        <v>EMPREGADO</v>
      </c>
      <c r="C60" s="15" t="str">
        <f>Tabela224[[#This Row],[SITUAÇÃO ]]</f>
        <v>ATIVO</v>
      </c>
      <c r="D60" s="15"/>
      <c r="E60" s="7"/>
      <c r="F60" s="10"/>
      <c r="G60" s="7"/>
      <c r="H60" s="7"/>
      <c r="I60" s="8"/>
      <c r="J60" s="7">
        <f t="shared" si="0"/>
        <v>0</v>
      </c>
      <c r="K60" s="9">
        <f t="shared" si="2"/>
        <v>-29</v>
      </c>
      <c r="L60" s="27" t="str">
        <f ca="1">IF(TODAY()&gt;Tabela22410111213141516171819201013141516174950515253[[#This Row],[VENCIMENTO]],"Vencido‼","Válido✔")</f>
        <v>Vencido‼</v>
      </c>
    </row>
    <row r="61" spans="1:12" x14ac:dyDescent="0.25">
      <c r="A61" s="11" t="str">
        <f>Tabela224[[#This Row],[NOME]]</f>
        <v>BRUNO GUIMARÃES MARTINS</v>
      </c>
      <c r="B61" s="11" t="str">
        <f>Tabela224[[#This Row],[CATEGORIA]]</f>
        <v>EMPREGADO</v>
      </c>
      <c r="C61" s="15" t="str">
        <f>Tabela224[[#This Row],[SITUAÇÃO ]]</f>
        <v>ATIVO</v>
      </c>
      <c r="D61" s="15"/>
      <c r="E61" s="7"/>
      <c r="F61" s="10"/>
      <c r="G61" s="7"/>
      <c r="H61" s="7"/>
      <c r="I61" s="8"/>
      <c r="J61" s="7">
        <f t="shared" si="0"/>
        <v>0</v>
      </c>
      <c r="K61" s="9">
        <f t="shared" si="2"/>
        <v>-29</v>
      </c>
      <c r="L61" s="27" t="str">
        <f ca="1">IF(TODAY()&gt;Tabela22410111213141516171819201013141516174950515253[[#This Row],[VENCIMENTO]],"Vencido‼","Válido✔")</f>
        <v>Vencido‼</v>
      </c>
    </row>
    <row r="62" spans="1:12" x14ac:dyDescent="0.25">
      <c r="A62" s="11" t="str">
        <f>Tabela224[[#This Row],[NOME]]</f>
        <v>LEANDRO GUIMARÃES MARTINS</v>
      </c>
      <c r="B62" s="11" t="str">
        <f>Tabela224[[#This Row],[CATEGORIA]]</f>
        <v>EMPREGADO</v>
      </c>
      <c r="C62" s="15" t="str">
        <f>Tabela224[[#This Row],[SITUAÇÃO ]]</f>
        <v>ATIVO</v>
      </c>
      <c r="D62" s="15"/>
      <c r="E62" s="7"/>
      <c r="F62" s="10"/>
      <c r="G62" s="7"/>
      <c r="H62" s="7"/>
      <c r="I62" s="8"/>
      <c r="J62" s="7">
        <f t="shared" si="0"/>
        <v>0</v>
      </c>
      <c r="K62" s="9">
        <f t="shared" si="2"/>
        <v>-29</v>
      </c>
      <c r="L62" s="27" t="str">
        <f ca="1">IF(TODAY()&gt;Tabela22410111213141516171819201013141516174950515253[[#This Row],[VENCIMENTO]],"Vencido‼","Válido✔")</f>
        <v>Vencido‼</v>
      </c>
    </row>
    <row r="63" spans="1:12" x14ac:dyDescent="0.25">
      <c r="A63" s="11" t="str">
        <f>Tabela224[[#This Row],[NOME]]</f>
        <v>ALESSANDRO IORANY DOS SANTOS</v>
      </c>
      <c r="B63" s="11" t="str">
        <f>Tabela224[[#This Row],[CATEGORIA]]</f>
        <v>EMPREGADO</v>
      </c>
      <c r="C63" s="15" t="str">
        <f>Tabela224[[#This Row],[SITUAÇÃO ]]</f>
        <v>INATIVO</v>
      </c>
      <c r="D63" s="15"/>
      <c r="E63" s="7"/>
      <c r="F63" s="10"/>
      <c r="G63" s="7"/>
      <c r="H63" s="7"/>
      <c r="I63" s="8"/>
      <c r="J63" s="7">
        <f t="shared" si="0"/>
        <v>0</v>
      </c>
      <c r="K63" s="9">
        <f t="shared" si="2"/>
        <v>-29</v>
      </c>
      <c r="L63" s="27" t="str">
        <f ca="1">IF(TODAY()&gt;Tabela22410111213141516171819201013141516174950515253[[#This Row],[VENCIMENTO]],"Vencido‼","Válido✔")</f>
        <v>Vencido‼</v>
      </c>
    </row>
    <row r="64" spans="1:12" x14ac:dyDescent="0.25">
      <c r="A64" s="11" t="str">
        <f>Tabela224[[#This Row],[NOME]]</f>
        <v>MATHEUS BINI SEVERINO FERNANDES</v>
      </c>
      <c r="B64" s="11" t="str">
        <f>Tabela224[[#This Row],[CATEGORIA]]</f>
        <v>EMPREGADO</v>
      </c>
      <c r="C64" s="15" t="str">
        <f>Tabela224[[#This Row],[SITUAÇÃO ]]</f>
        <v>ATIVO</v>
      </c>
      <c r="D64" s="15"/>
      <c r="E64" s="7"/>
      <c r="F64" s="10"/>
      <c r="G64" s="7"/>
      <c r="H64" s="7"/>
      <c r="I64" s="8"/>
      <c r="J64" s="7">
        <f t="shared" si="0"/>
        <v>0</v>
      </c>
      <c r="K64" s="9">
        <f t="shared" si="2"/>
        <v>-29</v>
      </c>
      <c r="L64" s="27" t="str">
        <f ca="1">IF(TODAY()&gt;Tabela22410111213141516171819201013141516174950515253[[#This Row],[VENCIMENTO]],"Vencido‼","Válido✔")</f>
        <v>Vencido‼</v>
      </c>
    </row>
    <row r="65" spans="1:12" x14ac:dyDescent="0.25">
      <c r="A65" s="11" t="str">
        <f>Tabela224[[#This Row],[NOME]]</f>
        <v>NILTON ALVES DA CUNHA FILHO</v>
      </c>
      <c r="B65" s="11" t="str">
        <f>Tabela224[[#This Row],[CATEGORIA]]</f>
        <v>EMPREGADO</v>
      </c>
      <c r="C65" s="15" t="str">
        <f>Tabela224[[#This Row],[SITUAÇÃO ]]</f>
        <v>ATIVO</v>
      </c>
      <c r="D65" s="15"/>
      <c r="E65" s="7"/>
      <c r="F65" s="10"/>
      <c r="G65" s="7"/>
      <c r="H65" s="7"/>
      <c r="I65" s="8"/>
      <c r="J65" s="7">
        <f t="shared" si="0"/>
        <v>0</v>
      </c>
      <c r="K65" s="9">
        <f t="shared" si="2"/>
        <v>-29</v>
      </c>
      <c r="L65" s="27" t="str">
        <f ca="1">IF(TODAY()&gt;Tabela22410111213141516171819201013141516174950515253[[#This Row],[VENCIMENTO]],"Vencido‼","Válido✔")</f>
        <v>Vencido‼</v>
      </c>
    </row>
    <row r="66" spans="1:12" x14ac:dyDescent="0.25">
      <c r="A66" s="11" t="str">
        <f>Tabela224[[#This Row],[NOME]]</f>
        <v>FRANCISCO PEDRO DE SOUZA SANTOS</v>
      </c>
      <c r="B66" s="11" t="str">
        <f>Tabela224[[#This Row],[CATEGORIA]]</f>
        <v>EMPREGADO</v>
      </c>
      <c r="C66" s="15" t="str">
        <f>Tabela224[[#This Row],[SITUAÇÃO ]]</f>
        <v>ATIVO</v>
      </c>
      <c r="D66" s="8"/>
      <c r="E66" s="7"/>
      <c r="F66" s="7"/>
      <c r="G66" s="7"/>
      <c r="H66" s="7"/>
      <c r="I66" s="8"/>
      <c r="J66" s="7">
        <f t="shared" si="0"/>
        <v>0</v>
      </c>
      <c r="K66" s="9">
        <f t="shared" si="2"/>
        <v>-29</v>
      </c>
      <c r="L66" s="27" t="str">
        <f ca="1">IF(TODAY()&gt;Tabela22410111213141516171819201013141516174950515253[[#This Row],[VENCIMENTO]],"Vencido‼","Válido✔")</f>
        <v>Vencido‼</v>
      </c>
    </row>
    <row r="67" spans="1:12" x14ac:dyDescent="0.25">
      <c r="A67" s="11" t="str">
        <f>Tabela224[[#This Row],[NOME]]</f>
        <v>CARLOS EDUARDO ALVES JULIÃO</v>
      </c>
      <c r="B67" s="11" t="str">
        <f>Tabela224[[#This Row],[CATEGORIA]]</f>
        <v>EMPREGADO</v>
      </c>
      <c r="C67" s="15" t="str">
        <f>Tabela224[[#This Row],[SITUAÇÃO ]]</f>
        <v>ATIVO</v>
      </c>
      <c r="D67" s="8"/>
      <c r="E67" s="7"/>
      <c r="F67" s="7"/>
      <c r="G67" s="7"/>
      <c r="H67" s="7"/>
      <c r="I67" s="8"/>
      <c r="J67" s="7">
        <f t="shared" si="0"/>
        <v>0</v>
      </c>
      <c r="K67" s="9">
        <f t="shared" si="2"/>
        <v>-29</v>
      </c>
      <c r="L67" s="27" t="str">
        <f ca="1">IF(TODAY()&gt;Tabela22410111213141516171819201013141516174950515253[[#This Row],[VENCIMENTO]],"Vencido‼","Válido✔")</f>
        <v>Vencido‼</v>
      </c>
    </row>
    <row r="68" spans="1:12" x14ac:dyDescent="0.25">
      <c r="A68" s="11" t="str">
        <f>Tabela224[[#This Row],[NOME]]</f>
        <v>JHONATAS ALVES COSTA</v>
      </c>
      <c r="B68" s="11" t="str">
        <f>Tabela224[[#This Row],[CATEGORIA]]</f>
        <v>EMPREGADO</v>
      </c>
      <c r="C68" s="15" t="str">
        <f>Tabela224[[#This Row],[SITUAÇÃO ]]</f>
        <v>ATIVO</v>
      </c>
      <c r="D68" s="8"/>
      <c r="E68" s="7"/>
      <c r="F68" s="7"/>
      <c r="G68" s="7"/>
      <c r="H68" s="7"/>
      <c r="I68" s="8"/>
      <c r="J68" s="7">
        <f t="shared" si="0"/>
        <v>0</v>
      </c>
      <c r="K68" s="9">
        <f t="shared" si="2"/>
        <v>-29</v>
      </c>
      <c r="L68" s="27" t="str">
        <f ca="1">IF(TODAY()&gt;Tabela22410111213141516171819201013141516174950515253[[#This Row],[VENCIMENTO]],"Vencido‼","Válido✔")</f>
        <v>Vencido‼</v>
      </c>
    </row>
    <row r="69" spans="1:12" x14ac:dyDescent="0.25">
      <c r="A69" s="11" t="str">
        <f>Tabela224[[#This Row],[NOME]]</f>
        <v>KELLEN CARLA PEREIRA SILVA</v>
      </c>
      <c r="B69" s="11" t="str">
        <f>Tabela224[[#This Row],[CATEGORIA]]</f>
        <v>EMPREGADO</v>
      </c>
      <c r="C69" s="15" t="str">
        <f>Tabela224[[#This Row],[SITUAÇÃO ]]</f>
        <v>ATIVO</v>
      </c>
      <c r="D69" s="8"/>
      <c r="E69" s="7"/>
      <c r="F69" s="7"/>
      <c r="G69" s="7"/>
      <c r="H69" s="7"/>
      <c r="I69" s="8"/>
      <c r="J69" s="7">
        <f t="shared" ref="J69:J100" si="3">EDATE(E69,I69)</f>
        <v>0</v>
      </c>
      <c r="K69" s="9">
        <f t="shared" si="2"/>
        <v>-29</v>
      </c>
      <c r="L69" s="27" t="str">
        <f ca="1">IF(TODAY()&gt;Tabela22410111213141516171819201013141516174950515253[[#This Row],[VENCIMENTO]],"Vencido‼","Válido✔")</f>
        <v>Vencido‼</v>
      </c>
    </row>
    <row r="70" spans="1:12" x14ac:dyDescent="0.25">
      <c r="A70" s="11" t="str">
        <f>Tabela224[[#This Row],[NOME]]</f>
        <v>LEONARDO JOSÉ DA SILVA</v>
      </c>
      <c r="B70" s="11" t="str">
        <f>Tabela224[[#This Row],[CATEGORIA]]</f>
        <v>EMPREGADO</v>
      </c>
      <c r="C70" s="15" t="str">
        <f>Tabela224[[#This Row],[SITUAÇÃO ]]</f>
        <v>ATIVO</v>
      </c>
      <c r="D70" s="8"/>
      <c r="E70" s="7"/>
      <c r="F70" s="7"/>
      <c r="G70" s="7"/>
      <c r="H70" s="7"/>
      <c r="I70" s="8"/>
      <c r="J70" s="7">
        <f t="shared" si="3"/>
        <v>0</v>
      </c>
      <c r="K70" s="9">
        <f t="shared" si="2"/>
        <v>-29</v>
      </c>
      <c r="L70" s="27" t="str">
        <f ca="1">IF(TODAY()&gt;Tabela22410111213141516171819201013141516174950515253[[#This Row],[VENCIMENTO]],"Vencido‼","Válido✔")</f>
        <v>Vencido‼</v>
      </c>
    </row>
    <row r="71" spans="1:12" x14ac:dyDescent="0.25">
      <c r="A71" s="11" t="str">
        <f>Tabela224[[#This Row],[NOME]]</f>
        <v>LUSIMAR DE SOUZA SANTOS</v>
      </c>
      <c r="B71" s="11" t="str">
        <f>Tabela224[[#This Row],[CATEGORIA]]</f>
        <v>EMPREGADO</v>
      </c>
      <c r="C71" s="15" t="str">
        <f>Tabela224[[#This Row],[SITUAÇÃO ]]</f>
        <v>ATIVO</v>
      </c>
      <c r="D71" s="8"/>
      <c r="E71" s="7"/>
      <c r="F71" s="7"/>
      <c r="G71" s="7"/>
      <c r="H71" s="7"/>
      <c r="I71" s="8"/>
      <c r="J71" s="7">
        <f t="shared" si="3"/>
        <v>0</v>
      </c>
      <c r="K71" s="9">
        <f t="shared" si="2"/>
        <v>-29</v>
      </c>
      <c r="L71" s="27" t="str">
        <f ca="1">IF(TODAY()&gt;Tabela22410111213141516171819201013141516174950515253[[#This Row],[VENCIMENTO]],"Vencido‼","Válido✔")</f>
        <v>Vencido‼</v>
      </c>
    </row>
    <row r="72" spans="1:12" x14ac:dyDescent="0.25">
      <c r="A72" s="11" t="str">
        <f>Tabela224[[#This Row],[NOME]]</f>
        <v>SANDY CRISTINA VENCESLAU FERREIRA</v>
      </c>
      <c r="B72" s="11" t="str">
        <f>Tabela224[[#This Row],[CATEGORIA]]</f>
        <v>EMPREGADO</v>
      </c>
      <c r="C72" s="15" t="str">
        <f>Tabela224[[#This Row],[SITUAÇÃO ]]</f>
        <v>ATIVO</v>
      </c>
      <c r="D72" s="8"/>
      <c r="E72" s="7"/>
      <c r="F72" s="7"/>
      <c r="G72" s="7"/>
      <c r="H72" s="7"/>
      <c r="I72" s="8"/>
      <c r="J72" s="7">
        <f t="shared" si="3"/>
        <v>0</v>
      </c>
      <c r="K72" s="9">
        <f t="shared" si="2"/>
        <v>-29</v>
      </c>
      <c r="L72" s="27" t="str">
        <f ca="1">IF(TODAY()&gt;Tabela22410111213141516171819201013141516174950515253[[#This Row],[VENCIMENTO]],"Vencido‼","Válido✔")</f>
        <v>Vencido‼</v>
      </c>
    </row>
    <row r="73" spans="1:12" x14ac:dyDescent="0.25">
      <c r="A73" s="11" t="e">
        <f>Tabela224[[#This Row],[NOME]]</f>
        <v>#VALUE!</v>
      </c>
      <c r="B73" s="11" t="e">
        <f>Tabela224[[#This Row],[CATEGORIA]]</f>
        <v>#VALUE!</v>
      </c>
      <c r="C73" s="15" t="e">
        <f>Tabela224[[#This Row],[SITUAÇÃO ]]</f>
        <v>#VALUE!</v>
      </c>
      <c r="D73" s="8"/>
      <c r="E73" s="7"/>
      <c r="F73" s="7"/>
      <c r="G73" s="7"/>
      <c r="H73" s="7"/>
      <c r="I73" s="8"/>
      <c r="J73" s="7">
        <f t="shared" si="3"/>
        <v>0</v>
      </c>
      <c r="K73" s="9">
        <f t="shared" si="2"/>
        <v>-29</v>
      </c>
      <c r="L73" s="27" t="str">
        <f ca="1">IF(TODAY()&gt;Tabela22410111213141516171819201013141516174950515253[[#This Row],[VENCIMENTO]],"Vencido‼","Válido✔")</f>
        <v>Vencido‼</v>
      </c>
    </row>
    <row r="74" spans="1:12" x14ac:dyDescent="0.25">
      <c r="A74" s="11" t="e">
        <f>Tabela224[[#This Row],[NOME]]</f>
        <v>#VALUE!</v>
      </c>
      <c r="B74" s="11" t="e">
        <f>Tabela224[[#This Row],[CATEGORIA]]</f>
        <v>#VALUE!</v>
      </c>
      <c r="C74" s="15" t="e">
        <f>Tabela224[[#This Row],[SITUAÇÃO ]]</f>
        <v>#VALUE!</v>
      </c>
      <c r="D74" s="8"/>
      <c r="E74" s="7"/>
      <c r="F74" s="7"/>
      <c r="G74" s="7"/>
      <c r="H74" s="7"/>
      <c r="I74" s="8"/>
      <c r="J74" s="7">
        <f t="shared" si="3"/>
        <v>0</v>
      </c>
      <c r="K74" s="9">
        <f t="shared" si="2"/>
        <v>-29</v>
      </c>
      <c r="L74" s="27" t="str">
        <f ca="1">IF(TODAY()&gt;Tabela22410111213141516171819201013141516174950515253[[#This Row],[VENCIMENTO]],"Vencido‼","Válido✔")</f>
        <v>Vencido‼</v>
      </c>
    </row>
    <row r="75" spans="1:12" x14ac:dyDescent="0.25">
      <c r="A75" s="11" t="e">
        <f>Tabela224[[#This Row],[NOME]]</f>
        <v>#VALUE!</v>
      </c>
      <c r="B75" s="11" t="e">
        <f>Tabela224[[#This Row],[CATEGORIA]]</f>
        <v>#VALUE!</v>
      </c>
      <c r="C75" s="15" t="e">
        <f>Tabela224[[#This Row],[SITUAÇÃO ]]</f>
        <v>#VALUE!</v>
      </c>
      <c r="D75" s="8"/>
      <c r="E75" s="7"/>
      <c r="F75" s="7"/>
      <c r="G75" s="7"/>
      <c r="H75" s="7"/>
      <c r="I75" s="8"/>
      <c r="J75" s="7">
        <f t="shared" si="3"/>
        <v>0</v>
      </c>
      <c r="K75" s="9">
        <f t="shared" si="2"/>
        <v>-29</v>
      </c>
      <c r="L75" s="27" t="str">
        <f ca="1">IF(TODAY()&gt;Tabela22410111213141516171819201013141516174950515253[[#This Row],[VENCIMENTO]],"Vencido‼","Válido✔")</f>
        <v>Vencido‼</v>
      </c>
    </row>
    <row r="76" spans="1:12" x14ac:dyDescent="0.25">
      <c r="A76" s="11" t="e">
        <f>Tabela224[[#This Row],[NOME]]</f>
        <v>#VALUE!</v>
      </c>
      <c r="B76" s="11" t="e">
        <f>Tabela224[[#This Row],[CATEGORIA]]</f>
        <v>#VALUE!</v>
      </c>
      <c r="C76" s="15" t="e">
        <f>Tabela224[[#This Row],[SITUAÇÃO ]]</f>
        <v>#VALUE!</v>
      </c>
      <c r="D76" s="8"/>
      <c r="E76" s="7"/>
      <c r="F76" s="7"/>
      <c r="G76" s="7"/>
      <c r="H76" s="7"/>
      <c r="I76" s="8"/>
      <c r="J76" s="7">
        <f t="shared" si="3"/>
        <v>0</v>
      </c>
      <c r="K76" s="9">
        <f t="shared" si="2"/>
        <v>-29</v>
      </c>
      <c r="L76" s="27" t="str">
        <f ca="1">IF(TODAY()&gt;Tabela22410111213141516171819201013141516174950515253[[#This Row],[VENCIMENTO]],"Vencido‼","Válido✔")</f>
        <v>Vencido‼</v>
      </c>
    </row>
    <row r="77" spans="1:12" x14ac:dyDescent="0.25">
      <c r="A77" s="11" t="e">
        <f>Tabela224[[#This Row],[NOME]]</f>
        <v>#VALUE!</v>
      </c>
      <c r="B77" s="11" t="e">
        <f>Tabela224[[#This Row],[CATEGORIA]]</f>
        <v>#VALUE!</v>
      </c>
      <c r="C77" s="15" t="e">
        <f>Tabela224[[#This Row],[SITUAÇÃO ]]</f>
        <v>#VALUE!</v>
      </c>
      <c r="D77" s="8"/>
      <c r="E77" s="7"/>
      <c r="F77" s="7"/>
      <c r="G77" s="7"/>
      <c r="H77" s="7"/>
      <c r="I77" s="8"/>
      <c r="J77" s="7">
        <f t="shared" si="3"/>
        <v>0</v>
      </c>
      <c r="K77" s="9">
        <f t="shared" si="2"/>
        <v>-29</v>
      </c>
      <c r="L77" s="27" t="str">
        <f ca="1">IF(TODAY()&gt;Tabela22410111213141516171819201013141516174950515253[[#This Row],[VENCIMENTO]],"Vencido‼","Válido✔")</f>
        <v>Vencido‼</v>
      </c>
    </row>
    <row r="78" spans="1:12" x14ac:dyDescent="0.25">
      <c r="A78" s="11" t="e">
        <f>Tabela224[[#This Row],[NOME]]</f>
        <v>#VALUE!</v>
      </c>
      <c r="B78" s="11" t="e">
        <f>Tabela224[[#This Row],[CATEGORIA]]</f>
        <v>#VALUE!</v>
      </c>
      <c r="C78" s="15" t="e">
        <f>Tabela224[[#This Row],[SITUAÇÃO ]]</f>
        <v>#VALUE!</v>
      </c>
      <c r="D78" s="8"/>
      <c r="E78" s="7"/>
      <c r="F78" s="7"/>
      <c r="G78" s="7"/>
      <c r="H78" s="7"/>
      <c r="I78" s="8"/>
      <c r="J78" s="7">
        <f t="shared" si="3"/>
        <v>0</v>
      </c>
      <c r="K78" s="9">
        <f t="shared" si="2"/>
        <v>-29</v>
      </c>
      <c r="L78" s="27" t="str">
        <f ca="1">IF(TODAY()&gt;Tabela22410111213141516171819201013141516174950515253[[#This Row],[VENCIMENTO]],"Vencido‼","Válido✔")</f>
        <v>Vencido‼</v>
      </c>
    </row>
    <row r="79" spans="1:12" x14ac:dyDescent="0.25">
      <c r="A79" s="11" t="e">
        <f>Tabela224[[#This Row],[NOME]]</f>
        <v>#VALUE!</v>
      </c>
      <c r="B79" s="11" t="e">
        <f>Tabela224[[#This Row],[CATEGORIA]]</f>
        <v>#VALUE!</v>
      </c>
      <c r="C79" s="15" t="e">
        <f>Tabela224[[#This Row],[SITUAÇÃO ]]</f>
        <v>#VALUE!</v>
      </c>
      <c r="D79" s="8"/>
      <c r="E79" s="7"/>
      <c r="F79" s="7"/>
      <c r="G79" s="7"/>
      <c r="H79" s="7"/>
      <c r="I79" s="8"/>
      <c r="J79" s="7">
        <f t="shared" si="3"/>
        <v>0</v>
      </c>
      <c r="K79" s="9">
        <f t="shared" ref="K79:K100" si="4">J79-29</f>
        <v>-29</v>
      </c>
      <c r="L79" s="27" t="str">
        <f ca="1">IF(TODAY()&gt;Tabela22410111213141516171819201013141516174950515253[[#This Row],[VENCIMENTO]],"Vencido‼","Válido✔")</f>
        <v>Vencido‼</v>
      </c>
    </row>
    <row r="80" spans="1:12" x14ac:dyDescent="0.25">
      <c r="A80" s="11" t="e">
        <f>Tabela224[[#This Row],[NOME]]</f>
        <v>#VALUE!</v>
      </c>
      <c r="B80" s="11" t="e">
        <f>Tabela224[[#This Row],[CATEGORIA]]</f>
        <v>#VALUE!</v>
      </c>
      <c r="C80" s="15" t="e">
        <f>Tabela224[[#This Row],[SITUAÇÃO ]]</f>
        <v>#VALUE!</v>
      </c>
      <c r="D80" s="8"/>
      <c r="E80" s="7"/>
      <c r="F80" s="7"/>
      <c r="G80" s="7"/>
      <c r="H80" s="7"/>
      <c r="I80" s="8"/>
      <c r="J80" s="7">
        <f t="shared" si="3"/>
        <v>0</v>
      </c>
      <c r="K80" s="9">
        <f t="shared" si="4"/>
        <v>-29</v>
      </c>
      <c r="L80" s="27" t="str">
        <f ca="1">IF(TODAY()&gt;Tabela22410111213141516171819201013141516174950515253[[#This Row],[VENCIMENTO]],"Vencido‼","Válido✔")</f>
        <v>Vencido‼</v>
      </c>
    </row>
    <row r="81" spans="1:12" x14ac:dyDescent="0.25">
      <c r="A81" s="11" t="e">
        <f>Tabela224[[#This Row],[NOME]]</f>
        <v>#VALUE!</v>
      </c>
      <c r="B81" s="11" t="e">
        <f>Tabela224[[#This Row],[CATEGORIA]]</f>
        <v>#VALUE!</v>
      </c>
      <c r="C81" s="15"/>
      <c r="D81" s="8"/>
      <c r="E81" s="7"/>
      <c r="F81" s="7"/>
      <c r="G81" s="7"/>
      <c r="H81" s="7"/>
      <c r="I81" s="8"/>
      <c r="J81" s="7">
        <f t="shared" si="3"/>
        <v>0</v>
      </c>
      <c r="K81" s="9">
        <f t="shared" si="4"/>
        <v>-29</v>
      </c>
      <c r="L81" s="27" t="str">
        <f ca="1">IF(TODAY()&gt;Tabela22410111213141516171819201013141516174950515253[[#This Row],[VENCIMENTO]],"Vencido‼","Válido✔")</f>
        <v>Vencido‼</v>
      </c>
    </row>
    <row r="82" spans="1:12" x14ac:dyDescent="0.25">
      <c r="A82" s="11" t="e">
        <f>Tabela224[[#This Row],[NOME]]</f>
        <v>#VALUE!</v>
      </c>
      <c r="B82" s="11" t="e">
        <f>Tabela224[[#This Row],[CATEGORIA]]</f>
        <v>#VALUE!</v>
      </c>
      <c r="C82" s="15"/>
      <c r="D82" s="8"/>
      <c r="E82" s="7"/>
      <c r="F82" s="7"/>
      <c r="G82" s="7"/>
      <c r="H82" s="7"/>
      <c r="I82" s="8"/>
      <c r="J82" s="7">
        <f t="shared" si="3"/>
        <v>0</v>
      </c>
      <c r="K82" s="9">
        <f t="shared" si="4"/>
        <v>-29</v>
      </c>
      <c r="L82" s="27" t="str">
        <f ca="1">IF(TODAY()&gt;Tabela22410111213141516171819201013141516174950515253[[#This Row],[VENCIMENTO]],"Vencido‼","Válido✔")</f>
        <v>Vencido‼</v>
      </c>
    </row>
    <row r="83" spans="1:12" x14ac:dyDescent="0.25">
      <c r="A83" s="11" t="e">
        <f>Tabela224[[#This Row],[NOME]]</f>
        <v>#VALUE!</v>
      </c>
      <c r="B83" s="11" t="e">
        <f>Tabela224[[#This Row],[CATEGORIA]]</f>
        <v>#VALUE!</v>
      </c>
      <c r="C83" s="15"/>
      <c r="D83" s="8"/>
      <c r="E83" s="7"/>
      <c r="F83" s="7"/>
      <c r="G83" s="7"/>
      <c r="H83" s="7"/>
      <c r="I83" s="8"/>
      <c r="J83" s="7">
        <f t="shared" si="3"/>
        <v>0</v>
      </c>
      <c r="K83" s="9">
        <f t="shared" si="4"/>
        <v>-29</v>
      </c>
      <c r="L83" s="27" t="str">
        <f ca="1">IF(TODAY()&gt;Tabela22410111213141516171819201013141516174950515253[[#This Row],[VENCIMENTO]],"Vencido‼","Válido✔")</f>
        <v>Vencido‼</v>
      </c>
    </row>
    <row r="84" spans="1:12" x14ac:dyDescent="0.25">
      <c r="A84" s="11" t="e">
        <f>Tabela224[[#This Row],[NOME]]</f>
        <v>#VALUE!</v>
      </c>
      <c r="B84" s="11" t="e">
        <f>Tabela224[[#This Row],[CATEGORIA]]</f>
        <v>#VALUE!</v>
      </c>
      <c r="C84" s="15"/>
      <c r="D84" s="8"/>
      <c r="E84" s="7"/>
      <c r="F84" s="7"/>
      <c r="G84" s="7"/>
      <c r="H84" s="7"/>
      <c r="I84" s="8"/>
      <c r="J84" s="7">
        <f t="shared" si="3"/>
        <v>0</v>
      </c>
      <c r="K84" s="9">
        <f t="shared" si="4"/>
        <v>-29</v>
      </c>
      <c r="L84" s="27" t="str">
        <f ca="1">IF(TODAY()&gt;Tabela22410111213141516171819201013141516174950515253[[#This Row],[VENCIMENTO]],"Vencido‼","Válido✔")</f>
        <v>Vencido‼</v>
      </c>
    </row>
    <row r="85" spans="1:12" x14ac:dyDescent="0.25">
      <c r="A85" s="11" t="e">
        <f>Tabela224[[#This Row],[NOME]]</f>
        <v>#VALUE!</v>
      </c>
      <c r="B85" s="11" t="e">
        <f>Tabela224[[#This Row],[CATEGORIA]]</f>
        <v>#VALUE!</v>
      </c>
      <c r="C85" s="15"/>
      <c r="D85" s="8"/>
      <c r="E85" s="7"/>
      <c r="F85" s="7"/>
      <c r="G85" s="7"/>
      <c r="H85" s="7"/>
      <c r="I85" s="8"/>
      <c r="J85" s="7">
        <f t="shared" si="3"/>
        <v>0</v>
      </c>
      <c r="K85" s="9">
        <f t="shared" si="4"/>
        <v>-29</v>
      </c>
      <c r="L85" s="27" t="str">
        <f ca="1">IF(TODAY()&gt;Tabela22410111213141516171819201013141516174950515253[[#This Row],[VENCIMENTO]],"Vencido‼","Válido✔")</f>
        <v>Vencido‼</v>
      </c>
    </row>
    <row r="86" spans="1:12" x14ac:dyDescent="0.25">
      <c r="A86" s="11" t="e">
        <f>Tabela224[[#This Row],[NOME]]</f>
        <v>#VALUE!</v>
      </c>
      <c r="B86" s="11" t="e">
        <f>Tabela224[[#This Row],[CATEGORIA]]</f>
        <v>#VALUE!</v>
      </c>
      <c r="C86" s="15"/>
      <c r="D86" s="8"/>
      <c r="E86" s="7"/>
      <c r="F86" s="7"/>
      <c r="G86" s="7"/>
      <c r="H86" s="7"/>
      <c r="I86" s="8"/>
      <c r="J86" s="7">
        <f t="shared" si="3"/>
        <v>0</v>
      </c>
      <c r="K86" s="9">
        <f t="shared" si="4"/>
        <v>-29</v>
      </c>
      <c r="L86" s="27" t="str">
        <f ca="1">IF(TODAY()&gt;Tabela22410111213141516171819201013141516174950515253[[#This Row],[VENCIMENTO]],"Vencido‼","Válido✔")</f>
        <v>Vencido‼</v>
      </c>
    </row>
    <row r="87" spans="1:12" x14ac:dyDescent="0.25">
      <c r="A87" s="11" t="e">
        <f>Tabela224[[#This Row],[NOME]]</f>
        <v>#VALUE!</v>
      </c>
      <c r="B87" s="11" t="e">
        <f>Tabela224[[#This Row],[CATEGORIA]]</f>
        <v>#VALUE!</v>
      </c>
      <c r="C87" s="15"/>
      <c r="D87" s="8"/>
      <c r="E87" s="7"/>
      <c r="F87" s="7"/>
      <c r="G87" s="7"/>
      <c r="H87" s="7"/>
      <c r="I87" s="8"/>
      <c r="J87" s="7">
        <f t="shared" si="3"/>
        <v>0</v>
      </c>
      <c r="K87" s="9">
        <f t="shared" si="4"/>
        <v>-29</v>
      </c>
      <c r="L87" s="27" t="str">
        <f ca="1">IF(TODAY()&gt;Tabela22410111213141516171819201013141516174950515253[[#This Row],[VENCIMENTO]],"Vencido‼","Válido✔")</f>
        <v>Vencido‼</v>
      </c>
    </row>
    <row r="88" spans="1:12" x14ac:dyDescent="0.25">
      <c r="A88" s="11" t="e">
        <f>Tabela224[[#This Row],[NOME]]</f>
        <v>#VALUE!</v>
      </c>
      <c r="B88" s="11" t="e">
        <f>Tabela224[[#This Row],[CATEGORIA]]</f>
        <v>#VALUE!</v>
      </c>
      <c r="C88" s="15"/>
      <c r="D88" s="8"/>
      <c r="E88" s="7"/>
      <c r="F88" s="7"/>
      <c r="G88" s="7"/>
      <c r="H88" s="7"/>
      <c r="I88" s="8"/>
      <c r="J88" s="7">
        <f t="shared" si="3"/>
        <v>0</v>
      </c>
      <c r="K88" s="9">
        <f t="shared" si="4"/>
        <v>-29</v>
      </c>
      <c r="L88" s="27" t="str">
        <f ca="1">IF(TODAY()&gt;Tabela22410111213141516171819201013141516174950515253[[#This Row],[VENCIMENTO]],"Vencido‼","Válido✔")</f>
        <v>Vencido‼</v>
      </c>
    </row>
    <row r="89" spans="1:12" x14ac:dyDescent="0.25">
      <c r="A89" s="11" t="e">
        <f>Tabela224[[#This Row],[NOME]]</f>
        <v>#VALUE!</v>
      </c>
      <c r="B89" s="11" t="e">
        <f>Tabela224[[#This Row],[CATEGORIA]]</f>
        <v>#VALUE!</v>
      </c>
      <c r="C89" s="15"/>
      <c r="D89" s="8"/>
      <c r="E89" s="7"/>
      <c r="F89" s="7"/>
      <c r="G89" s="7"/>
      <c r="H89" s="7"/>
      <c r="I89" s="8"/>
      <c r="J89" s="7">
        <f t="shared" si="3"/>
        <v>0</v>
      </c>
      <c r="K89" s="9">
        <f t="shared" si="4"/>
        <v>-29</v>
      </c>
      <c r="L89" s="27" t="str">
        <f ca="1">IF(TODAY()&gt;Tabela22410111213141516171819201013141516174950515253[[#This Row],[VENCIMENTO]],"Vencido‼","Válido✔")</f>
        <v>Vencido‼</v>
      </c>
    </row>
    <row r="90" spans="1:12" x14ac:dyDescent="0.25">
      <c r="A90" s="11" t="e">
        <f>Tabela224[[#This Row],[NOME]]</f>
        <v>#VALUE!</v>
      </c>
      <c r="B90" s="11" t="e">
        <f>Tabela224[[#This Row],[CATEGORIA]]</f>
        <v>#VALUE!</v>
      </c>
      <c r="C90" s="15"/>
      <c r="D90" s="8"/>
      <c r="E90" s="7"/>
      <c r="F90" s="7"/>
      <c r="G90" s="7"/>
      <c r="H90" s="7"/>
      <c r="I90" s="8"/>
      <c r="J90" s="7">
        <f t="shared" si="3"/>
        <v>0</v>
      </c>
      <c r="K90" s="9">
        <f t="shared" si="4"/>
        <v>-29</v>
      </c>
      <c r="L90" s="27" t="str">
        <f ca="1">IF(TODAY()&gt;Tabela22410111213141516171819201013141516174950515253[[#This Row],[VENCIMENTO]],"Vencido‼","Válido✔")</f>
        <v>Vencido‼</v>
      </c>
    </row>
    <row r="91" spans="1:12" x14ac:dyDescent="0.25">
      <c r="A91" s="11" t="e">
        <f>Tabela224[[#This Row],[NOME]]</f>
        <v>#VALUE!</v>
      </c>
      <c r="B91" s="11" t="e">
        <f>Tabela224[[#This Row],[CATEGORIA]]</f>
        <v>#VALUE!</v>
      </c>
      <c r="C91" s="15"/>
      <c r="D91" s="8"/>
      <c r="E91" s="7"/>
      <c r="F91" s="7"/>
      <c r="G91" s="7"/>
      <c r="H91" s="7"/>
      <c r="I91" s="8"/>
      <c r="J91" s="7">
        <f t="shared" si="3"/>
        <v>0</v>
      </c>
      <c r="K91" s="9">
        <f t="shared" si="4"/>
        <v>-29</v>
      </c>
      <c r="L91" s="27" t="str">
        <f ca="1">IF(TODAY()&gt;Tabela22410111213141516171819201013141516174950515253[[#This Row],[VENCIMENTO]],"Vencido‼","Válido✔")</f>
        <v>Vencido‼</v>
      </c>
    </row>
    <row r="92" spans="1:12" x14ac:dyDescent="0.25">
      <c r="A92" s="11" t="e">
        <f>Tabela224[[#This Row],[NOME]]</f>
        <v>#VALUE!</v>
      </c>
      <c r="B92" s="11" t="e">
        <f>Tabela224[[#This Row],[CATEGORIA]]</f>
        <v>#VALUE!</v>
      </c>
      <c r="C92" s="15"/>
      <c r="D92" s="8"/>
      <c r="E92" s="7"/>
      <c r="F92" s="7"/>
      <c r="G92" s="7"/>
      <c r="H92" s="7"/>
      <c r="I92" s="8"/>
      <c r="J92" s="7">
        <f t="shared" si="3"/>
        <v>0</v>
      </c>
      <c r="K92" s="9">
        <f t="shared" si="4"/>
        <v>-29</v>
      </c>
      <c r="L92" s="27" t="str">
        <f ca="1">IF(TODAY()&gt;Tabela22410111213141516171819201013141516174950515253[[#This Row],[VENCIMENTO]],"Vencido‼","Válido✔")</f>
        <v>Vencido‼</v>
      </c>
    </row>
    <row r="93" spans="1:12" x14ac:dyDescent="0.25">
      <c r="A93" s="11" t="e">
        <f>Tabela224[[#This Row],[NOME]]</f>
        <v>#VALUE!</v>
      </c>
      <c r="B93" s="11" t="e">
        <f>Tabela224[[#This Row],[CATEGORIA]]</f>
        <v>#VALUE!</v>
      </c>
      <c r="C93" s="15"/>
      <c r="D93" s="8"/>
      <c r="E93" s="7"/>
      <c r="F93" s="7"/>
      <c r="G93" s="7"/>
      <c r="H93" s="7"/>
      <c r="I93" s="8"/>
      <c r="J93" s="7">
        <f t="shared" si="3"/>
        <v>0</v>
      </c>
      <c r="K93" s="9">
        <f t="shared" si="4"/>
        <v>-29</v>
      </c>
      <c r="L93" s="27" t="str">
        <f ca="1">IF(TODAY()&gt;Tabela22410111213141516171819201013141516174950515253[[#This Row],[VENCIMENTO]],"Vencido‼","Válido✔")</f>
        <v>Vencido‼</v>
      </c>
    </row>
    <row r="94" spans="1:12" x14ac:dyDescent="0.25">
      <c r="A94" s="11" t="e">
        <f>Tabela224[[#This Row],[NOME]]</f>
        <v>#VALUE!</v>
      </c>
      <c r="B94" s="11" t="e">
        <f>Tabela224[[#This Row],[CATEGORIA]]</f>
        <v>#VALUE!</v>
      </c>
      <c r="C94" s="15"/>
      <c r="D94" s="8"/>
      <c r="E94" s="7"/>
      <c r="F94" s="7"/>
      <c r="G94" s="7"/>
      <c r="H94" s="7"/>
      <c r="I94" s="8"/>
      <c r="J94" s="7">
        <f t="shared" si="3"/>
        <v>0</v>
      </c>
      <c r="K94" s="9">
        <f t="shared" si="4"/>
        <v>-29</v>
      </c>
      <c r="L94" s="27" t="str">
        <f ca="1">IF(TODAY()&gt;Tabela22410111213141516171819201013141516174950515253[[#This Row],[VENCIMENTO]],"Vencido‼","Válido✔")</f>
        <v>Vencido‼</v>
      </c>
    </row>
    <row r="95" spans="1:12" x14ac:dyDescent="0.25">
      <c r="A95" s="11" t="e">
        <f>Tabela224[[#This Row],[NOME]]</f>
        <v>#VALUE!</v>
      </c>
      <c r="B95" s="11" t="e">
        <f>Tabela224[[#This Row],[CATEGORIA]]</f>
        <v>#VALUE!</v>
      </c>
      <c r="C95" s="15"/>
      <c r="D95" s="8"/>
      <c r="E95" s="7"/>
      <c r="F95" s="7"/>
      <c r="G95" s="7"/>
      <c r="H95" s="7"/>
      <c r="I95" s="8"/>
      <c r="J95" s="7">
        <f t="shared" si="3"/>
        <v>0</v>
      </c>
      <c r="K95" s="9">
        <f t="shared" si="4"/>
        <v>-29</v>
      </c>
      <c r="L95" s="27" t="str">
        <f ca="1">IF(TODAY()&gt;Tabela22410111213141516171819201013141516174950515253[[#This Row],[VENCIMENTO]],"Vencido‼","Válido✔")</f>
        <v>Vencido‼</v>
      </c>
    </row>
    <row r="96" spans="1:12" x14ac:dyDescent="0.25">
      <c r="A96" s="11" t="e">
        <f>Tabela224[[#This Row],[NOME]]</f>
        <v>#VALUE!</v>
      </c>
      <c r="B96" s="11" t="e">
        <f>Tabela224[[#This Row],[CATEGORIA]]</f>
        <v>#VALUE!</v>
      </c>
      <c r="C96" s="15"/>
      <c r="D96" s="8"/>
      <c r="E96" s="7"/>
      <c r="F96" s="7"/>
      <c r="G96" s="7"/>
      <c r="H96" s="7"/>
      <c r="I96" s="8"/>
      <c r="J96" s="7">
        <f t="shared" si="3"/>
        <v>0</v>
      </c>
      <c r="K96" s="9">
        <f t="shared" si="4"/>
        <v>-29</v>
      </c>
      <c r="L96" s="27" t="str">
        <f ca="1">IF(TODAY()&gt;Tabela22410111213141516171819201013141516174950515253[[#This Row],[VENCIMENTO]],"Vencido‼","Válido✔")</f>
        <v>Vencido‼</v>
      </c>
    </row>
    <row r="97" spans="1:12" x14ac:dyDescent="0.25">
      <c r="A97" s="11" t="e">
        <f>Tabela224[[#This Row],[NOME]]</f>
        <v>#VALUE!</v>
      </c>
      <c r="B97" s="11" t="e">
        <f>Tabela224[[#This Row],[CATEGORIA]]</f>
        <v>#VALUE!</v>
      </c>
      <c r="C97" s="15"/>
      <c r="D97" s="8"/>
      <c r="E97" s="7"/>
      <c r="F97" s="7"/>
      <c r="G97" s="7"/>
      <c r="H97" s="7"/>
      <c r="I97" s="8"/>
      <c r="J97" s="7">
        <f t="shared" si="3"/>
        <v>0</v>
      </c>
      <c r="K97" s="9">
        <f t="shared" si="4"/>
        <v>-29</v>
      </c>
      <c r="L97" s="27" t="str">
        <f ca="1">IF(TODAY()&gt;Tabela22410111213141516171819201013141516174950515253[[#This Row],[VENCIMENTO]],"Vencido‼","Válido✔")</f>
        <v>Vencido‼</v>
      </c>
    </row>
    <row r="98" spans="1:12" x14ac:dyDescent="0.25">
      <c r="A98" s="11" t="e">
        <f>Tabela224[[#This Row],[NOME]]</f>
        <v>#VALUE!</v>
      </c>
      <c r="B98" s="11" t="e">
        <f>Tabela224[[#This Row],[CATEGORIA]]</f>
        <v>#VALUE!</v>
      </c>
      <c r="C98" s="15"/>
      <c r="D98" s="8"/>
      <c r="E98" s="7"/>
      <c r="F98" s="7"/>
      <c r="G98" s="7"/>
      <c r="H98" s="7"/>
      <c r="I98" s="8"/>
      <c r="J98" s="7">
        <f t="shared" si="3"/>
        <v>0</v>
      </c>
      <c r="K98" s="9">
        <f t="shared" si="4"/>
        <v>-29</v>
      </c>
      <c r="L98" s="27" t="str">
        <f ca="1">IF(TODAY()&gt;Tabela22410111213141516171819201013141516174950515253[[#This Row],[VENCIMENTO]],"Vencido‼","Válido✔")</f>
        <v>Vencido‼</v>
      </c>
    </row>
    <row r="99" spans="1:12" x14ac:dyDescent="0.25">
      <c r="A99" s="11" t="e">
        <f>Tabela224[[#This Row],[NOME]]</f>
        <v>#VALUE!</v>
      </c>
      <c r="B99" s="11" t="e">
        <f>Tabela224[[#This Row],[CATEGORIA]]</f>
        <v>#VALUE!</v>
      </c>
      <c r="C99" s="15"/>
      <c r="D99" s="8"/>
      <c r="E99" s="7"/>
      <c r="F99" s="7"/>
      <c r="G99" s="7"/>
      <c r="H99" s="7"/>
      <c r="I99" s="8"/>
      <c r="J99" s="7">
        <f t="shared" si="3"/>
        <v>0</v>
      </c>
      <c r="K99" s="9">
        <f t="shared" si="4"/>
        <v>-29</v>
      </c>
      <c r="L99" s="27" t="str">
        <f ca="1">IF(TODAY()&gt;Tabela22410111213141516171819201013141516174950515253[[#This Row],[VENCIMENTO]],"Vencido‼","Válido✔")</f>
        <v>Vencido‼</v>
      </c>
    </row>
    <row r="100" spans="1:12" x14ac:dyDescent="0.25">
      <c r="A100" s="11" t="e">
        <f>Tabela224[[#This Row],[NOME]]</f>
        <v>#VALUE!</v>
      </c>
      <c r="B100" s="11" t="e">
        <f>Tabela224[[#This Row],[CATEGORIA]]</f>
        <v>#VALUE!</v>
      </c>
      <c r="C100" s="15"/>
      <c r="D100" s="8"/>
      <c r="E100" s="7"/>
      <c r="F100" s="7"/>
      <c r="G100" s="7"/>
      <c r="H100" s="7"/>
      <c r="I100" s="8"/>
      <c r="J100" s="7">
        <f t="shared" si="3"/>
        <v>0</v>
      </c>
      <c r="K100" s="9">
        <f t="shared" si="4"/>
        <v>-29</v>
      </c>
      <c r="L100" s="27" t="str">
        <f ca="1">IF(TODAY()&gt;Tabela22410111213141516171819201013141516174950515253[[#This Row],[VENCIMENTO]],"Vencido‼","Válido✔")</f>
        <v>Vencido‼</v>
      </c>
    </row>
  </sheetData>
  <mergeCells count="2">
    <mergeCell ref="A2:L2"/>
    <mergeCell ref="A3:J3"/>
  </mergeCells>
  <conditionalFormatting sqref="J1">
    <cfRule type="containsText" dxfId="75" priority="2" operator="containsText" text="VENCIMENTO PRÓXIMO">
      <formula>NOT(ISERROR(SEARCH("VENCIMENTO PRÓXIMO",J1)))</formula>
    </cfRule>
  </conditionalFormatting>
  <conditionalFormatting sqref="J4">
    <cfRule type="timePeriod" dxfId="74" priority="7" timePeriod="nextMonth">
      <formula>AND(MONTH(J4)=MONTH(EDATE(TODAY(),0+1)),YEAR(J4)=YEAR(EDATE(TODAY(),0+1)))</formula>
    </cfRule>
  </conditionalFormatting>
  <conditionalFormatting sqref="J5:J100">
    <cfRule type="cellIs" dxfId="73" priority="13" operator="equal">
      <formula>44848</formula>
    </cfRule>
    <cfRule type="cellIs" dxfId="72" priority="14" operator="lessThan">
      <formula>44848</formula>
    </cfRule>
  </conditionalFormatting>
  <conditionalFormatting sqref="J5:K1048576">
    <cfRule type="timePeriod" dxfId="71" priority="10" timePeriod="nextMonth">
      <formula>AND(MONTH(J5)=MONTH(EDATE(TODAY(),0+1)),YEAR(J5)=YEAR(EDATE(TODAY(),0+1)))</formula>
    </cfRule>
  </conditionalFormatting>
  <conditionalFormatting sqref="K1">
    <cfRule type="containsText" dxfId="70" priority="1" operator="containsText" text="VENCIMENTO PRÓXIMO">
      <formula>NOT(ISERROR(SEARCH("VENCIMENTO PRÓXIMO",K1)))</formula>
    </cfRule>
    <cfRule type="containsText" dxfId="69" priority="3" operator="containsText" text="PROGRAMAR RENOVAÇÃO">
      <formula>NOT(ISERROR(SEARCH("PROGRAMAR RENOVAÇÃO",K1)))</formula>
    </cfRule>
  </conditionalFormatting>
  <conditionalFormatting sqref="K3 K5:K1048576">
    <cfRule type="timePeriod" dxfId="68" priority="9" timePeriod="thisMonth">
      <formula>AND(MONTH(K3)=MONTH(TODAY()),YEAR(K3)=YEAR(TODAY()))</formula>
    </cfRule>
  </conditionalFormatting>
  <conditionalFormatting sqref="K3">
    <cfRule type="timePeriod" dxfId="67" priority="11" timePeriod="nextMonth">
      <formula>AND(MONTH(K3)=MONTH(EDATE(TODAY(),0+1)),YEAR(K3)=YEAR(EDATE(TODAY(),0+1)))</formula>
    </cfRule>
  </conditionalFormatting>
  <conditionalFormatting sqref="K4">
    <cfRule type="timePeriod" dxfId="66" priority="6" timePeriod="thisMonth">
      <formula>AND(MONTH(K4)=MONTH(TODAY()),YEAR(K4)=YEAR(TODAY()))</formula>
    </cfRule>
    <cfRule type="timePeriod" dxfId="65" priority="8" timePeriod="nextMonth">
      <formula>AND(MONTH(K4)=MONTH(EDATE(TODAY(),0+1)),YEAR(K4)=YEAR(EDATE(TODAY(),0+1)))</formula>
    </cfRule>
  </conditionalFormatting>
  <conditionalFormatting sqref="K5:K100">
    <cfRule type="cellIs" dxfId="64" priority="12" operator="equal">
      <formula>44809</formula>
    </cfRule>
  </conditionalFormatting>
  <conditionalFormatting sqref="L5:L44 L46:L100">
    <cfRule type="containsText" dxfId="63" priority="4" operator="containsText" text="Válido">
      <formula>NOT(ISERROR(SEARCH("Válido",L5)))</formula>
    </cfRule>
    <cfRule type="containsText" dxfId="62" priority="5" operator="containsText" text="Vencido">
      <formula>NOT(ISERROR(SEARCH("Vencido",L5)))</formula>
    </cfRule>
  </conditionalFormatting>
  <hyperlinks>
    <hyperlink ref="L3" r:id="rId1" xr:uid="{13E58A15-51B0-43F5-9399-79C86C153DAA}"/>
  </hyperlinks>
  <pageMargins left="0.511811024" right="0.511811024" top="0.78740157499999996" bottom="0.78740157499999996" header="0.31496062000000002" footer="0.31496062000000002"/>
  <pageSetup paperSize="9" scale="48" orientation="landscape" r:id="rId2"/>
  <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BB4FD68-DB7E-4FBC-AFA1-C7A9A9215C8B}">
          <x14:formula1>
            <xm:f>Planilha2!$A$18:$A$19</xm:f>
          </x14:formula1>
          <xm:sqref>C5:C100</xm:sqref>
        </x14:dataValidation>
        <x14:dataValidation type="list" allowBlank="1" showInputMessage="1" showErrorMessage="1" xr:uid="{21E979EA-B9A1-4AD4-9C16-2E6A3C3AEF66}">
          <x14:formula1>
            <xm:f>Planilha2!$A$4:$A$13</xm:f>
          </x14:formula1>
          <xm:sqref>D5:D100</xm:sqref>
        </x14:dataValidation>
        <x14:dataValidation type="list" allowBlank="1" showInputMessage="1" showErrorMessage="1" xr:uid="{6CD1D05C-5CBF-42A4-9D2E-946625AB46D6}">
          <x14:formula1>
            <xm:f>Planilha2!$A$1:$A$2</xm:f>
          </x14:formula1>
          <xm:sqref>H5:H100</xm:sqref>
        </x14:dataValidation>
        <x14:dataValidation type="list" allowBlank="1" showInputMessage="1" showErrorMessage="1" xr:uid="{5912B42D-3395-4E7C-9BE2-E710E531C375}">
          <x14:formula1>
            <xm:f>Planilha2!$A$15:$A$16</xm:f>
          </x14:formula1>
          <xm:sqref>G5:G100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0CBE7-E41A-4855-971B-5E96D2E4DD5D}">
  <sheetPr>
    <pageSetUpPr fitToPage="1"/>
  </sheetPr>
  <dimension ref="A1:L100"/>
  <sheetViews>
    <sheetView zoomScale="90" zoomScaleNormal="90" zoomScaleSheetLayoutView="100" workbookViewId="0">
      <pane xSplit="1" topLeftCell="C1" activePane="topRight" state="frozen"/>
      <selection activeCell="C12" sqref="C12"/>
      <selection pane="topRight" activeCell="F12" sqref="F12"/>
    </sheetView>
  </sheetViews>
  <sheetFormatPr defaultRowHeight="15" x14ac:dyDescent="0.25"/>
  <cols>
    <col min="1" max="1" width="43.140625" bestFit="1" customWidth="1"/>
    <col min="2" max="2" width="26.140625" style="17" bestFit="1" customWidth="1"/>
    <col min="3" max="3" width="16.140625" style="12" customWidth="1"/>
    <col min="4" max="4" width="41.5703125" style="12" bestFit="1" customWidth="1"/>
    <col min="5" max="5" width="20.7109375" bestFit="1" customWidth="1"/>
    <col min="6" max="7" width="20.7109375" customWidth="1"/>
    <col min="8" max="8" width="24.140625" bestFit="1" customWidth="1"/>
    <col min="9" max="9" width="16.140625" customWidth="1"/>
    <col min="10" max="10" width="18.140625" customWidth="1"/>
    <col min="11" max="11" width="17.28515625" bestFit="1" customWidth="1"/>
    <col min="12" max="12" width="13" bestFit="1" customWidth="1"/>
  </cols>
  <sheetData>
    <row r="1" spans="1:12" ht="77.25" customHeight="1" x14ac:dyDescent="0.25">
      <c r="I1" s="22" t="s">
        <v>85</v>
      </c>
      <c r="J1" s="23" t="s">
        <v>86</v>
      </c>
      <c r="K1" s="24" t="s">
        <v>87</v>
      </c>
    </row>
    <row r="2" spans="1:12" ht="47.1" customHeight="1" x14ac:dyDescent="0.4">
      <c r="A2" s="51" t="s">
        <v>204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3"/>
    </row>
    <row r="3" spans="1:12" ht="45" customHeight="1" x14ac:dyDescent="0.25">
      <c r="A3" s="54"/>
      <c r="B3" s="55"/>
      <c r="C3" s="55"/>
      <c r="D3" s="55"/>
      <c r="E3" s="55"/>
      <c r="F3" s="55"/>
      <c r="G3" s="55"/>
      <c r="H3" s="55"/>
      <c r="I3" s="55"/>
      <c r="J3" s="55"/>
      <c r="K3" s="13" t="s">
        <v>0</v>
      </c>
      <c r="L3" s="14" t="s">
        <v>127</v>
      </c>
    </row>
    <row r="4" spans="1:12" ht="24" x14ac:dyDescent="0.25">
      <c r="A4" s="3" t="s">
        <v>1</v>
      </c>
      <c r="B4" s="16" t="s">
        <v>67</v>
      </c>
      <c r="C4" s="3" t="s">
        <v>77</v>
      </c>
      <c r="D4" s="3" t="s">
        <v>2</v>
      </c>
      <c r="E4" s="4" t="s">
        <v>3</v>
      </c>
      <c r="F4" s="4" t="s">
        <v>8</v>
      </c>
      <c r="G4" s="4" t="s">
        <v>7</v>
      </c>
      <c r="H4" s="5" t="s">
        <v>4</v>
      </c>
      <c r="I4" s="21" t="s">
        <v>83</v>
      </c>
      <c r="J4" s="6" t="s">
        <v>5</v>
      </c>
      <c r="K4" s="6" t="s">
        <v>6</v>
      </c>
      <c r="L4" s="6" t="s">
        <v>78</v>
      </c>
    </row>
    <row r="5" spans="1:12" x14ac:dyDescent="0.25">
      <c r="A5" s="11" t="str">
        <f>Tabela224[[#This Row],[NOME]]</f>
        <v>ADENILSON ÂNGELO MACIEIRA</v>
      </c>
      <c r="B5" s="11" t="str">
        <f>Tabela224[[#This Row],[CATEGORIA]]</f>
        <v>EMPREGADO</v>
      </c>
      <c r="C5" s="15" t="str">
        <f>Tabela224[[#This Row],[SITUAÇÃO ]]</f>
        <v>ATIVO</v>
      </c>
      <c r="D5" s="15"/>
      <c r="E5" s="7"/>
      <c r="F5" s="10"/>
      <c r="G5" s="7"/>
      <c r="H5" s="7"/>
      <c r="I5" s="8"/>
      <c r="J5" s="7">
        <f t="shared" ref="J5:J68" si="0">EDATE(E5,I5)</f>
        <v>0</v>
      </c>
      <c r="K5" s="9">
        <f t="shared" ref="K5:K13" si="1">J5-29</f>
        <v>-29</v>
      </c>
      <c r="L5" s="15" t="str">
        <f ca="1">IF(TODAY()&gt;Tabela2241011121314151617181920101314151617495051525354[[#This Row],[VENCIMENTO]],"Vencido‼","Válido✔")</f>
        <v>Vencido‼</v>
      </c>
    </row>
    <row r="6" spans="1:12" x14ac:dyDescent="0.25">
      <c r="A6" s="11" t="str">
        <f>Tabela224[[#This Row],[NOME]]</f>
        <v>ADENILSON PEREIRA SOARES</v>
      </c>
      <c r="B6" s="11" t="str">
        <f>Tabela224[[#This Row],[CATEGORIA]]</f>
        <v>EMPREGADO</v>
      </c>
      <c r="C6" s="15" t="str">
        <f>Tabela224[[#This Row],[SITUAÇÃO ]]</f>
        <v>ATIVO</v>
      </c>
      <c r="D6" s="15"/>
      <c r="E6" s="7"/>
      <c r="F6" s="10"/>
      <c r="G6" s="7"/>
      <c r="H6" s="7"/>
      <c r="I6" s="8"/>
      <c r="J6" s="7">
        <f t="shared" si="0"/>
        <v>0</v>
      </c>
      <c r="K6" s="9">
        <f t="shared" si="1"/>
        <v>-29</v>
      </c>
      <c r="L6" s="15" t="str">
        <f ca="1">IF(TODAY()&gt;Tabela2241011121314151617181920101314151617495051525354[[#This Row],[VENCIMENTO]],"Vencido‼","Válido✔")</f>
        <v>Vencido‼</v>
      </c>
    </row>
    <row r="7" spans="1:12" x14ac:dyDescent="0.25">
      <c r="A7" s="11" t="str">
        <f>Tabela224[[#This Row],[NOME]]</f>
        <v>AMANDA APARECIDA DOS SANTOS</v>
      </c>
      <c r="B7" s="11" t="str">
        <f>Tabela224[[#This Row],[CATEGORIA]]</f>
        <v>EMPREGADO</v>
      </c>
      <c r="C7" s="15" t="str">
        <f>Tabela224[[#This Row],[SITUAÇÃO ]]</f>
        <v>ATIVO</v>
      </c>
      <c r="D7" s="15"/>
      <c r="E7" s="7"/>
      <c r="F7" s="10"/>
      <c r="G7" s="7"/>
      <c r="H7" s="7"/>
      <c r="I7" s="8"/>
      <c r="J7" s="7">
        <f t="shared" si="0"/>
        <v>0</v>
      </c>
      <c r="K7" s="9">
        <f t="shared" si="1"/>
        <v>-29</v>
      </c>
      <c r="L7" s="15" t="str">
        <f ca="1">IF(TODAY()&gt;Tabela2241011121314151617181920101314151617495051525354[[#This Row],[VENCIMENTO]],"Vencido‼","Válido✔")</f>
        <v>Vencido‼</v>
      </c>
    </row>
    <row r="8" spans="1:12" x14ac:dyDescent="0.25">
      <c r="A8" s="11" t="str">
        <f>Tabela224[[#This Row],[NOME]]</f>
        <v>ANDERSON JOSÉ NUNES REIS</v>
      </c>
      <c r="B8" s="11" t="str">
        <f>Tabela224[[#This Row],[CATEGORIA]]</f>
        <v>EMPREGADO</v>
      </c>
      <c r="C8" s="15" t="str">
        <f>Tabela224[[#This Row],[SITUAÇÃO ]]</f>
        <v>INATIVO</v>
      </c>
      <c r="D8" s="15"/>
      <c r="E8" s="7"/>
      <c r="F8" s="10"/>
      <c r="G8" s="7"/>
      <c r="H8" s="7"/>
      <c r="I8" s="8"/>
      <c r="J8" s="7">
        <f t="shared" si="0"/>
        <v>0</v>
      </c>
      <c r="K8" s="9">
        <f t="shared" si="1"/>
        <v>-29</v>
      </c>
      <c r="L8" s="15" t="str">
        <f ca="1">IF(TODAY()&gt;Tabela2241011121314151617181920101314151617495051525354[[#This Row],[VENCIMENTO]],"Vencido‼","Válido✔")</f>
        <v>Vencido‼</v>
      </c>
    </row>
    <row r="9" spans="1:12" x14ac:dyDescent="0.25">
      <c r="A9" s="11" t="str">
        <f>Tabela224[[#This Row],[NOME]]</f>
        <v>ARNALDO RAIMUNDO FERREIRA</v>
      </c>
      <c r="B9" s="11" t="str">
        <f>Tabela224[[#This Row],[CATEGORIA]]</f>
        <v>EMPREGADO</v>
      </c>
      <c r="C9" s="15" t="str">
        <f>Tabela224[[#This Row],[SITUAÇÃO ]]</f>
        <v>ATIVO</v>
      </c>
      <c r="D9" s="15"/>
      <c r="E9" s="7"/>
      <c r="F9" s="10"/>
      <c r="G9" s="7"/>
      <c r="H9" s="7"/>
      <c r="I9" s="8"/>
      <c r="J9" s="7">
        <f t="shared" si="0"/>
        <v>0</v>
      </c>
      <c r="K9" s="9">
        <f t="shared" si="1"/>
        <v>-29</v>
      </c>
      <c r="L9" s="15" t="str">
        <f ca="1">IF(TODAY()&gt;Tabela2241011121314151617181920101314151617495051525354[[#This Row],[VENCIMENTO]],"Vencido‼","Válido✔")</f>
        <v>Vencido‼</v>
      </c>
    </row>
    <row r="10" spans="1:12" x14ac:dyDescent="0.25">
      <c r="A10" s="11" t="str">
        <f>Tabela224[[#This Row],[NOME]]</f>
        <v>BRUNO DE SOUSA MARTINS</v>
      </c>
      <c r="B10" s="11" t="str">
        <f>Tabela224[[#This Row],[CATEGORIA]]</f>
        <v xml:space="preserve">EMPREGADO </v>
      </c>
      <c r="C10" s="15" t="str">
        <f>Tabela224[[#This Row],[SITUAÇÃO ]]</f>
        <v>INATIVO</v>
      </c>
      <c r="D10" s="15"/>
      <c r="E10" s="7"/>
      <c r="F10" s="10"/>
      <c r="G10" s="7"/>
      <c r="H10" s="7"/>
      <c r="I10" s="8"/>
      <c r="J10" s="7">
        <f t="shared" si="0"/>
        <v>0</v>
      </c>
      <c r="K10" s="9">
        <f t="shared" si="1"/>
        <v>-29</v>
      </c>
      <c r="L10" s="15" t="str">
        <f ca="1">IF(TODAY()&gt;Tabela2241011121314151617181920101314151617495051525354[[#This Row],[VENCIMENTO]],"Vencido‼","Válido✔")</f>
        <v>Vencido‼</v>
      </c>
    </row>
    <row r="11" spans="1:12" x14ac:dyDescent="0.25">
      <c r="A11" s="11" t="str">
        <f>Tabela224[[#This Row],[NOME]]</f>
        <v>CARLOS ANANIAS SOARES DOS ANJOS</v>
      </c>
      <c r="B11" s="11" t="str">
        <f>Tabela224[[#This Row],[CATEGORIA]]</f>
        <v>EMPREGADO</v>
      </c>
      <c r="C11" s="15" t="str">
        <f>Tabela224[[#This Row],[SITUAÇÃO ]]</f>
        <v>ATIVO</v>
      </c>
      <c r="D11" s="15"/>
      <c r="E11" s="7"/>
      <c r="F11" s="10"/>
      <c r="G11" s="7"/>
      <c r="H11" s="7"/>
      <c r="I11" s="8"/>
      <c r="J11" s="7">
        <f t="shared" si="0"/>
        <v>0</v>
      </c>
      <c r="K11" s="9">
        <f t="shared" si="1"/>
        <v>-29</v>
      </c>
      <c r="L11" s="15" t="str">
        <f ca="1">IF(TODAY()&gt;Tabela2241011121314151617181920101314151617495051525354[[#This Row],[VENCIMENTO]],"Vencido‼","Válido✔")</f>
        <v>Vencido‼</v>
      </c>
    </row>
    <row r="12" spans="1:12" x14ac:dyDescent="0.25">
      <c r="A12" s="11" t="str">
        <f>Tabela224[[#This Row],[NOME]]</f>
        <v>CARLOS ANTÔNIO DE LISBOA</v>
      </c>
      <c r="B12" s="11" t="str">
        <f>Tabela224[[#This Row],[CATEGORIA]]</f>
        <v>EMPREGADO</v>
      </c>
      <c r="C12" s="15" t="str">
        <f>Tabela224[[#This Row],[SITUAÇÃO ]]</f>
        <v>INATIVO</v>
      </c>
      <c r="D12" s="15"/>
      <c r="E12" s="7"/>
      <c r="F12" s="10"/>
      <c r="G12" s="7"/>
      <c r="H12" s="7"/>
      <c r="I12" s="8"/>
      <c r="J12" s="7">
        <f t="shared" si="0"/>
        <v>0</v>
      </c>
      <c r="K12" s="9">
        <f t="shared" si="1"/>
        <v>-29</v>
      </c>
      <c r="L12" s="15" t="str">
        <f ca="1">IF(TODAY()&gt;Tabela2241011121314151617181920101314151617495051525354[[#This Row],[VENCIMENTO]],"Vencido‼","Válido✔")</f>
        <v>Vencido‼</v>
      </c>
    </row>
    <row r="13" spans="1:12" x14ac:dyDescent="0.25">
      <c r="A13" s="11" t="str">
        <f>Tabela224[[#This Row],[NOME]]</f>
        <v>CLESIANO ANTÔNIO DIAS PINHEIRO</v>
      </c>
      <c r="B13" s="11" t="str">
        <f>Tabela224[[#This Row],[CATEGORIA]]</f>
        <v xml:space="preserve">EMPREGADO </v>
      </c>
      <c r="C13" s="15" t="str">
        <f>Tabela224[[#This Row],[SITUAÇÃO ]]</f>
        <v>ATIVO</v>
      </c>
      <c r="D13" s="15"/>
      <c r="E13" s="7"/>
      <c r="F13" s="10"/>
      <c r="G13" s="7"/>
      <c r="H13" s="7"/>
      <c r="I13" s="8"/>
      <c r="J13" s="7">
        <f t="shared" si="0"/>
        <v>0</v>
      </c>
      <c r="K13" s="9">
        <f t="shared" si="1"/>
        <v>-29</v>
      </c>
      <c r="L13" s="15" t="str">
        <f ca="1">IF(TODAY()&gt;Tabela2241011121314151617181920101314151617495051525354[[#This Row],[VENCIMENTO]],"Vencido‼","Válido✔")</f>
        <v>Vencido‼</v>
      </c>
    </row>
    <row r="14" spans="1:12" x14ac:dyDescent="0.25">
      <c r="A14" s="11" t="str">
        <f>Tabela224[[#This Row],[NOME]]</f>
        <v>DAMIÃO VICENTE SARAIVA</v>
      </c>
      <c r="B14" s="11" t="str">
        <f>Tabela224[[#This Row],[CATEGORIA]]</f>
        <v>EMPREGADO</v>
      </c>
      <c r="C14" s="15" t="str">
        <f>Tabela224[[#This Row],[SITUAÇÃO ]]</f>
        <v>ATIVO</v>
      </c>
      <c r="D14" s="15"/>
      <c r="E14" s="7"/>
      <c r="F14" s="10"/>
      <c r="G14" s="7"/>
      <c r="H14" s="7"/>
      <c r="I14" s="8"/>
      <c r="J14" s="7">
        <f t="shared" si="0"/>
        <v>0</v>
      </c>
      <c r="K14" s="9">
        <f>J14-29</f>
        <v>-29</v>
      </c>
      <c r="L14" s="15" t="str">
        <f ca="1">IF(TODAY()&gt;Tabela2241011121314151617181920101314151617495051525354[[#This Row],[VENCIMENTO]],"Vencido‼","Válido✔")</f>
        <v>Vencido‼</v>
      </c>
    </row>
    <row r="15" spans="1:12" x14ac:dyDescent="0.25">
      <c r="A15" s="11" t="str">
        <f>Tabela224[[#This Row],[NOME]]</f>
        <v>DANIEL ALVES DA CUNHA</v>
      </c>
      <c r="B15" s="11" t="str">
        <f>Tabela224[[#This Row],[CATEGORIA]]</f>
        <v>EMPREGADO</v>
      </c>
      <c r="C15" s="15" t="str">
        <f>Tabela224[[#This Row],[SITUAÇÃO ]]</f>
        <v>ATIVO</v>
      </c>
      <c r="D15" s="15"/>
      <c r="E15" s="7"/>
      <c r="F15" s="10"/>
      <c r="G15" s="7"/>
      <c r="H15" s="7"/>
      <c r="I15" s="8"/>
      <c r="J15" s="7">
        <f t="shared" si="0"/>
        <v>0</v>
      </c>
      <c r="K15" s="9">
        <f t="shared" ref="K15:K78" si="2">J15-29</f>
        <v>-29</v>
      </c>
      <c r="L15" s="15" t="str">
        <f ca="1">IF(TODAY()&gt;Tabela2241011121314151617181920101314151617495051525354[[#This Row],[VENCIMENTO]],"Vencido‼","Válido✔")</f>
        <v>Vencido‼</v>
      </c>
    </row>
    <row r="16" spans="1:12" x14ac:dyDescent="0.25">
      <c r="A16" s="11" t="str">
        <f>Tabela224[[#This Row],[NOME]]</f>
        <v>DIEGO GALDINO REZENDE</v>
      </c>
      <c r="B16" s="11" t="str">
        <f>Tabela224[[#This Row],[CATEGORIA]]</f>
        <v>INTERMITENTE (GEOSCAN)</v>
      </c>
      <c r="C16" s="15" t="str">
        <f>Tabela224[[#This Row],[SITUAÇÃO ]]</f>
        <v>ATIVO</v>
      </c>
      <c r="D16" s="15"/>
      <c r="E16" s="7"/>
      <c r="F16" s="10"/>
      <c r="G16" s="7"/>
      <c r="H16" s="7"/>
      <c r="I16" s="8"/>
      <c r="J16" s="7">
        <f t="shared" si="0"/>
        <v>0</v>
      </c>
      <c r="K16" s="9">
        <f t="shared" si="2"/>
        <v>-29</v>
      </c>
      <c r="L16" s="15" t="str">
        <f ca="1">IF(TODAY()&gt;Tabela2241011121314151617181920101314151617495051525354[[#This Row],[VENCIMENTO]],"Vencido‼","Válido✔")</f>
        <v>Vencido‼</v>
      </c>
    </row>
    <row r="17" spans="1:12" x14ac:dyDescent="0.25">
      <c r="A17" s="11" t="str">
        <f>Tabela224[[#This Row],[NOME]]</f>
        <v>DOGIVAL GONÇALVES DOS SANTOS</v>
      </c>
      <c r="B17" s="11" t="str">
        <f>Tabela224[[#This Row],[CATEGORIA]]</f>
        <v>INTERMITENTE (ELISVÂNIO)</v>
      </c>
      <c r="C17" s="15" t="str">
        <f>Tabela224[[#This Row],[SITUAÇÃO ]]</f>
        <v>ATIVO</v>
      </c>
      <c r="D17" s="15"/>
      <c r="E17" s="7"/>
      <c r="F17" s="10"/>
      <c r="G17" s="7"/>
      <c r="H17" s="7"/>
      <c r="I17" s="8"/>
      <c r="J17" s="7">
        <f t="shared" si="0"/>
        <v>0</v>
      </c>
      <c r="K17" s="9">
        <f t="shared" si="2"/>
        <v>-29</v>
      </c>
      <c r="L17" s="15" t="str">
        <f ca="1">IF(TODAY()&gt;Tabela2241011121314151617181920101314151617495051525354[[#This Row],[VENCIMENTO]],"Vencido‼","Válido✔")</f>
        <v>Vencido‼</v>
      </c>
    </row>
    <row r="18" spans="1:12" x14ac:dyDescent="0.25">
      <c r="A18" s="11" t="str">
        <f>Tabela224[[#This Row],[NOME]]</f>
        <v>ELISVÂNIO DE SOUZA OLIVEIRA</v>
      </c>
      <c r="B18" s="11" t="str">
        <f>Tabela224[[#This Row],[CATEGORIA]]</f>
        <v>INTERMITENTE (ELISVÂNIO)</v>
      </c>
      <c r="C18" s="15" t="str">
        <f>Tabela224[[#This Row],[SITUAÇÃO ]]</f>
        <v>ATIVO</v>
      </c>
      <c r="D18" s="15"/>
      <c r="E18" s="7"/>
      <c r="F18" s="10"/>
      <c r="G18" s="7"/>
      <c r="H18" s="7"/>
      <c r="I18" s="8"/>
      <c r="J18" s="7">
        <f t="shared" si="0"/>
        <v>0</v>
      </c>
      <c r="K18" s="9">
        <f t="shared" si="2"/>
        <v>-29</v>
      </c>
      <c r="L18" s="15" t="str">
        <f ca="1">IF(TODAY()&gt;Tabela2241011121314151617181920101314151617495051525354[[#This Row],[VENCIMENTO]],"Vencido‼","Válido✔")</f>
        <v>Vencido‼</v>
      </c>
    </row>
    <row r="19" spans="1:12" x14ac:dyDescent="0.25">
      <c r="A19" s="11" t="str">
        <f>Tabela224[[#This Row],[NOME]]</f>
        <v>EVARISTO CHAVES DA SILVA</v>
      </c>
      <c r="B19" s="11" t="str">
        <f>Tabela224[[#This Row],[CATEGORIA]]</f>
        <v>EMPREGADO</v>
      </c>
      <c r="C19" s="15" t="str">
        <f>Tabela224[[#This Row],[SITUAÇÃO ]]</f>
        <v>ATIVO</v>
      </c>
      <c r="D19" s="15"/>
      <c r="E19" s="7"/>
      <c r="F19" s="10"/>
      <c r="G19" s="7"/>
      <c r="H19" s="7"/>
      <c r="I19" s="8"/>
      <c r="J19" s="7">
        <f t="shared" si="0"/>
        <v>0</v>
      </c>
      <c r="K19" s="9">
        <f t="shared" si="2"/>
        <v>-29</v>
      </c>
      <c r="L19" s="15" t="str">
        <f ca="1">IF(TODAY()&gt;Tabela2241011121314151617181920101314151617495051525354[[#This Row],[VENCIMENTO]],"Vencido‼","Válido✔")</f>
        <v>Vencido‼</v>
      </c>
    </row>
    <row r="20" spans="1:12" x14ac:dyDescent="0.25">
      <c r="A20" s="11" t="str">
        <f>Tabela224[[#This Row],[NOME]]</f>
        <v>FELIPE OLIVEIRA BARBOSA</v>
      </c>
      <c r="B20" s="11" t="str">
        <f>Tabela224[[#This Row],[CATEGORIA]]</f>
        <v>EMPREGADO</v>
      </c>
      <c r="C20" s="15" t="str">
        <f>Tabela224[[#This Row],[SITUAÇÃO ]]</f>
        <v>ATIVO</v>
      </c>
      <c r="D20" s="15"/>
      <c r="E20" s="7"/>
      <c r="F20" s="10"/>
      <c r="G20" s="7"/>
      <c r="H20" s="7"/>
      <c r="I20" s="8"/>
      <c r="J20" s="7">
        <f t="shared" si="0"/>
        <v>0</v>
      </c>
      <c r="K20" s="9">
        <f t="shared" si="2"/>
        <v>-29</v>
      </c>
      <c r="L20" s="15" t="str">
        <f ca="1">IF(TODAY()&gt;Tabela2241011121314151617181920101314151617495051525354[[#This Row],[VENCIMENTO]],"Vencido‼","Válido✔")</f>
        <v>Vencido‼</v>
      </c>
    </row>
    <row r="21" spans="1:12" x14ac:dyDescent="0.25">
      <c r="A21" s="11" t="str">
        <f>Tabela224[[#This Row],[NOME]]</f>
        <v>FERNANDO OLIVEIRA DOS SANTOS</v>
      </c>
      <c r="B21" s="11" t="str">
        <f>Tabela224[[#This Row],[CATEGORIA]]</f>
        <v>EMPREGADO</v>
      </c>
      <c r="C21" s="15" t="str">
        <f>Tabela224[[#This Row],[SITUAÇÃO ]]</f>
        <v>ATIVO</v>
      </c>
      <c r="D21" s="15"/>
      <c r="E21" s="7"/>
      <c r="F21" s="10"/>
      <c r="G21" s="7"/>
      <c r="H21" s="7"/>
      <c r="I21" s="8"/>
      <c r="J21" s="7">
        <f t="shared" si="0"/>
        <v>0</v>
      </c>
      <c r="K21" s="9">
        <f t="shared" si="2"/>
        <v>-29</v>
      </c>
      <c r="L21" s="15" t="str">
        <f ca="1">IF(TODAY()&gt;Tabela2241011121314151617181920101314151617495051525354[[#This Row],[VENCIMENTO]],"Vencido‼","Válido✔")</f>
        <v>Vencido‼</v>
      </c>
    </row>
    <row r="22" spans="1:12" x14ac:dyDescent="0.25">
      <c r="A22" s="11" t="str">
        <f>Tabela224[[#This Row],[NOME]]</f>
        <v>FILIPI GODINHO VEIGA</v>
      </c>
      <c r="B22" s="11" t="str">
        <f>Tabela224[[#This Row],[CATEGORIA]]</f>
        <v>INTERMITENTE (GEOSCAN)</v>
      </c>
      <c r="C22" s="15" t="str">
        <f>Tabela224[[#This Row],[SITUAÇÃO ]]</f>
        <v>ATIVO</v>
      </c>
      <c r="D22" s="15"/>
      <c r="E22" s="7"/>
      <c r="F22" s="10"/>
      <c r="G22" s="7"/>
      <c r="H22" s="7"/>
      <c r="I22" s="8"/>
      <c r="J22" s="7">
        <f t="shared" si="0"/>
        <v>0</v>
      </c>
      <c r="K22" s="9">
        <f t="shared" si="2"/>
        <v>-29</v>
      </c>
      <c r="L22" s="15" t="str">
        <f ca="1">IF(TODAY()&gt;Tabela2241011121314151617181920101314151617495051525354[[#This Row],[VENCIMENTO]],"Vencido‼","Válido✔")</f>
        <v>Vencido‼</v>
      </c>
    </row>
    <row r="23" spans="1:12" x14ac:dyDescent="0.25">
      <c r="A23" s="11" t="str">
        <f>Tabela224[[#This Row],[NOME]]</f>
        <v>GERSON DAMIÃO DA SILVA PRADO</v>
      </c>
      <c r="B23" s="11" t="str">
        <f>Tabela224[[#This Row],[CATEGORIA]]</f>
        <v>EMPREGADO</v>
      </c>
      <c r="C23" s="15" t="str">
        <f>Tabela224[[#This Row],[SITUAÇÃO ]]</f>
        <v>ATIVO</v>
      </c>
      <c r="D23" s="15"/>
      <c r="E23" s="7"/>
      <c r="F23" s="10"/>
      <c r="G23" s="7"/>
      <c r="H23" s="7"/>
      <c r="I23" s="8"/>
      <c r="J23" s="7">
        <f t="shared" si="0"/>
        <v>0</v>
      </c>
      <c r="K23" s="9">
        <f t="shared" si="2"/>
        <v>-29</v>
      </c>
      <c r="L23" s="15" t="str">
        <f ca="1">IF(TODAY()&gt;Tabela2241011121314151617181920101314151617495051525354[[#This Row],[VENCIMENTO]],"Vencido‼","Válido✔")</f>
        <v>Vencido‼</v>
      </c>
    </row>
    <row r="24" spans="1:12" x14ac:dyDescent="0.25">
      <c r="A24" s="11" t="str">
        <f>Tabela224[[#This Row],[NOME]]</f>
        <v>GIVALDO JOSE DOS SANTOS</v>
      </c>
      <c r="B24" s="11" t="str">
        <f>Tabela224[[#This Row],[CATEGORIA]]</f>
        <v>INTERMITENTE (ELISVÂNIO)</v>
      </c>
      <c r="C24" s="15" t="str">
        <f>Tabela224[[#This Row],[SITUAÇÃO ]]</f>
        <v>ATIVO</v>
      </c>
      <c r="D24" s="15"/>
      <c r="E24" s="7"/>
      <c r="F24" s="10"/>
      <c r="G24" s="7"/>
      <c r="H24" s="7"/>
      <c r="I24" s="8"/>
      <c r="J24" s="7">
        <f t="shared" si="0"/>
        <v>0</v>
      </c>
      <c r="K24" s="9">
        <f t="shared" si="2"/>
        <v>-29</v>
      </c>
      <c r="L24" s="15" t="str">
        <f ca="1">IF(TODAY()&gt;Tabela2241011121314151617181920101314151617495051525354[[#This Row],[VENCIMENTO]],"Vencido‼","Válido✔")</f>
        <v>Vencido‼</v>
      </c>
    </row>
    <row r="25" spans="1:12" x14ac:dyDescent="0.25">
      <c r="A25" s="11" t="str">
        <f>Tabela224[[#This Row],[NOME]]</f>
        <v>GUSTAVO HENRIQUE ABREU ROCHA</v>
      </c>
      <c r="B25" s="11" t="str">
        <f>Tabela224[[#This Row],[CATEGORIA]]</f>
        <v>EMPREGADO</v>
      </c>
      <c r="C25" s="15" t="str">
        <f>Tabela224[[#This Row],[SITUAÇÃO ]]</f>
        <v>ATIVO</v>
      </c>
      <c r="D25" s="15"/>
      <c r="E25" s="7"/>
      <c r="F25" s="10"/>
      <c r="G25" s="7"/>
      <c r="H25" s="7"/>
      <c r="I25" s="8"/>
      <c r="J25" s="7">
        <f t="shared" si="0"/>
        <v>0</v>
      </c>
      <c r="K25" s="9">
        <f t="shared" si="2"/>
        <v>-29</v>
      </c>
      <c r="L25" s="15" t="str">
        <f ca="1">IF(TODAY()&gt;Tabela2241011121314151617181920101314151617495051525354[[#This Row],[VENCIMENTO]],"Vencido‼","Válido✔")</f>
        <v>Vencido‼</v>
      </c>
    </row>
    <row r="26" spans="1:12" x14ac:dyDescent="0.25">
      <c r="A26" s="11" t="str">
        <f>Tabela224[[#This Row],[NOME]]</f>
        <v>HIGOR PAULO DIAS OLIVEIRA</v>
      </c>
      <c r="B26" s="11" t="str">
        <f>Tabela224[[#This Row],[CATEGORIA]]</f>
        <v>EMPREGADO</v>
      </c>
      <c r="C26" s="15" t="str">
        <f>Tabela224[[#This Row],[SITUAÇÃO ]]</f>
        <v>ATIVO</v>
      </c>
      <c r="D26" s="15"/>
      <c r="E26" s="7"/>
      <c r="F26" s="10"/>
      <c r="G26" s="7"/>
      <c r="H26" s="7"/>
      <c r="I26" s="8"/>
      <c r="J26" s="7">
        <f t="shared" si="0"/>
        <v>0</v>
      </c>
      <c r="K26" s="9">
        <f t="shared" si="2"/>
        <v>-29</v>
      </c>
      <c r="L26" s="15" t="str">
        <f ca="1">IF(TODAY()&gt;Tabela2241011121314151617181920101314151617495051525354[[#This Row],[VENCIMENTO]],"Vencido‼","Válido✔")</f>
        <v>Vencido‼</v>
      </c>
    </row>
    <row r="27" spans="1:12" x14ac:dyDescent="0.25">
      <c r="A27" s="11" t="str">
        <f>Tabela224[[#This Row],[NOME]]</f>
        <v>JANDILSON VIRGENS COSTA</v>
      </c>
      <c r="B27" s="11" t="str">
        <f>Tabela224[[#This Row],[CATEGORIA]]</f>
        <v>INTERMITENTE (ELISVÂNIO)</v>
      </c>
      <c r="C27" s="15" t="str">
        <f>Tabela224[[#This Row],[SITUAÇÃO ]]</f>
        <v>ATIVO</v>
      </c>
      <c r="D27" s="15"/>
      <c r="E27" s="7"/>
      <c r="F27" s="10"/>
      <c r="G27" s="7"/>
      <c r="H27" s="7"/>
      <c r="I27" s="8"/>
      <c r="J27" s="7">
        <f t="shared" si="0"/>
        <v>0</v>
      </c>
      <c r="K27" s="9">
        <f t="shared" si="2"/>
        <v>-29</v>
      </c>
      <c r="L27" s="15" t="str">
        <f ca="1">IF(TODAY()&gt;Tabela2241011121314151617181920101314151617495051525354[[#This Row],[VENCIMENTO]],"Vencido‼","Válido✔")</f>
        <v>Vencido‼</v>
      </c>
    </row>
    <row r="28" spans="1:12" x14ac:dyDescent="0.25">
      <c r="A28" s="11" t="str">
        <f>Tabela224[[#This Row],[NOME]]</f>
        <v>JHONATA HENRIQUE AMORIM ALVES</v>
      </c>
      <c r="B28" s="11" t="str">
        <f>Tabela224[[#This Row],[CATEGORIA]]</f>
        <v>EMPREGADO</v>
      </c>
      <c r="C28" s="15" t="str">
        <f>Tabela224[[#This Row],[SITUAÇÃO ]]</f>
        <v>ATIVO</v>
      </c>
      <c r="D28" s="15"/>
      <c r="E28" s="7"/>
      <c r="F28" s="10"/>
      <c r="G28" s="7"/>
      <c r="H28" s="7"/>
      <c r="I28" s="8"/>
      <c r="J28" s="7">
        <f t="shared" si="0"/>
        <v>0</v>
      </c>
      <c r="K28" s="9">
        <f t="shared" si="2"/>
        <v>-29</v>
      </c>
      <c r="L28" s="15" t="str">
        <f ca="1">IF(TODAY()&gt;Tabela2241011121314151617181920101314151617495051525354[[#This Row],[VENCIMENTO]],"Vencido‼","Válido✔")</f>
        <v>Vencido‼</v>
      </c>
    </row>
    <row r="29" spans="1:12" x14ac:dyDescent="0.25">
      <c r="A29" s="11" t="str">
        <f>Tabela224[[#This Row],[NOME]]</f>
        <v>JOÃO PAULO GUIMARÃES</v>
      </c>
      <c r="B29" s="11" t="str">
        <f>Tabela224[[#This Row],[CATEGORIA]]</f>
        <v>EMPREGADO</v>
      </c>
      <c r="C29" s="15" t="str">
        <f>Tabela224[[#This Row],[SITUAÇÃO ]]</f>
        <v>INATIVO</v>
      </c>
      <c r="D29" s="15"/>
      <c r="E29" s="7"/>
      <c r="F29" s="10"/>
      <c r="G29" s="7"/>
      <c r="H29" s="7"/>
      <c r="I29" s="8"/>
      <c r="J29" s="7">
        <f t="shared" si="0"/>
        <v>0</v>
      </c>
      <c r="K29" s="9">
        <f t="shared" si="2"/>
        <v>-29</v>
      </c>
      <c r="L29" s="15" t="str">
        <f ca="1">IF(TODAY()&gt;Tabela2241011121314151617181920101314151617495051525354[[#This Row],[VENCIMENTO]],"Vencido‼","Válido✔")</f>
        <v>Vencido‼</v>
      </c>
    </row>
    <row r="30" spans="1:12" x14ac:dyDescent="0.25">
      <c r="A30" s="11" t="str">
        <f>Tabela224[[#This Row],[NOME]]</f>
        <v>JONATHAS KELLYSON MARTINS DE OLIVEIRA</v>
      </c>
      <c r="B30" s="11" t="str">
        <f>Tabela224[[#This Row],[CATEGORIA]]</f>
        <v>INTERMITENTE</v>
      </c>
      <c r="C30" s="15" t="str">
        <f>Tabela224[[#This Row],[SITUAÇÃO ]]</f>
        <v>INATIVO</v>
      </c>
      <c r="D30" s="15"/>
      <c r="E30" s="7"/>
      <c r="F30" s="10"/>
      <c r="G30" s="7"/>
      <c r="H30" s="7"/>
      <c r="I30" s="8"/>
      <c r="J30" s="7">
        <f t="shared" si="0"/>
        <v>0</v>
      </c>
      <c r="K30" s="9">
        <f t="shared" si="2"/>
        <v>-29</v>
      </c>
      <c r="L30" s="15" t="str">
        <f ca="1">IF(TODAY()&gt;Tabela2241011121314151617181920101314151617495051525354[[#This Row],[VENCIMENTO]],"Vencido‼","Válido✔")</f>
        <v>Vencido‼</v>
      </c>
    </row>
    <row r="31" spans="1:12" x14ac:dyDescent="0.25">
      <c r="A31" s="11" t="str">
        <f>Tabela224[[#This Row],[NOME]]</f>
        <v>JOSÉ ANTÔNIO DIAS</v>
      </c>
      <c r="B31" s="11" t="str">
        <f>Tabela224[[#This Row],[CATEGORIA]]</f>
        <v xml:space="preserve">EMPREGADO </v>
      </c>
      <c r="C31" s="15" t="str">
        <f>Tabela224[[#This Row],[SITUAÇÃO ]]</f>
        <v>ATIVO</v>
      </c>
      <c r="D31" s="15"/>
      <c r="E31" s="7"/>
      <c r="F31" s="10"/>
      <c r="G31" s="7"/>
      <c r="H31" s="7"/>
      <c r="I31" s="8"/>
      <c r="J31" s="7">
        <f t="shared" si="0"/>
        <v>0</v>
      </c>
      <c r="K31" s="9">
        <f t="shared" si="2"/>
        <v>-29</v>
      </c>
      <c r="L31" s="15" t="str">
        <f ca="1">IF(TODAY()&gt;Tabela2241011121314151617181920101314151617495051525354[[#This Row],[VENCIMENTO]],"Vencido‼","Válido✔")</f>
        <v>Vencido‼</v>
      </c>
    </row>
    <row r="32" spans="1:12" x14ac:dyDescent="0.25">
      <c r="A32" s="11" t="str">
        <f>Tabela224[[#This Row],[NOME]]</f>
        <v>KENNEDY ALMEIDA MOTA</v>
      </c>
      <c r="B32" s="11" t="str">
        <f>Tabela224[[#This Row],[CATEGORIA]]</f>
        <v>EMPREGADO</v>
      </c>
      <c r="C32" s="15" t="str">
        <f>Tabela224[[#This Row],[SITUAÇÃO ]]</f>
        <v>ATIVO</v>
      </c>
      <c r="D32" s="15"/>
      <c r="E32" s="7"/>
      <c r="F32" s="10"/>
      <c r="G32" s="7"/>
      <c r="H32" s="7"/>
      <c r="I32" s="8"/>
      <c r="J32" s="7">
        <f t="shared" si="0"/>
        <v>0</v>
      </c>
      <c r="K32" s="9">
        <f t="shared" si="2"/>
        <v>-29</v>
      </c>
      <c r="L32" s="15" t="str">
        <f ca="1">IF(TODAY()&gt;Tabela2241011121314151617181920101314151617495051525354[[#This Row],[VENCIMENTO]],"Vencido‼","Válido✔")</f>
        <v>Vencido‼</v>
      </c>
    </row>
    <row r="33" spans="1:12" x14ac:dyDescent="0.25">
      <c r="A33" s="11" t="str">
        <f>Tabela224[[#This Row],[NOME]]</f>
        <v>KEVIN AQUINO ARNEZ</v>
      </c>
      <c r="B33" s="11" t="str">
        <f>Tabela224[[#This Row],[CATEGORIA]]</f>
        <v>EMPREGADO</v>
      </c>
      <c r="C33" s="15" t="str">
        <f>Tabela224[[#This Row],[SITUAÇÃO ]]</f>
        <v>ATIVO</v>
      </c>
      <c r="D33" s="15"/>
      <c r="E33" s="7"/>
      <c r="F33" s="10"/>
      <c r="G33" s="7"/>
      <c r="H33" s="7"/>
      <c r="I33" s="8"/>
      <c r="J33" s="7">
        <f t="shared" si="0"/>
        <v>0</v>
      </c>
      <c r="K33" s="9">
        <f t="shared" si="2"/>
        <v>-29</v>
      </c>
      <c r="L33" s="15" t="str">
        <f ca="1">IF(TODAY()&gt;Tabela2241011121314151617181920101314151617495051525354[[#This Row],[VENCIMENTO]],"Vencido‼","Válido✔")</f>
        <v>Vencido‼</v>
      </c>
    </row>
    <row r="34" spans="1:12" x14ac:dyDescent="0.25">
      <c r="A34" s="11" t="str">
        <f>Tabela224[[#This Row],[NOME]]</f>
        <v>LEANDRO ARCANJO DOS SANTOS</v>
      </c>
      <c r="B34" s="11" t="str">
        <f>Tabela224[[#This Row],[CATEGORIA]]</f>
        <v>EMPREGADO</v>
      </c>
      <c r="C34" s="15" t="str">
        <f>Tabela224[[#This Row],[SITUAÇÃO ]]</f>
        <v>ATIVO</v>
      </c>
      <c r="D34" s="15"/>
      <c r="E34" s="7"/>
      <c r="F34" s="10"/>
      <c r="G34" s="7"/>
      <c r="H34" s="7"/>
      <c r="I34" s="8"/>
      <c r="J34" s="7">
        <f t="shared" si="0"/>
        <v>0</v>
      </c>
      <c r="K34" s="9">
        <f t="shared" si="2"/>
        <v>-29</v>
      </c>
      <c r="L34" s="15" t="str">
        <f ca="1">IF(TODAY()&gt;Tabela2241011121314151617181920101314151617495051525354[[#This Row],[VENCIMENTO]],"Vencido‼","Válido✔")</f>
        <v>Vencido‼</v>
      </c>
    </row>
    <row r="35" spans="1:12" x14ac:dyDescent="0.25">
      <c r="A35" s="11" t="str">
        <f>Tabela224[[#This Row],[NOME]]</f>
        <v>LUCIANO ALVES DE PAIVA</v>
      </c>
      <c r="B35" s="11" t="str">
        <f>Tabela224[[#This Row],[CATEGORIA]]</f>
        <v>EMPREGADO</v>
      </c>
      <c r="C35" s="15" t="str">
        <f>Tabela224[[#This Row],[SITUAÇÃO ]]</f>
        <v>INATIVO</v>
      </c>
      <c r="D35" s="15"/>
      <c r="E35" s="7"/>
      <c r="F35" s="10"/>
      <c r="G35" s="7"/>
      <c r="H35" s="7"/>
      <c r="I35" s="8"/>
      <c r="J35" s="7">
        <f t="shared" si="0"/>
        <v>0</v>
      </c>
      <c r="K35" s="9">
        <f t="shared" si="2"/>
        <v>-29</v>
      </c>
      <c r="L35" s="15" t="str">
        <f ca="1">IF(TODAY()&gt;Tabela2241011121314151617181920101314151617495051525354[[#This Row],[VENCIMENTO]],"Vencido‼","Válido✔")</f>
        <v>Vencido‼</v>
      </c>
    </row>
    <row r="36" spans="1:12" x14ac:dyDescent="0.25">
      <c r="A36" s="11" t="str">
        <f>Tabela224[[#This Row],[NOME]]</f>
        <v>LUIZ CARLOS CORRÊA</v>
      </c>
      <c r="B36" s="11" t="str">
        <f>Tabela224[[#This Row],[CATEGORIA]]</f>
        <v>EMPREGADO</v>
      </c>
      <c r="C36" s="15" t="str">
        <f>Tabela224[[#This Row],[SITUAÇÃO ]]</f>
        <v>ATIVO</v>
      </c>
      <c r="D36" s="15"/>
      <c r="E36" s="7"/>
      <c r="F36" s="10"/>
      <c r="G36" s="7"/>
      <c r="H36" s="7"/>
      <c r="I36" s="8"/>
      <c r="J36" s="7">
        <f t="shared" si="0"/>
        <v>0</v>
      </c>
      <c r="K36" s="9">
        <f t="shared" si="2"/>
        <v>-29</v>
      </c>
      <c r="L36" s="15" t="str">
        <f ca="1">IF(TODAY()&gt;Tabela2241011121314151617181920101314151617495051525354[[#This Row],[VENCIMENTO]],"Vencido‼","Válido✔")</f>
        <v>Vencido‼</v>
      </c>
    </row>
    <row r="37" spans="1:12" x14ac:dyDescent="0.25">
      <c r="A37" s="11" t="str">
        <f>Tabela224[[#This Row],[NOME]]</f>
        <v>MÁRCIO PEREIRA DO NASCIMENTO</v>
      </c>
      <c r="B37" s="11" t="str">
        <f>Tabela224[[#This Row],[CATEGORIA]]</f>
        <v>EMPREGADO</v>
      </c>
      <c r="C37" s="15" t="str">
        <f>Tabela224[[#This Row],[SITUAÇÃO ]]</f>
        <v>ATIVO</v>
      </c>
      <c r="D37" s="15"/>
      <c r="E37" s="7"/>
      <c r="F37" s="10"/>
      <c r="G37" s="7"/>
      <c r="H37" s="7"/>
      <c r="I37" s="8"/>
      <c r="J37" s="7">
        <f t="shared" si="0"/>
        <v>0</v>
      </c>
      <c r="K37" s="9">
        <f t="shared" si="2"/>
        <v>-29</v>
      </c>
      <c r="L37" s="15" t="str">
        <f ca="1">IF(TODAY()&gt;Tabela2241011121314151617181920101314151617495051525354[[#This Row],[VENCIMENTO]],"Vencido‼","Válido✔")</f>
        <v>Vencido‼</v>
      </c>
    </row>
    <row r="38" spans="1:12" x14ac:dyDescent="0.25">
      <c r="A38" s="11" t="str">
        <f>Tabela224[[#This Row],[NOME]]</f>
        <v>MATEUS DOS SANTOS DE BRITO</v>
      </c>
      <c r="B38" s="11" t="str">
        <f>Tabela224[[#This Row],[CATEGORIA]]</f>
        <v>INTERMITENTE (ELISVÂNIO)</v>
      </c>
      <c r="C38" s="15" t="str">
        <f>Tabela224[[#This Row],[SITUAÇÃO ]]</f>
        <v>ATIVO</v>
      </c>
      <c r="D38" s="15"/>
      <c r="E38" s="7"/>
      <c r="F38" s="10"/>
      <c r="G38" s="7"/>
      <c r="H38" s="7"/>
      <c r="I38" s="8"/>
      <c r="J38" s="7">
        <f t="shared" si="0"/>
        <v>0</v>
      </c>
      <c r="K38" s="9">
        <f t="shared" si="2"/>
        <v>-29</v>
      </c>
      <c r="L38" s="15" t="str">
        <f ca="1">IF(TODAY()&gt;Tabela2241011121314151617181920101314151617495051525354[[#This Row],[VENCIMENTO]],"Vencido‼","Válido✔")</f>
        <v>Vencido‼</v>
      </c>
    </row>
    <row r="39" spans="1:12" x14ac:dyDescent="0.25">
      <c r="A39" s="11" t="str">
        <f>Tabela224[[#This Row],[NOME]]</f>
        <v>MOACIR ROMÁRIO SIQUEIRA DOS REIS</v>
      </c>
      <c r="B39" s="11" t="str">
        <f>Tabela224[[#This Row],[CATEGORIA]]</f>
        <v>EMPREGADO</v>
      </c>
      <c r="C39" s="15" t="str">
        <f>Tabela224[[#This Row],[SITUAÇÃO ]]</f>
        <v>ATIVO</v>
      </c>
      <c r="D39" s="15"/>
      <c r="E39" s="7"/>
      <c r="F39" s="10"/>
      <c r="G39" s="7"/>
      <c r="H39" s="7"/>
      <c r="I39" s="8"/>
      <c r="J39" s="7">
        <f t="shared" si="0"/>
        <v>0</v>
      </c>
      <c r="K39" s="9">
        <f t="shared" si="2"/>
        <v>-29</v>
      </c>
      <c r="L39" s="15" t="str">
        <f ca="1">IF(TODAY()&gt;Tabela2241011121314151617181920101314151617495051525354[[#This Row],[VENCIMENTO]],"Vencido‼","Válido✔")</f>
        <v>Vencido‼</v>
      </c>
    </row>
    <row r="40" spans="1:12" x14ac:dyDescent="0.25">
      <c r="A40" s="11" t="str">
        <f>Tabela224[[#This Row],[NOME]]</f>
        <v>NATHÁLIA ROSY SOUZA OLIVEIRA</v>
      </c>
      <c r="B40" s="11" t="str">
        <f>Tabela224[[#This Row],[CATEGORIA]]</f>
        <v>EMPREGADO</v>
      </c>
      <c r="C40" s="15" t="str">
        <f>Tabela224[[#This Row],[SITUAÇÃO ]]</f>
        <v>ATIVO</v>
      </c>
      <c r="D40" s="15"/>
      <c r="E40" s="7"/>
      <c r="F40" s="10"/>
      <c r="G40" s="7"/>
      <c r="H40" s="7"/>
      <c r="I40" s="8"/>
      <c r="J40" s="7">
        <f t="shared" si="0"/>
        <v>0</v>
      </c>
      <c r="K40" s="9">
        <f t="shared" si="2"/>
        <v>-29</v>
      </c>
      <c r="L40" s="15" t="str">
        <f ca="1">IF(TODAY()&gt;Tabela2241011121314151617181920101314151617495051525354[[#This Row],[VENCIMENTO]],"Vencido‼","Válido✔")</f>
        <v>Vencido‼</v>
      </c>
    </row>
    <row r="41" spans="1:12" x14ac:dyDescent="0.25">
      <c r="A41" s="11" t="str">
        <f>Tabela224[[#This Row],[NOME]]</f>
        <v>NAYARA THAÍS LOURENÇO OLIVEIRA</v>
      </c>
      <c r="B41" s="11" t="str">
        <f>Tabela224[[#This Row],[CATEGORIA]]</f>
        <v>EMPREGADO</v>
      </c>
      <c r="C41" s="15" t="str">
        <f>Tabela224[[#This Row],[SITUAÇÃO ]]</f>
        <v>ATIVO</v>
      </c>
      <c r="D41" s="15"/>
      <c r="E41" s="7"/>
      <c r="F41" s="10"/>
      <c r="G41" s="7"/>
      <c r="H41" s="7"/>
      <c r="I41" s="8"/>
      <c r="J41" s="7">
        <f t="shared" si="0"/>
        <v>0</v>
      </c>
      <c r="K41" s="9">
        <f t="shared" si="2"/>
        <v>-29</v>
      </c>
      <c r="L41" s="15" t="str">
        <f ca="1">IF(TODAY()&gt;Tabela2241011121314151617181920101314151617495051525354[[#This Row],[VENCIMENTO]],"Vencido‼","Válido✔")</f>
        <v>Vencido‼</v>
      </c>
    </row>
    <row r="42" spans="1:12" x14ac:dyDescent="0.25">
      <c r="A42" s="11" t="str">
        <f>Tabela224[[#This Row],[NOME]]</f>
        <v>NIELTON OLIVEIRA DAMASCENO</v>
      </c>
      <c r="B42" s="11" t="str">
        <f>Tabela224[[#This Row],[CATEGORIA]]</f>
        <v>EMPREGADO</v>
      </c>
      <c r="C42" s="15" t="str">
        <f>Tabela224[[#This Row],[SITUAÇÃO ]]</f>
        <v>ATIVO</v>
      </c>
      <c r="D42" s="15"/>
      <c r="E42" s="7"/>
      <c r="F42" s="10"/>
      <c r="G42" s="7"/>
      <c r="H42" s="7"/>
      <c r="I42" s="8"/>
      <c r="J42" s="7">
        <f t="shared" si="0"/>
        <v>0</v>
      </c>
      <c r="K42" s="9">
        <f t="shared" si="2"/>
        <v>-29</v>
      </c>
      <c r="L42" s="15" t="str">
        <f ca="1">IF(TODAY()&gt;Tabela2241011121314151617181920101314151617495051525354[[#This Row],[VENCIMENTO]],"Vencido‼","Válido✔")</f>
        <v>Vencido‼</v>
      </c>
    </row>
    <row r="43" spans="1:12" x14ac:dyDescent="0.25">
      <c r="A43" s="11" t="str">
        <f>Tabela224[[#This Row],[NOME]]</f>
        <v>PAULO CÉLIO DA SILVA</v>
      </c>
      <c r="B43" s="11" t="str">
        <f>Tabela224[[#This Row],[CATEGORIA]]</f>
        <v>EMPREGADO</v>
      </c>
      <c r="C43" s="15" t="str">
        <f>Tabela224[[#This Row],[SITUAÇÃO ]]</f>
        <v>ATIVO</v>
      </c>
      <c r="D43" s="15"/>
      <c r="E43" s="7"/>
      <c r="F43" s="10"/>
      <c r="G43" s="7"/>
      <c r="H43" s="7"/>
      <c r="I43" s="8"/>
      <c r="J43" s="7">
        <f t="shared" si="0"/>
        <v>0</v>
      </c>
      <c r="K43" s="9">
        <f t="shared" si="2"/>
        <v>-29</v>
      </c>
      <c r="L43" s="15" t="str">
        <f ca="1">IF(TODAY()&gt;Tabela2241011121314151617181920101314151617495051525354[[#This Row],[VENCIMENTO]],"Vencido‼","Válido✔")</f>
        <v>Vencido‼</v>
      </c>
    </row>
    <row r="44" spans="1:12" x14ac:dyDescent="0.25">
      <c r="A44" s="11" t="str">
        <f>Tabela224[[#This Row],[NOME]]</f>
        <v>RAFAEL FAUSTINO MAPA COELHO</v>
      </c>
      <c r="B44" s="11" t="str">
        <f>Tabela224[[#This Row],[CATEGORIA]]</f>
        <v>EMPREGADO</v>
      </c>
      <c r="C44" s="15" t="str">
        <f>Tabela224[[#This Row],[SITUAÇÃO ]]</f>
        <v>INATIVO</v>
      </c>
      <c r="D44" s="15"/>
      <c r="E44" s="7"/>
      <c r="F44" s="10"/>
      <c r="G44" s="7"/>
      <c r="H44" s="7"/>
      <c r="I44" s="8"/>
      <c r="J44" s="7">
        <f t="shared" si="0"/>
        <v>0</v>
      </c>
      <c r="K44" s="9">
        <f t="shared" si="2"/>
        <v>-29</v>
      </c>
      <c r="L44" s="15" t="str">
        <f ca="1">IF(TODAY()&gt;Tabela2241011121314151617181920101314151617495051525354[[#This Row],[VENCIMENTO]],"Vencido‼","Válido✔")</f>
        <v>Vencido‼</v>
      </c>
    </row>
    <row r="45" spans="1:12" x14ac:dyDescent="0.25">
      <c r="A45" s="11" t="str">
        <f>Tabela224[[#This Row],[NOME]]</f>
        <v>RAFAEL ROBERTO CAMPIDELLI</v>
      </c>
      <c r="B45" s="11" t="str">
        <f>Tabela224[[#This Row],[CATEGORIA]]</f>
        <v>EMPREGADO</v>
      </c>
      <c r="C45" s="15" t="s">
        <v>120</v>
      </c>
      <c r="D45" s="15"/>
      <c r="E45" s="7"/>
      <c r="F45" s="10"/>
      <c r="G45" s="7"/>
      <c r="H45" s="7"/>
      <c r="I45" s="8"/>
      <c r="J45" s="7">
        <f>EDATE(E45,I45)</f>
        <v>0</v>
      </c>
      <c r="K45" s="9">
        <f>J45-29</f>
        <v>-29</v>
      </c>
      <c r="L45" s="15" t="str">
        <f ca="1">IF(TODAY()&gt;Tabela2241011121314151617181920101314151617495051525354[[#This Row],[VENCIMENTO]],"Vencido‼","Válido✔")</f>
        <v>Vencido‼</v>
      </c>
    </row>
    <row r="46" spans="1:12" x14ac:dyDescent="0.25">
      <c r="A46" s="11" t="str">
        <f>Tabela224[[#This Row],[NOME]]</f>
        <v>ROBERT AUGUSTO SANTOS SILVA</v>
      </c>
      <c r="B46" s="11" t="str">
        <f>Tabela224[[#This Row],[CATEGORIA]]</f>
        <v>EMPREGADO</v>
      </c>
      <c r="C46" s="15" t="str">
        <f>Tabela224[[#This Row],[SITUAÇÃO ]]</f>
        <v>ATIVO</v>
      </c>
      <c r="D46" s="15"/>
      <c r="E46" s="7"/>
      <c r="F46" s="10"/>
      <c r="G46" s="7"/>
      <c r="H46" s="7"/>
      <c r="I46" s="8"/>
      <c r="J46" s="7">
        <f t="shared" si="0"/>
        <v>0</v>
      </c>
      <c r="K46" s="9">
        <f t="shared" si="2"/>
        <v>-29</v>
      </c>
      <c r="L46" s="15" t="str">
        <f ca="1">IF(TODAY()&gt;Tabela2241011121314151617181920101314151617495051525354[[#This Row],[VENCIMENTO]],"Vencido‼","Válido✔")</f>
        <v>Vencido‼</v>
      </c>
    </row>
    <row r="47" spans="1:12" x14ac:dyDescent="0.25">
      <c r="A47" s="11" t="str">
        <f>Tabela224[[#This Row],[NOME]]</f>
        <v>TALISON TIAGO DIAS OLIVEIRA</v>
      </c>
      <c r="B47" s="11" t="str">
        <f>Tabela224[[#This Row],[CATEGORIA]]</f>
        <v>EMPREGADO</v>
      </c>
      <c r="C47" s="15" t="str">
        <f>Tabela224[[#This Row],[SITUAÇÃO ]]</f>
        <v>ATIVO</v>
      </c>
      <c r="D47" s="15"/>
      <c r="E47" s="7"/>
      <c r="F47" s="10"/>
      <c r="G47" s="7"/>
      <c r="H47" s="7"/>
      <c r="I47" s="8"/>
      <c r="J47" s="7">
        <f t="shared" si="0"/>
        <v>0</v>
      </c>
      <c r="K47" s="9">
        <f t="shared" si="2"/>
        <v>-29</v>
      </c>
      <c r="L47" s="15" t="str">
        <f ca="1">IF(TODAY()&gt;Tabela2241011121314151617181920101314151617495051525354[[#This Row],[VENCIMENTO]],"Vencido‼","Válido✔")</f>
        <v>Vencido‼</v>
      </c>
    </row>
    <row r="48" spans="1:12" x14ac:dyDescent="0.25">
      <c r="A48" s="11" t="str">
        <f>Tabela224[[#This Row],[NOME]]</f>
        <v>THAÍS LORRAINE DA SILVA SANTOS</v>
      </c>
      <c r="B48" s="11" t="str">
        <f>Tabela224[[#This Row],[CATEGORIA]]</f>
        <v>EMPREGADO</v>
      </c>
      <c r="C48" s="15" t="str">
        <f>Tabela224[[#This Row],[SITUAÇÃO ]]</f>
        <v>ATIVO</v>
      </c>
      <c r="D48" s="15"/>
      <c r="E48" s="7"/>
      <c r="F48" s="10"/>
      <c r="G48" s="7"/>
      <c r="H48" s="7"/>
      <c r="I48" s="8"/>
      <c r="J48" s="7">
        <f t="shared" si="0"/>
        <v>0</v>
      </c>
      <c r="K48" s="9">
        <f t="shared" si="2"/>
        <v>-29</v>
      </c>
      <c r="L48" s="15" t="str">
        <f ca="1">IF(TODAY()&gt;Tabela2241011121314151617181920101314151617495051525354[[#This Row],[VENCIMENTO]],"Vencido‼","Válido✔")</f>
        <v>Vencido‼</v>
      </c>
    </row>
    <row r="49" spans="1:12" x14ac:dyDescent="0.25">
      <c r="A49" s="11" t="str">
        <f>Tabela224[[#This Row],[NOME]]</f>
        <v>WAGNER APARECIDO DE SOUSA JÚNIOR</v>
      </c>
      <c r="B49" s="11" t="str">
        <f>Tabela224[[#This Row],[CATEGORIA]]</f>
        <v>EMPREGADO</v>
      </c>
      <c r="C49" s="15" t="str">
        <f>Tabela224[[#This Row],[SITUAÇÃO ]]</f>
        <v>INATIVO</v>
      </c>
      <c r="D49" s="15"/>
      <c r="E49" s="7"/>
      <c r="F49" s="10"/>
      <c r="G49" s="7"/>
      <c r="H49" s="7"/>
      <c r="I49" s="8"/>
      <c r="J49" s="7">
        <f t="shared" si="0"/>
        <v>0</v>
      </c>
      <c r="K49" s="9">
        <f t="shared" si="2"/>
        <v>-29</v>
      </c>
      <c r="L49" s="15" t="str">
        <f ca="1">IF(TODAY()&gt;Tabela2241011121314151617181920101314151617495051525354[[#This Row],[VENCIMENTO]],"Vencido‼","Válido✔")</f>
        <v>Vencido‼</v>
      </c>
    </row>
    <row r="50" spans="1:12" x14ac:dyDescent="0.25">
      <c r="A50" s="11" t="str">
        <f>Tabela224[[#This Row],[NOME]]</f>
        <v>WESLEY DE ALMEIDA E SOUZA</v>
      </c>
      <c r="B50" s="11" t="str">
        <f>Tabela224[[#This Row],[CATEGORIA]]</f>
        <v>EMPREGADO</v>
      </c>
      <c r="C50" s="15" t="str">
        <f>Tabela224[[#This Row],[SITUAÇÃO ]]</f>
        <v>ATIVO</v>
      </c>
      <c r="D50" s="15"/>
      <c r="E50" s="7"/>
      <c r="F50" s="10"/>
      <c r="G50" s="7"/>
      <c r="H50" s="7"/>
      <c r="I50" s="8"/>
      <c r="J50" s="19">
        <f t="shared" si="0"/>
        <v>0</v>
      </c>
      <c r="K50" s="20">
        <f t="shared" si="2"/>
        <v>-29</v>
      </c>
      <c r="L50" s="15" t="str">
        <f ca="1">IF(TODAY()&gt;Tabela2241011121314151617181920101314151617495051525354[[#This Row],[VENCIMENTO]],"Vencido‼","Válido✔")</f>
        <v>Vencido‼</v>
      </c>
    </row>
    <row r="51" spans="1:12" x14ac:dyDescent="0.25">
      <c r="A51" s="11" t="str">
        <f>Tabela224[[#This Row],[NOME]]</f>
        <v>MARCELO CHRISTIAN LELIS DE OLIVEIRA</v>
      </c>
      <c r="B51" s="11" t="str">
        <f>Tabela224[[#This Row],[CATEGORIA]]</f>
        <v>EMPREGADO</v>
      </c>
      <c r="C51" s="15" t="str">
        <f>Tabela224[[#This Row],[SITUAÇÃO ]]</f>
        <v>ATIVO</v>
      </c>
      <c r="D51" s="15"/>
      <c r="E51" s="7"/>
      <c r="F51" s="10"/>
      <c r="G51" s="7"/>
      <c r="H51" s="7"/>
      <c r="I51" s="8"/>
      <c r="J51" s="7">
        <f t="shared" si="0"/>
        <v>0</v>
      </c>
      <c r="K51" s="9">
        <f t="shared" si="2"/>
        <v>-29</v>
      </c>
      <c r="L51" s="27" t="str">
        <f ca="1">IF(TODAY()&gt;Tabela2241011121314151617181920101314151617495051525354[[#This Row],[VENCIMENTO]],"Vencido‼","Válido✔")</f>
        <v>Vencido‼</v>
      </c>
    </row>
    <row r="52" spans="1:12" x14ac:dyDescent="0.25">
      <c r="A52" s="11" t="str">
        <f>Tabela224[[#This Row],[NOME]]</f>
        <v>PABLO VINICIUS SEVERINO FERNANDES</v>
      </c>
      <c r="B52" s="11" t="str">
        <f>Tabela224[[#This Row],[CATEGORIA]]</f>
        <v xml:space="preserve">EMPREGADO </v>
      </c>
      <c r="C52" s="15" t="str">
        <f>Tabela224[[#This Row],[SITUAÇÃO ]]</f>
        <v>ATIVO</v>
      </c>
      <c r="D52" s="15"/>
      <c r="E52" s="7"/>
      <c r="F52" s="10"/>
      <c r="G52" s="7"/>
      <c r="H52" s="7"/>
      <c r="I52" s="8"/>
      <c r="J52" s="7">
        <f t="shared" si="0"/>
        <v>0</v>
      </c>
      <c r="K52" s="9">
        <f t="shared" si="2"/>
        <v>-29</v>
      </c>
      <c r="L52" s="27" t="str">
        <f ca="1">IF(TODAY()&gt;Tabela2241011121314151617181920101314151617495051525354[[#This Row],[VENCIMENTO]],"Vencido‼","Válido✔")</f>
        <v>Vencido‼</v>
      </c>
    </row>
    <row r="53" spans="1:12" x14ac:dyDescent="0.25">
      <c r="A53" s="11" t="str">
        <f>Tabela224[[#This Row],[NOME]]</f>
        <v>FRANCISCO PEDRO DE SOUZA SANTOS</v>
      </c>
      <c r="B53" s="11" t="str">
        <f>Tabela224[[#This Row],[CATEGORIA]]</f>
        <v>EMPREGADO</v>
      </c>
      <c r="C53" s="15" t="s">
        <v>120</v>
      </c>
      <c r="D53" s="15"/>
      <c r="E53" s="7"/>
      <c r="F53" s="10"/>
      <c r="G53" s="7"/>
      <c r="H53" s="7"/>
      <c r="I53" s="8"/>
      <c r="J53" s="7">
        <f t="shared" si="0"/>
        <v>0</v>
      </c>
      <c r="K53" s="9">
        <f t="shared" si="2"/>
        <v>-29</v>
      </c>
      <c r="L53" s="27" t="str">
        <f ca="1">IF(TODAY()&gt;Tabela2241011121314151617181920101314151617495051525354[[#This Row],[VENCIMENTO]],"Vencido‼","Válido✔")</f>
        <v>Vencido‼</v>
      </c>
    </row>
    <row r="54" spans="1:12" x14ac:dyDescent="0.25">
      <c r="A54" s="11" t="str">
        <f>Tabela224[[#This Row],[NOME]]</f>
        <v>ÍTALO GABRIEL DA SILVA RODRIGUES SANTOS</v>
      </c>
      <c r="B54" s="11" t="str">
        <f>Tabela224[[#This Row],[CATEGORIA]]</f>
        <v>EMPREGADO</v>
      </c>
      <c r="C54" s="15" t="str">
        <f>Tabela224[[#This Row],[SITUAÇÃO ]]</f>
        <v>ATIVO</v>
      </c>
      <c r="D54" s="15"/>
      <c r="E54" s="7"/>
      <c r="F54" s="10"/>
      <c r="G54" s="7"/>
      <c r="H54" s="7"/>
      <c r="I54" s="8"/>
      <c r="J54" s="7">
        <f t="shared" si="0"/>
        <v>0</v>
      </c>
      <c r="K54" s="9">
        <f t="shared" si="2"/>
        <v>-29</v>
      </c>
      <c r="L54" s="27" t="str">
        <f ca="1">IF(TODAY()&gt;Tabela2241011121314151617181920101314151617495051525354[[#This Row],[VENCIMENTO]],"Vencido‼","Válido✔")</f>
        <v>Vencido‼</v>
      </c>
    </row>
    <row r="55" spans="1:12" x14ac:dyDescent="0.25">
      <c r="A55" s="11" t="str">
        <f>Tabela224[[#This Row],[NOME]]</f>
        <v>IVANILDO AMARAL SANTOS</v>
      </c>
      <c r="B55" s="11" t="str">
        <f>Tabela224[[#This Row],[CATEGORIA]]</f>
        <v>EMPREGADO</v>
      </c>
      <c r="C55" s="15" t="str">
        <f>Tabela224[[#This Row],[SITUAÇÃO ]]</f>
        <v>ATIVO</v>
      </c>
      <c r="D55" s="15"/>
      <c r="E55" s="7"/>
      <c r="F55" s="10"/>
      <c r="G55" s="7"/>
      <c r="H55" s="7"/>
      <c r="I55" s="8"/>
      <c r="J55" s="7">
        <f t="shared" si="0"/>
        <v>0</v>
      </c>
      <c r="K55" s="9">
        <f t="shared" si="2"/>
        <v>-29</v>
      </c>
      <c r="L55" s="27" t="str">
        <f ca="1">IF(TODAY()&gt;Tabela2241011121314151617181920101314151617495051525354[[#This Row],[VENCIMENTO]],"Vencido‼","Válido✔")</f>
        <v>Vencido‼</v>
      </c>
    </row>
    <row r="56" spans="1:12" x14ac:dyDescent="0.25">
      <c r="A56" s="11" t="str">
        <f>Tabela224[[#This Row],[NOME]]</f>
        <v>JONATHAN FERNANDES PEREIRA</v>
      </c>
      <c r="B56" s="11" t="str">
        <f>Tabela224[[#This Row],[CATEGORIA]]</f>
        <v>EMPREGADO</v>
      </c>
      <c r="C56" s="15" t="str">
        <f>Tabela224[[#This Row],[SITUAÇÃO ]]</f>
        <v>ATIVO</v>
      </c>
      <c r="D56" s="15"/>
      <c r="E56" s="7"/>
      <c r="F56" s="10"/>
      <c r="G56" s="7"/>
      <c r="H56" s="7"/>
      <c r="I56" s="8"/>
      <c r="J56" s="7">
        <f t="shared" si="0"/>
        <v>0</v>
      </c>
      <c r="K56" s="9">
        <f t="shared" si="2"/>
        <v>-29</v>
      </c>
      <c r="L56" s="27" t="str">
        <f ca="1">IF(TODAY()&gt;Tabela2241011121314151617181920101314151617495051525354[[#This Row],[VENCIMENTO]],"Vencido‼","Válido✔")</f>
        <v>Vencido‼</v>
      </c>
    </row>
    <row r="57" spans="1:12" x14ac:dyDescent="0.25">
      <c r="A57" s="11" t="str">
        <f>Tabela224[[#This Row],[NOME]]</f>
        <v>FERNANDO AQUINO FERNANDES</v>
      </c>
      <c r="B57" s="11" t="str">
        <f>Tabela224[[#This Row],[CATEGORIA]]</f>
        <v>INTERMITENTE (FERNANDO)</v>
      </c>
      <c r="C57" s="15" t="str">
        <f>Tabela224[[#This Row],[SITUAÇÃO ]]</f>
        <v>ATIVO</v>
      </c>
      <c r="D57" s="15"/>
      <c r="E57" s="7"/>
      <c r="F57" s="10"/>
      <c r="G57" s="7"/>
      <c r="H57" s="7"/>
      <c r="I57" s="8"/>
      <c r="J57" s="7">
        <f t="shared" si="0"/>
        <v>0</v>
      </c>
      <c r="K57" s="9">
        <f t="shared" si="2"/>
        <v>-29</v>
      </c>
      <c r="L57" s="27" t="str">
        <f ca="1">IF(TODAY()&gt;Tabela2241011121314151617181920101314151617495051525354[[#This Row],[VENCIMENTO]],"Vencido‼","Válido✔")</f>
        <v>Vencido‼</v>
      </c>
    </row>
    <row r="58" spans="1:12" x14ac:dyDescent="0.25">
      <c r="A58" s="11" t="str">
        <f>Tabela224[[#This Row],[NOME]]</f>
        <v>WANDESON COSTA LIMA</v>
      </c>
      <c r="B58" s="11" t="str">
        <f>Tabela224[[#This Row],[CATEGORIA]]</f>
        <v>INTERMITENTE (FERNANDO)</v>
      </c>
      <c r="C58" s="15" t="str">
        <f>Tabela224[[#This Row],[SITUAÇÃO ]]</f>
        <v>ATIVO</v>
      </c>
      <c r="D58" s="15"/>
      <c r="E58" s="7"/>
      <c r="F58" s="10"/>
      <c r="G58" s="7"/>
      <c r="H58" s="7"/>
      <c r="I58" s="8"/>
      <c r="J58" s="7">
        <f t="shared" si="0"/>
        <v>0</v>
      </c>
      <c r="K58" s="9">
        <f t="shared" si="2"/>
        <v>-29</v>
      </c>
      <c r="L58" s="27" t="str">
        <f ca="1">IF(TODAY()&gt;Tabela2241011121314151617181920101314151617495051525354[[#This Row],[VENCIMENTO]],"Vencido‼","Válido✔")</f>
        <v>Vencido‼</v>
      </c>
    </row>
    <row r="59" spans="1:12" x14ac:dyDescent="0.25">
      <c r="A59" s="11" t="str">
        <f>Tabela224[[#This Row],[NOME]]</f>
        <v>WILLIAN JORGE CAETANO PINTO</v>
      </c>
      <c r="B59" s="11" t="str">
        <f>Tabela224[[#This Row],[CATEGORIA]]</f>
        <v>INTERMITENTE (FERNANDO)</v>
      </c>
      <c r="C59" s="15" t="str">
        <f>Tabela224[[#This Row],[SITUAÇÃO ]]</f>
        <v>ATIVO</v>
      </c>
      <c r="D59" s="15"/>
      <c r="E59" s="7"/>
      <c r="F59" s="10"/>
      <c r="G59" s="7"/>
      <c r="H59" s="7"/>
      <c r="I59" s="8"/>
      <c r="J59" s="7">
        <f t="shared" si="0"/>
        <v>0</v>
      </c>
      <c r="K59" s="9">
        <f t="shared" si="2"/>
        <v>-29</v>
      </c>
      <c r="L59" s="27" t="str">
        <f ca="1">IF(TODAY()&gt;Tabela2241011121314151617181920101314151617495051525354[[#This Row],[VENCIMENTO]],"Vencido‼","Válido✔")</f>
        <v>Vencido‼</v>
      </c>
    </row>
    <row r="60" spans="1:12" x14ac:dyDescent="0.25">
      <c r="A60" s="11" t="str">
        <f>Tabela224[[#This Row],[NOME]]</f>
        <v>GRASIANE DA COSTA SOBRINHO</v>
      </c>
      <c r="B60" s="11" t="str">
        <f>Tabela224[[#This Row],[CATEGORIA]]</f>
        <v>EMPREGADO</v>
      </c>
      <c r="C60" s="15" t="str">
        <f>Tabela224[[#This Row],[SITUAÇÃO ]]</f>
        <v>ATIVO</v>
      </c>
      <c r="D60" s="15"/>
      <c r="E60" s="7"/>
      <c r="F60" s="10"/>
      <c r="G60" s="7"/>
      <c r="H60" s="7"/>
      <c r="I60" s="8"/>
      <c r="J60" s="7">
        <f t="shared" si="0"/>
        <v>0</v>
      </c>
      <c r="K60" s="9">
        <f t="shared" si="2"/>
        <v>-29</v>
      </c>
      <c r="L60" s="27" t="str">
        <f ca="1">IF(TODAY()&gt;Tabela2241011121314151617181920101314151617495051525354[[#This Row],[VENCIMENTO]],"Vencido‼","Válido✔")</f>
        <v>Vencido‼</v>
      </c>
    </row>
    <row r="61" spans="1:12" x14ac:dyDescent="0.25">
      <c r="A61" s="11" t="str">
        <f>Tabela224[[#This Row],[NOME]]</f>
        <v>BRUNO GUIMARÃES MARTINS</v>
      </c>
      <c r="B61" s="11" t="str">
        <f>Tabela224[[#This Row],[CATEGORIA]]</f>
        <v>EMPREGADO</v>
      </c>
      <c r="C61" s="15" t="str">
        <f>Tabela224[[#This Row],[SITUAÇÃO ]]</f>
        <v>ATIVO</v>
      </c>
      <c r="D61" s="15"/>
      <c r="E61" s="7"/>
      <c r="F61" s="10"/>
      <c r="G61" s="7"/>
      <c r="H61" s="7"/>
      <c r="I61" s="8"/>
      <c r="J61" s="7">
        <f t="shared" si="0"/>
        <v>0</v>
      </c>
      <c r="K61" s="9">
        <f t="shared" si="2"/>
        <v>-29</v>
      </c>
      <c r="L61" s="27" t="str">
        <f ca="1">IF(TODAY()&gt;Tabela2241011121314151617181920101314151617495051525354[[#This Row],[VENCIMENTO]],"Vencido‼","Válido✔")</f>
        <v>Vencido‼</v>
      </c>
    </row>
    <row r="62" spans="1:12" x14ac:dyDescent="0.25">
      <c r="A62" s="11" t="str">
        <f>Tabela224[[#This Row],[NOME]]</f>
        <v>LEANDRO GUIMARÃES MARTINS</v>
      </c>
      <c r="B62" s="11" t="str">
        <f>Tabela224[[#This Row],[CATEGORIA]]</f>
        <v>EMPREGADO</v>
      </c>
      <c r="C62" s="15" t="str">
        <f>Tabela224[[#This Row],[SITUAÇÃO ]]</f>
        <v>ATIVO</v>
      </c>
      <c r="D62" s="15"/>
      <c r="E62" s="7"/>
      <c r="F62" s="10"/>
      <c r="G62" s="7"/>
      <c r="H62" s="7"/>
      <c r="I62" s="8"/>
      <c r="J62" s="7">
        <f t="shared" si="0"/>
        <v>0</v>
      </c>
      <c r="K62" s="9">
        <f t="shared" si="2"/>
        <v>-29</v>
      </c>
      <c r="L62" s="27" t="str">
        <f ca="1">IF(TODAY()&gt;Tabela2241011121314151617181920101314151617495051525354[[#This Row],[VENCIMENTO]],"Vencido‼","Válido✔")</f>
        <v>Vencido‼</v>
      </c>
    </row>
    <row r="63" spans="1:12" x14ac:dyDescent="0.25">
      <c r="A63" s="11" t="str">
        <f>Tabela224[[#This Row],[NOME]]</f>
        <v>ALESSANDRO IORANY DOS SANTOS</v>
      </c>
      <c r="B63" s="11" t="str">
        <f>Tabela224[[#This Row],[CATEGORIA]]</f>
        <v>EMPREGADO</v>
      </c>
      <c r="C63" s="15" t="str">
        <f>Tabela224[[#This Row],[SITUAÇÃO ]]</f>
        <v>INATIVO</v>
      </c>
      <c r="D63" s="15"/>
      <c r="E63" s="7"/>
      <c r="F63" s="10"/>
      <c r="G63" s="7"/>
      <c r="H63" s="7"/>
      <c r="I63" s="8"/>
      <c r="J63" s="7">
        <f t="shared" si="0"/>
        <v>0</v>
      </c>
      <c r="K63" s="9">
        <f t="shared" si="2"/>
        <v>-29</v>
      </c>
      <c r="L63" s="27" t="str">
        <f ca="1">IF(TODAY()&gt;Tabela2241011121314151617181920101314151617495051525354[[#This Row],[VENCIMENTO]],"Vencido‼","Válido✔")</f>
        <v>Vencido‼</v>
      </c>
    </row>
    <row r="64" spans="1:12" x14ac:dyDescent="0.25">
      <c r="A64" s="11" t="str">
        <f>Tabela224[[#This Row],[NOME]]</f>
        <v>MATHEUS BINI SEVERINO FERNANDES</v>
      </c>
      <c r="B64" s="11" t="str">
        <f>Tabela224[[#This Row],[CATEGORIA]]</f>
        <v>EMPREGADO</v>
      </c>
      <c r="C64" s="15" t="str">
        <f>Tabela224[[#This Row],[SITUAÇÃO ]]</f>
        <v>ATIVO</v>
      </c>
      <c r="D64" s="15"/>
      <c r="E64" s="7"/>
      <c r="F64" s="10"/>
      <c r="G64" s="7"/>
      <c r="H64" s="7"/>
      <c r="I64" s="8"/>
      <c r="J64" s="7">
        <f t="shared" si="0"/>
        <v>0</v>
      </c>
      <c r="K64" s="9">
        <f t="shared" si="2"/>
        <v>-29</v>
      </c>
      <c r="L64" s="27" t="str">
        <f ca="1">IF(TODAY()&gt;Tabela2241011121314151617181920101314151617495051525354[[#This Row],[VENCIMENTO]],"Vencido‼","Válido✔")</f>
        <v>Vencido‼</v>
      </c>
    </row>
    <row r="65" spans="1:12" x14ac:dyDescent="0.25">
      <c r="A65" s="11" t="str">
        <f>Tabela224[[#This Row],[NOME]]</f>
        <v>NILTON ALVES DA CUNHA FILHO</v>
      </c>
      <c r="B65" s="11" t="str">
        <f>Tabela224[[#This Row],[CATEGORIA]]</f>
        <v>EMPREGADO</v>
      </c>
      <c r="C65" s="15" t="str">
        <f>Tabela224[[#This Row],[SITUAÇÃO ]]</f>
        <v>ATIVO</v>
      </c>
      <c r="D65" s="15"/>
      <c r="E65" s="7"/>
      <c r="F65" s="10"/>
      <c r="G65" s="7"/>
      <c r="H65" s="7"/>
      <c r="I65" s="8"/>
      <c r="J65" s="7">
        <f t="shared" si="0"/>
        <v>0</v>
      </c>
      <c r="K65" s="9">
        <f t="shared" si="2"/>
        <v>-29</v>
      </c>
      <c r="L65" s="27" t="str">
        <f ca="1">IF(TODAY()&gt;Tabela2241011121314151617181920101314151617495051525354[[#This Row],[VENCIMENTO]],"Vencido‼","Válido✔")</f>
        <v>Vencido‼</v>
      </c>
    </row>
    <row r="66" spans="1:12" x14ac:dyDescent="0.25">
      <c r="A66" s="11" t="str">
        <f>Tabela224[[#This Row],[NOME]]</f>
        <v>FRANCISCO PEDRO DE SOUZA SANTOS</v>
      </c>
      <c r="B66" s="11" t="str">
        <f>Tabela224[[#This Row],[CATEGORIA]]</f>
        <v>EMPREGADO</v>
      </c>
      <c r="C66" s="15" t="str">
        <f>Tabela224[[#This Row],[SITUAÇÃO ]]</f>
        <v>ATIVO</v>
      </c>
      <c r="D66" s="8"/>
      <c r="E66" s="7"/>
      <c r="F66" s="7"/>
      <c r="G66" s="7"/>
      <c r="H66" s="7"/>
      <c r="I66" s="8"/>
      <c r="J66" s="7">
        <f t="shared" si="0"/>
        <v>0</v>
      </c>
      <c r="K66" s="9">
        <f t="shared" si="2"/>
        <v>-29</v>
      </c>
      <c r="L66" s="27" t="str">
        <f ca="1">IF(TODAY()&gt;Tabela2241011121314151617181920101314151617495051525354[[#This Row],[VENCIMENTO]],"Vencido‼","Válido✔")</f>
        <v>Vencido‼</v>
      </c>
    </row>
    <row r="67" spans="1:12" x14ac:dyDescent="0.25">
      <c r="A67" s="11" t="str">
        <f>Tabela224[[#This Row],[NOME]]</f>
        <v>CARLOS EDUARDO ALVES JULIÃO</v>
      </c>
      <c r="B67" s="11" t="str">
        <f>Tabela224[[#This Row],[CATEGORIA]]</f>
        <v>EMPREGADO</v>
      </c>
      <c r="C67" s="15" t="str">
        <f>Tabela224[[#This Row],[SITUAÇÃO ]]</f>
        <v>ATIVO</v>
      </c>
      <c r="D67" s="8"/>
      <c r="E67" s="7"/>
      <c r="F67" s="7"/>
      <c r="G67" s="7"/>
      <c r="H67" s="7"/>
      <c r="I67" s="8"/>
      <c r="J67" s="7">
        <f t="shared" si="0"/>
        <v>0</v>
      </c>
      <c r="K67" s="9">
        <f t="shared" si="2"/>
        <v>-29</v>
      </c>
      <c r="L67" s="27" t="str">
        <f ca="1">IF(TODAY()&gt;Tabela2241011121314151617181920101314151617495051525354[[#This Row],[VENCIMENTO]],"Vencido‼","Válido✔")</f>
        <v>Vencido‼</v>
      </c>
    </row>
    <row r="68" spans="1:12" x14ac:dyDescent="0.25">
      <c r="A68" s="11" t="str">
        <f>Tabela224[[#This Row],[NOME]]</f>
        <v>JHONATAS ALVES COSTA</v>
      </c>
      <c r="B68" s="11" t="str">
        <f>Tabela224[[#This Row],[CATEGORIA]]</f>
        <v>EMPREGADO</v>
      </c>
      <c r="C68" s="15" t="str">
        <f>Tabela224[[#This Row],[SITUAÇÃO ]]</f>
        <v>ATIVO</v>
      </c>
      <c r="D68" s="8"/>
      <c r="E68" s="7"/>
      <c r="F68" s="7"/>
      <c r="G68" s="7"/>
      <c r="H68" s="7"/>
      <c r="I68" s="8"/>
      <c r="J68" s="7">
        <f t="shared" si="0"/>
        <v>0</v>
      </c>
      <c r="K68" s="9">
        <f t="shared" si="2"/>
        <v>-29</v>
      </c>
      <c r="L68" s="27" t="str">
        <f ca="1">IF(TODAY()&gt;Tabela2241011121314151617181920101314151617495051525354[[#This Row],[VENCIMENTO]],"Vencido‼","Válido✔")</f>
        <v>Vencido‼</v>
      </c>
    </row>
    <row r="69" spans="1:12" x14ac:dyDescent="0.25">
      <c r="A69" s="11" t="str">
        <f>Tabela224[[#This Row],[NOME]]</f>
        <v>KELLEN CARLA PEREIRA SILVA</v>
      </c>
      <c r="B69" s="11" t="str">
        <f>Tabela224[[#This Row],[CATEGORIA]]</f>
        <v>EMPREGADO</v>
      </c>
      <c r="C69" s="15" t="str">
        <f>Tabela224[[#This Row],[SITUAÇÃO ]]</f>
        <v>ATIVO</v>
      </c>
      <c r="D69" s="8"/>
      <c r="E69" s="7"/>
      <c r="F69" s="7"/>
      <c r="G69" s="7"/>
      <c r="H69" s="7"/>
      <c r="I69" s="8"/>
      <c r="J69" s="7">
        <f t="shared" ref="J69:J100" si="3">EDATE(E69,I69)</f>
        <v>0</v>
      </c>
      <c r="K69" s="9">
        <f t="shared" si="2"/>
        <v>-29</v>
      </c>
      <c r="L69" s="27" t="str">
        <f ca="1">IF(TODAY()&gt;Tabela2241011121314151617181920101314151617495051525354[[#This Row],[VENCIMENTO]],"Vencido‼","Válido✔")</f>
        <v>Vencido‼</v>
      </c>
    </row>
    <row r="70" spans="1:12" x14ac:dyDescent="0.25">
      <c r="A70" s="11" t="str">
        <f>Tabela224[[#This Row],[NOME]]</f>
        <v>LEONARDO JOSÉ DA SILVA</v>
      </c>
      <c r="B70" s="11" t="str">
        <f>Tabela224[[#This Row],[CATEGORIA]]</f>
        <v>EMPREGADO</v>
      </c>
      <c r="C70" s="15" t="str">
        <f>Tabela224[[#This Row],[SITUAÇÃO ]]</f>
        <v>ATIVO</v>
      </c>
      <c r="D70" s="8"/>
      <c r="E70" s="7"/>
      <c r="F70" s="7"/>
      <c r="G70" s="7"/>
      <c r="H70" s="7"/>
      <c r="I70" s="8"/>
      <c r="J70" s="7">
        <f t="shared" si="3"/>
        <v>0</v>
      </c>
      <c r="K70" s="9">
        <f t="shared" si="2"/>
        <v>-29</v>
      </c>
      <c r="L70" s="27" t="str">
        <f ca="1">IF(TODAY()&gt;Tabela2241011121314151617181920101314151617495051525354[[#This Row],[VENCIMENTO]],"Vencido‼","Válido✔")</f>
        <v>Vencido‼</v>
      </c>
    </row>
    <row r="71" spans="1:12" x14ac:dyDescent="0.25">
      <c r="A71" s="11" t="str">
        <f>Tabela224[[#This Row],[NOME]]</f>
        <v>LUSIMAR DE SOUZA SANTOS</v>
      </c>
      <c r="B71" s="11" t="str">
        <f>Tabela224[[#This Row],[CATEGORIA]]</f>
        <v>EMPREGADO</v>
      </c>
      <c r="C71" s="15" t="str">
        <f>Tabela224[[#This Row],[SITUAÇÃO ]]</f>
        <v>ATIVO</v>
      </c>
      <c r="D71" s="8"/>
      <c r="E71" s="7"/>
      <c r="F71" s="7"/>
      <c r="G71" s="7"/>
      <c r="H71" s="7"/>
      <c r="I71" s="8"/>
      <c r="J71" s="7">
        <f t="shared" si="3"/>
        <v>0</v>
      </c>
      <c r="K71" s="9">
        <f t="shared" si="2"/>
        <v>-29</v>
      </c>
      <c r="L71" s="27" t="str">
        <f ca="1">IF(TODAY()&gt;Tabela2241011121314151617181920101314151617495051525354[[#This Row],[VENCIMENTO]],"Vencido‼","Válido✔")</f>
        <v>Vencido‼</v>
      </c>
    </row>
    <row r="72" spans="1:12" x14ac:dyDescent="0.25">
      <c r="A72" s="11" t="str">
        <f>Tabela224[[#This Row],[NOME]]</f>
        <v>SANDY CRISTINA VENCESLAU FERREIRA</v>
      </c>
      <c r="B72" s="11" t="str">
        <f>Tabela224[[#This Row],[CATEGORIA]]</f>
        <v>EMPREGADO</v>
      </c>
      <c r="C72" s="15" t="str">
        <f>Tabela224[[#This Row],[SITUAÇÃO ]]</f>
        <v>ATIVO</v>
      </c>
      <c r="D72" s="8"/>
      <c r="E72" s="7"/>
      <c r="F72" s="7"/>
      <c r="G72" s="7"/>
      <c r="H72" s="7"/>
      <c r="I72" s="8"/>
      <c r="J72" s="7">
        <f t="shared" si="3"/>
        <v>0</v>
      </c>
      <c r="K72" s="9">
        <f t="shared" si="2"/>
        <v>-29</v>
      </c>
      <c r="L72" s="27" t="str">
        <f ca="1">IF(TODAY()&gt;Tabela2241011121314151617181920101314151617495051525354[[#This Row],[VENCIMENTO]],"Vencido‼","Válido✔")</f>
        <v>Vencido‼</v>
      </c>
    </row>
    <row r="73" spans="1:12" x14ac:dyDescent="0.25">
      <c r="A73" s="11" t="e">
        <f>Tabela224[[#This Row],[NOME]]</f>
        <v>#VALUE!</v>
      </c>
      <c r="B73" s="11" t="e">
        <f>Tabela224[[#This Row],[CATEGORIA]]</f>
        <v>#VALUE!</v>
      </c>
      <c r="C73" s="15" t="e">
        <f>Tabela224[[#This Row],[SITUAÇÃO ]]</f>
        <v>#VALUE!</v>
      </c>
      <c r="D73" s="8"/>
      <c r="E73" s="7"/>
      <c r="F73" s="7"/>
      <c r="G73" s="7"/>
      <c r="H73" s="7"/>
      <c r="I73" s="8"/>
      <c r="J73" s="7">
        <f t="shared" si="3"/>
        <v>0</v>
      </c>
      <c r="K73" s="9">
        <f t="shared" si="2"/>
        <v>-29</v>
      </c>
      <c r="L73" s="27" t="str">
        <f ca="1">IF(TODAY()&gt;Tabela2241011121314151617181920101314151617495051525354[[#This Row],[VENCIMENTO]],"Vencido‼","Válido✔")</f>
        <v>Vencido‼</v>
      </c>
    </row>
    <row r="74" spans="1:12" x14ac:dyDescent="0.25">
      <c r="A74" s="11" t="e">
        <f>Tabela224[[#This Row],[NOME]]</f>
        <v>#VALUE!</v>
      </c>
      <c r="B74" s="11" t="e">
        <f>Tabela224[[#This Row],[CATEGORIA]]</f>
        <v>#VALUE!</v>
      </c>
      <c r="C74" s="15" t="e">
        <f>Tabela224[[#This Row],[SITUAÇÃO ]]</f>
        <v>#VALUE!</v>
      </c>
      <c r="D74" s="8"/>
      <c r="E74" s="7"/>
      <c r="F74" s="7"/>
      <c r="G74" s="7"/>
      <c r="H74" s="7"/>
      <c r="I74" s="8"/>
      <c r="J74" s="7">
        <f t="shared" si="3"/>
        <v>0</v>
      </c>
      <c r="K74" s="9">
        <f t="shared" si="2"/>
        <v>-29</v>
      </c>
      <c r="L74" s="27" t="str">
        <f ca="1">IF(TODAY()&gt;Tabela2241011121314151617181920101314151617495051525354[[#This Row],[VENCIMENTO]],"Vencido‼","Válido✔")</f>
        <v>Vencido‼</v>
      </c>
    </row>
    <row r="75" spans="1:12" x14ac:dyDescent="0.25">
      <c r="A75" s="11" t="e">
        <f>Tabela224[[#This Row],[NOME]]</f>
        <v>#VALUE!</v>
      </c>
      <c r="B75" s="11" t="e">
        <f>Tabela224[[#This Row],[CATEGORIA]]</f>
        <v>#VALUE!</v>
      </c>
      <c r="C75" s="15" t="e">
        <f>Tabela224[[#This Row],[SITUAÇÃO ]]</f>
        <v>#VALUE!</v>
      </c>
      <c r="D75" s="8"/>
      <c r="E75" s="7"/>
      <c r="F75" s="7"/>
      <c r="G75" s="7"/>
      <c r="H75" s="7"/>
      <c r="I75" s="8"/>
      <c r="J75" s="7">
        <f t="shared" si="3"/>
        <v>0</v>
      </c>
      <c r="K75" s="9">
        <f t="shared" si="2"/>
        <v>-29</v>
      </c>
      <c r="L75" s="27" t="str">
        <f ca="1">IF(TODAY()&gt;Tabela2241011121314151617181920101314151617495051525354[[#This Row],[VENCIMENTO]],"Vencido‼","Válido✔")</f>
        <v>Vencido‼</v>
      </c>
    </row>
    <row r="76" spans="1:12" x14ac:dyDescent="0.25">
      <c r="A76" s="11" t="e">
        <f>Tabela224[[#This Row],[NOME]]</f>
        <v>#VALUE!</v>
      </c>
      <c r="B76" s="11" t="e">
        <f>Tabela224[[#This Row],[CATEGORIA]]</f>
        <v>#VALUE!</v>
      </c>
      <c r="C76" s="15" t="e">
        <f>Tabela224[[#This Row],[SITUAÇÃO ]]</f>
        <v>#VALUE!</v>
      </c>
      <c r="D76" s="8"/>
      <c r="E76" s="7"/>
      <c r="F76" s="7"/>
      <c r="G76" s="7"/>
      <c r="H76" s="7"/>
      <c r="I76" s="8"/>
      <c r="J76" s="7">
        <f t="shared" si="3"/>
        <v>0</v>
      </c>
      <c r="K76" s="9">
        <f t="shared" si="2"/>
        <v>-29</v>
      </c>
      <c r="L76" s="27" t="str">
        <f ca="1">IF(TODAY()&gt;Tabela2241011121314151617181920101314151617495051525354[[#This Row],[VENCIMENTO]],"Vencido‼","Válido✔")</f>
        <v>Vencido‼</v>
      </c>
    </row>
    <row r="77" spans="1:12" x14ac:dyDescent="0.25">
      <c r="A77" s="11" t="e">
        <f>Tabela224[[#This Row],[NOME]]</f>
        <v>#VALUE!</v>
      </c>
      <c r="B77" s="11" t="e">
        <f>Tabela224[[#This Row],[CATEGORIA]]</f>
        <v>#VALUE!</v>
      </c>
      <c r="C77" s="15" t="e">
        <f>Tabela224[[#This Row],[SITUAÇÃO ]]</f>
        <v>#VALUE!</v>
      </c>
      <c r="D77" s="8"/>
      <c r="E77" s="7"/>
      <c r="F77" s="7"/>
      <c r="G77" s="7"/>
      <c r="H77" s="7"/>
      <c r="I77" s="8"/>
      <c r="J77" s="7">
        <f t="shared" si="3"/>
        <v>0</v>
      </c>
      <c r="K77" s="9">
        <f t="shared" si="2"/>
        <v>-29</v>
      </c>
      <c r="L77" s="27" t="str">
        <f ca="1">IF(TODAY()&gt;Tabela2241011121314151617181920101314151617495051525354[[#This Row],[VENCIMENTO]],"Vencido‼","Válido✔")</f>
        <v>Vencido‼</v>
      </c>
    </row>
    <row r="78" spans="1:12" x14ac:dyDescent="0.25">
      <c r="A78" s="11" t="e">
        <f>Tabela224[[#This Row],[NOME]]</f>
        <v>#VALUE!</v>
      </c>
      <c r="B78" s="11" t="e">
        <f>Tabela224[[#This Row],[CATEGORIA]]</f>
        <v>#VALUE!</v>
      </c>
      <c r="C78" s="15" t="e">
        <f>Tabela224[[#This Row],[SITUAÇÃO ]]</f>
        <v>#VALUE!</v>
      </c>
      <c r="D78" s="8"/>
      <c r="E78" s="7"/>
      <c r="F78" s="7"/>
      <c r="G78" s="7"/>
      <c r="H78" s="7"/>
      <c r="I78" s="8"/>
      <c r="J78" s="7">
        <f t="shared" si="3"/>
        <v>0</v>
      </c>
      <c r="K78" s="9">
        <f t="shared" si="2"/>
        <v>-29</v>
      </c>
      <c r="L78" s="27" t="str">
        <f ca="1">IF(TODAY()&gt;Tabela2241011121314151617181920101314151617495051525354[[#This Row],[VENCIMENTO]],"Vencido‼","Válido✔")</f>
        <v>Vencido‼</v>
      </c>
    </row>
    <row r="79" spans="1:12" x14ac:dyDescent="0.25">
      <c r="A79" s="11" t="e">
        <f>Tabela224[[#This Row],[NOME]]</f>
        <v>#VALUE!</v>
      </c>
      <c r="B79" s="11" t="e">
        <f>Tabela224[[#This Row],[CATEGORIA]]</f>
        <v>#VALUE!</v>
      </c>
      <c r="C79" s="15" t="e">
        <f>Tabela224[[#This Row],[SITUAÇÃO ]]</f>
        <v>#VALUE!</v>
      </c>
      <c r="D79" s="8"/>
      <c r="E79" s="7"/>
      <c r="F79" s="7"/>
      <c r="G79" s="7"/>
      <c r="H79" s="7"/>
      <c r="I79" s="8"/>
      <c r="J79" s="7">
        <f t="shared" si="3"/>
        <v>0</v>
      </c>
      <c r="K79" s="9">
        <f t="shared" ref="K79:K100" si="4">J79-29</f>
        <v>-29</v>
      </c>
      <c r="L79" s="27" t="str">
        <f ca="1">IF(TODAY()&gt;Tabela2241011121314151617181920101314151617495051525354[[#This Row],[VENCIMENTO]],"Vencido‼","Válido✔")</f>
        <v>Vencido‼</v>
      </c>
    </row>
    <row r="80" spans="1:12" x14ac:dyDescent="0.25">
      <c r="A80" s="11" t="e">
        <f>Tabela224[[#This Row],[NOME]]</f>
        <v>#VALUE!</v>
      </c>
      <c r="B80" s="11" t="e">
        <f>Tabela224[[#This Row],[CATEGORIA]]</f>
        <v>#VALUE!</v>
      </c>
      <c r="C80" s="15" t="e">
        <f>Tabela224[[#This Row],[SITUAÇÃO ]]</f>
        <v>#VALUE!</v>
      </c>
      <c r="D80" s="8"/>
      <c r="E80" s="7"/>
      <c r="F80" s="7"/>
      <c r="G80" s="7"/>
      <c r="H80" s="7"/>
      <c r="I80" s="8"/>
      <c r="J80" s="7">
        <f t="shared" si="3"/>
        <v>0</v>
      </c>
      <c r="K80" s="9">
        <f t="shared" si="4"/>
        <v>-29</v>
      </c>
      <c r="L80" s="27" t="str">
        <f ca="1">IF(TODAY()&gt;Tabela2241011121314151617181920101314151617495051525354[[#This Row],[VENCIMENTO]],"Vencido‼","Válido✔")</f>
        <v>Vencido‼</v>
      </c>
    </row>
    <row r="81" spans="1:12" x14ac:dyDescent="0.25">
      <c r="A81" s="11" t="e">
        <f>Tabela224[[#This Row],[NOME]]</f>
        <v>#VALUE!</v>
      </c>
      <c r="B81" s="11" t="e">
        <f>Tabela224[[#This Row],[CATEGORIA]]</f>
        <v>#VALUE!</v>
      </c>
      <c r="C81" s="15"/>
      <c r="D81" s="8"/>
      <c r="E81" s="7"/>
      <c r="F81" s="7"/>
      <c r="G81" s="7"/>
      <c r="H81" s="7"/>
      <c r="I81" s="8"/>
      <c r="J81" s="7">
        <f t="shared" si="3"/>
        <v>0</v>
      </c>
      <c r="K81" s="9">
        <f t="shared" si="4"/>
        <v>-29</v>
      </c>
      <c r="L81" s="27" t="str">
        <f ca="1">IF(TODAY()&gt;Tabela2241011121314151617181920101314151617495051525354[[#This Row],[VENCIMENTO]],"Vencido‼","Válido✔")</f>
        <v>Vencido‼</v>
      </c>
    </row>
    <row r="82" spans="1:12" x14ac:dyDescent="0.25">
      <c r="A82" s="11" t="e">
        <f>Tabela224[[#This Row],[NOME]]</f>
        <v>#VALUE!</v>
      </c>
      <c r="B82" s="11" t="e">
        <f>Tabela224[[#This Row],[CATEGORIA]]</f>
        <v>#VALUE!</v>
      </c>
      <c r="C82" s="15"/>
      <c r="D82" s="8"/>
      <c r="E82" s="7"/>
      <c r="F82" s="7"/>
      <c r="G82" s="7"/>
      <c r="H82" s="7"/>
      <c r="I82" s="8"/>
      <c r="J82" s="7">
        <f t="shared" si="3"/>
        <v>0</v>
      </c>
      <c r="K82" s="9">
        <f t="shared" si="4"/>
        <v>-29</v>
      </c>
      <c r="L82" s="27" t="str">
        <f ca="1">IF(TODAY()&gt;Tabela2241011121314151617181920101314151617495051525354[[#This Row],[VENCIMENTO]],"Vencido‼","Válido✔")</f>
        <v>Vencido‼</v>
      </c>
    </row>
    <row r="83" spans="1:12" x14ac:dyDescent="0.25">
      <c r="A83" s="11" t="e">
        <f>Tabela224[[#This Row],[NOME]]</f>
        <v>#VALUE!</v>
      </c>
      <c r="B83" s="11" t="e">
        <f>Tabela224[[#This Row],[CATEGORIA]]</f>
        <v>#VALUE!</v>
      </c>
      <c r="C83" s="15"/>
      <c r="D83" s="8"/>
      <c r="E83" s="7"/>
      <c r="F83" s="7"/>
      <c r="G83" s="7"/>
      <c r="H83" s="7"/>
      <c r="I83" s="8"/>
      <c r="J83" s="7">
        <f t="shared" si="3"/>
        <v>0</v>
      </c>
      <c r="K83" s="9">
        <f t="shared" si="4"/>
        <v>-29</v>
      </c>
      <c r="L83" s="27" t="str">
        <f ca="1">IF(TODAY()&gt;Tabela2241011121314151617181920101314151617495051525354[[#This Row],[VENCIMENTO]],"Vencido‼","Válido✔")</f>
        <v>Vencido‼</v>
      </c>
    </row>
    <row r="84" spans="1:12" x14ac:dyDescent="0.25">
      <c r="A84" s="11" t="e">
        <f>Tabela224[[#This Row],[NOME]]</f>
        <v>#VALUE!</v>
      </c>
      <c r="B84" s="11" t="e">
        <f>Tabela224[[#This Row],[CATEGORIA]]</f>
        <v>#VALUE!</v>
      </c>
      <c r="C84" s="15"/>
      <c r="D84" s="8"/>
      <c r="E84" s="7"/>
      <c r="F84" s="7"/>
      <c r="G84" s="7"/>
      <c r="H84" s="7"/>
      <c r="I84" s="8"/>
      <c r="J84" s="7">
        <f t="shared" si="3"/>
        <v>0</v>
      </c>
      <c r="K84" s="9">
        <f t="shared" si="4"/>
        <v>-29</v>
      </c>
      <c r="L84" s="27" t="str">
        <f ca="1">IF(TODAY()&gt;Tabela2241011121314151617181920101314151617495051525354[[#This Row],[VENCIMENTO]],"Vencido‼","Válido✔")</f>
        <v>Vencido‼</v>
      </c>
    </row>
    <row r="85" spans="1:12" x14ac:dyDescent="0.25">
      <c r="A85" s="11" t="e">
        <f>Tabela224[[#This Row],[NOME]]</f>
        <v>#VALUE!</v>
      </c>
      <c r="B85" s="11" t="e">
        <f>Tabela224[[#This Row],[CATEGORIA]]</f>
        <v>#VALUE!</v>
      </c>
      <c r="C85" s="15"/>
      <c r="D85" s="8"/>
      <c r="E85" s="7"/>
      <c r="F85" s="7"/>
      <c r="G85" s="7"/>
      <c r="H85" s="7"/>
      <c r="I85" s="8"/>
      <c r="J85" s="7">
        <f t="shared" si="3"/>
        <v>0</v>
      </c>
      <c r="K85" s="9">
        <f t="shared" si="4"/>
        <v>-29</v>
      </c>
      <c r="L85" s="27" t="str">
        <f ca="1">IF(TODAY()&gt;Tabela2241011121314151617181920101314151617495051525354[[#This Row],[VENCIMENTO]],"Vencido‼","Válido✔")</f>
        <v>Vencido‼</v>
      </c>
    </row>
    <row r="86" spans="1:12" x14ac:dyDescent="0.25">
      <c r="A86" s="11" t="e">
        <f>Tabela224[[#This Row],[NOME]]</f>
        <v>#VALUE!</v>
      </c>
      <c r="B86" s="11" t="e">
        <f>Tabela224[[#This Row],[CATEGORIA]]</f>
        <v>#VALUE!</v>
      </c>
      <c r="C86" s="15"/>
      <c r="D86" s="8"/>
      <c r="E86" s="7"/>
      <c r="F86" s="7"/>
      <c r="G86" s="7"/>
      <c r="H86" s="7"/>
      <c r="I86" s="8"/>
      <c r="J86" s="7">
        <f t="shared" si="3"/>
        <v>0</v>
      </c>
      <c r="K86" s="9">
        <f t="shared" si="4"/>
        <v>-29</v>
      </c>
      <c r="L86" s="27" t="str">
        <f ca="1">IF(TODAY()&gt;Tabela2241011121314151617181920101314151617495051525354[[#This Row],[VENCIMENTO]],"Vencido‼","Válido✔")</f>
        <v>Vencido‼</v>
      </c>
    </row>
    <row r="87" spans="1:12" x14ac:dyDescent="0.25">
      <c r="A87" s="11" t="e">
        <f>Tabela224[[#This Row],[NOME]]</f>
        <v>#VALUE!</v>
      </c>
      <c r="B87" s="11" t="e">
        <f>Tabela224[[#This Row],[CATEGORIA]]</f>
        <v>#VALUE!</v>
      </c>
      <c r="C87" s="15"/>
      <c r="D87" s="8"/>
      <c r="E87" s="7"/>
      <c r="F87" s="7"/>
      <c r="G87" s="7"/>
      <c r="H87" s="7"/>
      <c r="I87" s="8"/>
      <c r="J87" s="7">
        <f t="shared" si="3"/>
        <v>0</v>
      </c>
      <c r="K87" s="9">
        <f t="shared" si="4"/>
        <v>-29</v>
      </c>
      <c r="L87" s="27" t="str">
        <f ca="1">IF(TODAY()&gt;Tabela2241011121314151617181920101314151617495051525354[[#This Row],[VENCIMENTO]],"Vencido‼","Válido✔")</f>
        <v>Vencido‼</v>
      </c>
    </row>
    <row r="88" spans="1:12" x14ac:dyDescent="0.25">
      <c r="A88" s="11" t="e">
        <f>Tabela224[[#This Row],[NOME]]</f>
        <v>#VALUE!</v>
      </c>
      <c r="B88" s="11" t="e">
        <f>Tabela224[[#This Row],[CATEGORIA]]</f>
        <v>#VALUE!</v>
      </c>
      <c r="C88" s="15"/>
      <c r="D88" s="8"/>
      <c r="E88" s="7"/>
      <c r="F88" s="7"/>
      <c r="G88" s="7"/>
      <c r="H88" s="7"/>
      <c r="I88" s="8"/>
      <c r="J88" s="7">
        <f t="shared" si="3"/>
        <v>0</v>
      </c>
      <c r="K88" s="9">
        <f t="shared" si="4"/>
        <v>-29</v>
      </c>
      <c r="L88" s="27" t="str">
        <f ca="1">IF(TODAY()&gt;Tabela2241011121314151617181920101314151617495051525354[[#This Row],[VENCIMENTO]],"Vencido‼","Válido✔")</f>
        <v>Vencido‼</v>
      </c>
    </row>
    <row r="89" spans="1:12" x14ac:dyDescent="0.25">
      <c r="A89" s="11" t="e">
        <f>Tabela224[[#This Row],[NOME]]</f>
        <v>#VALUE!</v>
      </c>
      <c r="B89" s="11" t="e">
        <f>Tabela224[[#This Row],[CATEGORIA]]</f>
        <v>#VALUE!</v>
      </c>
      <c r="C89" s="15"/>
      <c r="D89" s="8"/>
      <c r="E89" s="7"/>
      <c r="F89" s="7"/>
      <c r="G89" s="7"/>
      <c r="H89" s="7"/>
      <c r="I89" s="8"/>
      <c r="J89" s="7">
        <f t="shared" si="3"/>
        <v>0</v>
      </c>
      <c r="K89" s="9">
        <f t="shared" si="4"/>
        <v>-29</v>
      </c>
      <c r="L89" s="27" t="str">
        <f ca="1">IF(TODAY()&gt;Tabela2241011121314151617181920101314151617495051525354[[#This Row],[VENCIMENTO]],"Vencido‼","Válido✔")</f>
        <v>Vencido‼</v>
      </c>
    </row>
    <row r="90" spans="1:12" x14ac:dyDescent="0.25">
      <c r="A90" s="11" t="e">
        <f>Tabela224[[#This Row],[NOME]]</f>
        <v>#VALUE!</v>
      </c>
      <c r="B90" s="11" t="e">
        <f>Tabela224[[#This Row],[CATEGORIA]]</f>
        <v>#VALUE!</v>
      </c>
      <c r="C90" s="15"/>
      <c r="D90" s="8"/>
      <c r="E90" s="7"/>
      <c r="F90" s="7"/>
      <c r="G90" s="7"/>
      <c r="H90" s="7"/>
      <c r="I90" s="8"/>
      <c r="J90" s="7">
        <f t="shared" si="3"/>
        <v>0</v>
      </c>
      <c r="K90" s="9">
        <f t="shared" si="4"/>
        <v>-29</v>
      </c>
      <c r="L90" s="27" t="str">
        <f ca="1">IF(TODAY()&gt;Tabela2241011121314151617181920101314151617495051525354[[#This Row],[VENCIMENTO]],"Vencido‼","Válido✔")</f>
        <v>Vencido‼</v>
      </c>
    </row>
    <row r="91" spans="1:12" x14ac:dyDescent="0.25">
      <c r="A91" s="11" t="e">
        <f>Tabela224[[#This Row],[NOME]]</f>
        <v>#VALUE!</v>
      </c>
      <c r="B91" s="11" t="e">
        <f>Tabela224[[#This Row],[CATEGORIA]]</f>
        <v>#VALUE!</v>
      </c>
      <c r="C91" s="15"/>
      <c r="D91" s="8"/>
      <c r="E91" s="7"/>
      <c r="F91" s="7"/>
      <c r="G91" s="7"/>
      <c r="H91" s="7"/>
      <c r="I91" s="8"/>
      <c r="J91" s="7">
        <f t="shared" si="3"/>
        <v>0</v>
      </c>
      <c r="K91" s="9">
        <f t="shared" si="4"/>
        <v>-29</v>
      </c>
      <c r="L91" s="27" t="str">
        <f ca="1">IF(TODAY()&gt;Tabela2241011121314151617181920101314151617495051525354[[#This Row],[VENCIMENTO]],"Vencido‼","Válido✔")</f>
        <v>Vencido‼</v>
      </c>
    </row>
    <row r="92" spans="1:12" x14ac:dyDescent="0.25">
      <c r="A92" s="11" t="e">
        <f>Tabela224[[#This Row],[NOME]]</f>
        <v>#VALUE!</v>
      </c>
      <c r="B92" s="11" t="e">
        <f>Tabela224[[#This Row],[CATEGORIA]]</f>
        <v>#VALUE!</v>
      </c>
      <c r="C92" s="15"/>
      <c r="D92" s="8"/>
      <c r="E92" s="7"/>
      <c r="F92" s="7"/>
      <c r="G92" s="7"/>
      <c r="H92" s="7"/>
      <c r="I92" s="8"/>
      <c r="J92" s="7">
        <f t="shared" si="3"/>
        <v>0</v>
      </c>
      <c r="K92" s="9">
        <f t="shared" si="4"/>
        <v>-29</v>
      </c>
      <c r="L92" s="27" t="str">
        <f ca="1">IF(TODAY()&gt;Tabela2241011121314151617181920101314151617495051525354[[#This Row],[VENCIMENTO]],"Vencido‼","Válido✔")</f>
        <v>Vencido‼</v>
      </c>
    </row>
    <row r="93" spans="1:12" x14ac:dyDescent="0.25">
      <c r="A93" s="11" t="e">
        <f>Tabela224[[#This Row],[NOME]]</f>
        <v>#VALUE!</v>
      </c>
      <c r="B93" s="11" t="e">
        <f>Tabela224[[#This Row],[CATEGORIA]]</f>
        <v>#VALUE!</v>
      </c>
      <c r="C93" s="15"/>
      <c r="D93" s="8"/>
      <c r="E93" s="7"/>
      <c r="F93" s="7"/>
      <c r="G93" s="7"/>
      <c r="H93" s="7"/>
      <c r="I93" s="8"/>
      <c r="J93" s="7">
        <f t="shared" si="3"/>
        <v>0</v>
      </c>
      <c r="K93" s="9">
        <f t="shared" si="4"/>
        <v>-29</v>
      </c>
      <c r="L93" s="27" t="str">
        <f ca="1">IF(TODAY()&gt;Tabela2241011121314151617181920101314151617495051525354[[#This Row],[VENCIMENTO]],"Vencido‼","Válido✔")</f>
        <v>Vencido‼</v>
      </c>
    </row>
    <row r="94" spans="1:12" x14ac:dyDescent="0.25">
      <c r="A94" s="11" t="e">
        <f>Tabela224[[#This Row],[NOME]]</f>
        <v>#VALUE!</v>
      </c>
      <c r="B94" s="11" t="e">
        <f>Tabela224[[#This Row],[CATEGORIA]]</f>
        <v>#VALUE!</v>
      </c>
      <c r="C94" s="15"/>
      <c r="D94" s="8"/>
      <c r="E94" s="7"/>
      <c r="F94" s="7"/>
      <c r="G94" s="7"/>
      <c r="H94" s="7"/>
      <c r="I94" s="8"/>
      <c r="J94" s="7">
        <f t="shared" si="3"/>
        <v>0</v>
      </c>
      <c r="K94" s="9">
        <f t="shared" si="4"/>
        <v>-29</v>
      </c>
      <c r="L94" s="27" t="str">
        <f ca="1">IF(TODAY()&gt;Tabela2241011121314151617181920101314151617495051525354[[#This Row],[VENCIMENTO]],"Vencido‼","Válido✔")</f>
        <v>Vencido‼</v>
      </c>
    </row>
    <row r="95" spans="1:12" x14ac:dyDescent="0.25">
      <c r="A95" s="11" t="e">
        <f>Tabela224[[#This Row],[NOME]]</f>
        <v>#VALUE!</v>
      </c>
      <c r="B95" s="11" t="e">
        <f>Tabela224[[#This Row],[CATEGORIA]]</f>
        <v>#VALUE!</v>
      </c>
      <c r="C95" s="15"/>
      <c r="D95" s="8"/>
      <c r="E95" s="7"/>
      <c r="F95" s="7"/>
      <c r="G95" s="7"/>
      <c r="H95" s="7"/>
      <c r="I95" s="8"/>
      <c r="J95" s="7">
        <f t="shared" si="3"/>
        <v>0</v>
      </c>
      <c r="K95" s="9">
        <f t="shared" si="4"/>
        <v>-29</v>
      </c>
      <c r="L95" s="27" t="str">
        <f ca="1">IF(TODAY()&gt;Tabela2241011121314151617181920101314151617495051525354[[#This Row],[VENCIMENTO]],"Vencido‼","Válido✔")</f>
        <v>Vencido‼</v>
      </c>
    </row>
    <row r="96" spans="1:12" x14ac:dyDescent="0.25">
      <c r="A96" s="11" t="e">
        <f>Tabela224[[#This Row],[NOME]]</f>
        <v>#VALUE!</v>
      </c>
      <c r="B96" s="11" t="e">
        <f>Tabela224[[#This Row],[CATEGORIA]]</f>
        <v>#VALUE!</v>
      </c>
      <c r="C96" s="15"/>
      <c r="D96" s="8"/>
      <c r="E96" s="7"/>
      <c r="F96" s="7"/>
      <c r="G96" s="7"/>
      <c r="H96" s="7"/>
      <c r="I96" s="8"/>
      <c r="J96" s="7">
        <f t="shared" si="3"/>
        <v>0</v>
      </c>
      <c r="K96" s="9">
        <f t="shared" si="4"/>
        <v>-29</v>
      </c>
      <c r="L96" s="27" t="str">
        <f ca="1">IF(TODAY()&gt;Tabela2241011121314151617181920101314151617495051525354[[#This Row],[VENCIMENTO]],"Vencido‼","Válido✔")</f>
        <v>Vencido‼</v>
      </c>
    </row>
    <row r="97" spans="1:12" x14ac:dyDescent="0.25">
      <c r="A97" s="11" t="e">
        <f>Tabela224[[#This Row],[NOME]]</f>
        <v>#VALUE!</v>
      </c>
      <c r="B97" s="11" t="e">
        <f>Tabela224[[#This Row],[CATEGORIA]]</f>
        <v>#VALUE!</v>
      </c>
      <c r="C97" s="15"/>
      <c r="D97" s="8"/>
      <c r="E97" s="7"/>
      <c r="F97" s="7"/>
      <c r="G97" s="7"/>
      <c r="H97" s="7"/>
      <c r="I97" s="8"/>
      <c r="J97" s="7">
        <f t="shared" si="3"/>
        <v>0</v>
      </c>
      <c r="K97" s="9">
        <f t="shared" si="4"/>
        <v>-29</v>
      </c>
      <c r="L97" s="27" t="str">
        <f ca="1">IF(TODAY()&gt;Tabela2241011121314151617181920101314151617495051525354[[#This Row],[VENCIMENTO]],"Vencido‼","Válido✔")</f>
        <v>Vencido‼</v>
      </c>
    </row>
    <row r="98" spans="1:12" x14ac:dyDescent="0.25">
      <c r="A98" s="11" t="e">
        <f>Tabela224[[#This Row],[NOME]]</f>
        <v>#VALUE!</v>
      </c>
      <c r="B98" s="11" t="e">
        <f>Tabela224[[#This Row],[CATEGORIA]]</f>
        <v>#VALUE!</v>
      </c>
      <c r="C98" s="15"/>
      <c r="D98" s="8"/>
      <c r="E98" s="7"/>
      <c r="F98" s="7"/>
      <c r="G98" s="7"/>
      <c r="H98" s="7"/>
      <c r="I98" s="8"/>
      <c r="J98" s="7">
        <f t="shared" si="3"/>
        <v>0</v>
      </c>
      <c r="K98" s="9">
        <f t="shared" si="4"/>
        <v>-29</v>
      </c>
      <c r="L98" s="27" t="str">
        <f ca="1">IF(TODAY()&gt;Tabela2241011121314151617181920101314151617495051525354[[#This Row],[VENCIMENTO]],"Vencido‼","Válido✔")</f>
        <v>Vencido‼</v>
      </c>
    </row>
    <row r="99" spans="1:12" x14ac:dyDescent="0.25">
      <c r="A99" s="11" t="e">
        <f>Tabela224[[#This Row],[NOME]]</f>
        <v>#VALUE!</v>
      </c>
      <c r="B99" s="11" t="e">
        <f>Tabela224[[#This Row],[CATEGORIA]]</f>
        <v>#VALUE!</v>
      </c>
      <c r="C99" s="15"/>
      <c r="D99" s="8"/>
      <c r="E99" s="7"/>
      <c r="F99" s="7"/>
      <c r="G99" s="7"/>
      <c r="H99" s="7"/>
      <c r="I99" s="8"/>
      <c r="J99" s="7">
        <f t="shared" si="3"/>
        <v>0</v>
      </c>
      <c r="K99" s="9">
        <f t="shared" si="4"/>
        <v>-29</v>
      </c>
      <c r="L99" s="27" t="str">
        <f ca="1">IF(TODAY()&gt;Tabela2241011121314151617181920101314151617495051525354[[#This Row],[VENCIMENTO]],"Vencido‼","Válido✔")</f>
        <v>Vencido‼</v>
      </c>
    </row>
    <row r="100" spans="1:12" x14ac:dyDescent="0.25">
      <c r="A100" s="11" t="e">
        <f>Tabela224[[#This Row],[NOME]]</f>
        <v>#VALUE!</v>
      </c>
      <c r="B100" s="11" t="e">
        <f>Tabela224[[#This Row],[CATEGORIA]]</f>
        <v>#VALUE!</v>
      </c>
      <c r="C100" s="15"/>
      <c r="D100" s="8"/>
      <c r="E100" s="7"/>
      <c r="F100" s="7"/>
      <c r="G100" s="7"/>
      <c r="H100" s="7"/>
      <c r="I100" s="8"/>
      <c r="J100" s="7">
        <f t="shared" si="3"/>
        <v>0</v>
      </c>
      <c r="K100" s="9">
        <f t="shared" si="4"/>
        <v>-29</v>
      </c>
      <c r="L100" s="27" t="str">
        <f ca="1">IF(TODAY()&gt;Tabela2241011121314151617181920101314151617495051525354[[#This Row],[VENCIMENTO]],"Vencido‼","Válido✔")</f>
        <v>Vencido‼</v>
      </c>
    </row>
  </sheetData>
  <mergeCells count="2">
    <mergeCell ref="A2:L2"/>
    <mergeCell ref="A3:J3"/>
  </mergeCells>
  <conditionalFormatting sqref="J1">
    <cfRule type="containsText" dxfId="61" priority="2" operator="containsText" text="VENCIMENTO PRÓXIMO">
      <formula>NOT(ISERROR(SEARCH("VENCIMENTO PRÓXIMO",J1)))</formula>
    </cfRule>
  </conditionalFormatting>
  <conditionalFormatting sqref="J4">
    <cfRule type="timePeriod" dxfId="60" priority="7" timePeriod="nextMonth">
      <formula>AND(MONTH(J4)=MONTH(EDATE(TODAY(),0+1)),YEAR(J4)=YEAR(EDATE(TODAY(),0+1)))</formula>
    </cfRule>
  </conditionalFormatting>
  <conditionalFormatting sqref="J5:J100">
    <cfRule type="cellIs" dxfId="59" priority="13" operator="equal">
      <formula>44848</formula>
    </cfRule>
    <cfRule type="cellIs" dxfId="58" priority="14" operator="lessThan">
      <formula>44848</formula>
    </cfRule>
  </conditionalFormatting>
  <conditionalFormatting sqref="J5:K1048576">
    <cfRule type="timePeriod" dxfId="57" priority="10" timePeriod="nextMonth">
      <formula>AND(MONTH(J5)=MONTH(EDATE(TODAY(),0+1)),YEAR(J5)=YEAR(EDATE(TODAY(),0+1)))</formula>
    </cfRule>
  </conditionalFormatting>
  <conditionalFormatting sqref="K1">
    <cfRule type="containsText" dxfId="56" priority="1" operator="containsText" text="VENCIMENTO PRÓXIMO">
      <formula>NOT(ISERROR(SEARCH("VENCIMENTO PRÓXIMO",K1)))</formula>
    </cfRule>
    <cfRule type="containsText" dxfId="55" priority="3" operator="containsText" text="PROGRAMAR RENOVAÇÃO">
      <formula>NOT(ISERROR(SEARCH("PROGRAMAR RENOVAÇÃO",K1)))</formula>
    </cfRule>
  </conditionalFormatting>
  <conditionalFormatting sqref="K3 K5:K1048576">
    <cfRule type="timePeriod" dxfId="54" priority="9" timePeriod="thisMonth">
      <formula>AND(MONTH(K3)=MONTH(TODAY()),YEAR(K3)=YEAR(TODAY()))</formula>
    </cfRule>
  </conditionalFormatting>
  <conditionalFormatting sqref="K3">
    <cfRule type="timePeriod" dxfId="53" priority="11" timePeriod="nextMonth">
      <formula>AND(MONTH(K3)=MONTH(EDATE(TODAY(),0+1)),YEAR(K3)=YEAR(EDATE(TODAY(),0+1)))</formula>
    </cfRule>
  </conditionalFormatting>
  <conditionalFormatting sqref="K4">
    <cfRule type="timePeriod" dxfId="52" priority="6" timePeriod="thisMonth">
      <formula>AND(MONTH(K4)=MONTH(TODAY()),YEAR(K4)=YEAR(TODAY()))</formula>
    </cfRule>
    <cfRule type="timePeriod" dxfId="51" priority="8" timePeriod="nextMonth">
      <formula>AND(MONTH(K4)=MONTH(EDATE(TODAY(),0+1)),YEAR(K4)=YEAR(EDATE(TODAY(),0+1)))</formula>
    </cfRule>
  </conditionalFormatting>
  <conditionalFormatting sqref="K5:K100">
    <cfRule type="cellIs" dxfId="50" priority="12" operator="equal">
      <formula>44809</formula>
    </cfRule>
  </conditionalFormatting>
  <conditionalFormatting sqref="L5:L44 L46:L100">
    <cfRule type="containsText" dxfId="49" priority="4" operator="containsText" text="Válido">
      <formula>NOT(ISERROR(SEARCH("Válido",L5)))</formula>
    </cfRule>
    <cfRule type="containsText" dxfId="48" priority="5" operator="containsText" text="Vencido">
      <formula>NOT(ISERROR(SEARCH("Vencido",L5)))</formula>
    </cfRule>
  </conditionalFormatting>
  <hyperlinks>
    <hyperlink ref="L3" r:id="rId1" xr:uid="{C4F4C569-F4EE-47A1-909D-5DF253B38415}"/>
  </hyperlinks>
  <pageMargins left="0.511811024" right="0.511811024" top="0.78740157499999996" bottom="0.78740157499999996" header="0.31496062000000002" footer="0.31496062000000002"/>
  <pageSetup paperSize="9" scale="48" orientation="landscape" r:id="rId2"/>
  <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59896B8-8F25-439F-9577-FC3C7DD036C3}">
          <x14:formula1>
            <xm:f>Planilha2!$A$15:$A$16</xm:f>
          </x14:formula1>
          <xm:sqref>G5:G100</xm:sqref>
        </x14:dataValidation>
        <x14:dataValidation type="list" allowBlank="1" showInputMessage="1" showErrorMessage="1" xr:uid="{6A15A600-3AB4-4092-9522-670063EB060E}">
          <x14:formula1>
            <xm:f>Planilha2!$A$1:$A$2</xm:f>
          </x14:formula1>
          <xm:sqref>H5:H100</xm:sqref>
        </x14:dataValidation>
        <x14:dataValidation type="list" allowBlank="1" showInputMessage="1" showErrorMessage="1" xr:uid="{1B7198AE-9B79-40B0-83AC-EE31A14F9CA5}">
          <x14:formula1>
            <xm:f>Planilha2!$A$4:$A$13</xm:f>
          </x14:formula1>
          <xm:sqref>D5:D100</xm:sqref>
        </x14:dataValidation>
        <x14:dataValidation type="list" allowBlank="1" showInputMessage="1" showErrorMessage="1" xr:uid="{22887FFC-D8F5-42A7-9E5D-303A041BDFD1}">
          <x14:formula1>
            <xm:f>Planilha2!$A$18:$A$19</xm:f>
          </x14:formula1>
          <xm:sqref>C5:C100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D6FC3-AA82-4262-A09A-D5BEFC176037}">
  <sheetPr>
    <pageSetUpPr fitToPage="1"/>
  </sheetPr>
  <dimension ref="A1:L80"/>
  <sheetViews>
    <sheetView topLeftCell="A58" zoomScale="90" zoomScaleNormal="90" zoomScaleSheetLayoutView="100" workbookViewId="0">
      <pane xSplit="1" topLeftCell="B1" activePane="topRight" state="frozen"/>
      <selection activeCell="C12" sqref="C12"/>
      <selection pane="topRight" activeCell="D26" sqref="D26"/>
    </sheetView>
  </sheetViews>
  <sheetFormatPr defaultRowHeight="15" x14ac:dyDescent="0.25"/>
  <cols>
    <col min="1" max="1" width="43.140625" bestFit="1" customWidth="1"/>
    <col min="2" max="2" width="26.140625" style="17" bestFit="1" customWidth="1"/>
    <col min="3" max="3" width="16.140625" style="12" customWidth="1"/>
    <col min="4" max="4" width="41.5703125" style="12" bestFit="1" customWidth="1"/>
    <col min="5" max="5" width="20.7109375" bestFit="1" customWidth="1"/>
    <col min="6" max="7" width="20.7109375" customWidth="1"/>
    <col min="8" max="8" width="24.140625" bestFit="1" customWidth="1"/>
    <col min="9" max="9" width="16.140625" customWidth="1"/>
    <col min="10" max="10" width="18.140625" customWidth="1"/>
    <col min="11" max="11" width="17.28515625" bestFit="1" customWidth="1"/>
    <col min="12" max="12" width="13" bestFit="1" customWidth="1"/>
  </cols>
  <sheetData>
    <row r="1" spans="1:12" ht="77.25" customHeight="1" x14ac:dyDescent="0.25">
      <c r="I1" s="22" t="s">
        <v>85</v>
      </c>
      <c r="J1" s="23" t="s">
        <v>86</v>
      </c>
      <c r="K1" s="24" t="s">
        <v>87</v>
      </c>
    </row>
    <row r="2" spans="1:12" ht="47.1" customHeight="1" x14ac:dyDescent="0.4">
      <c r="A2" s="51" t="s">
        <v>205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3"/>
    </row>
    <row r="3" spans="1:12" ht="45" customHeight="1" x14ac:dyDescent="0.25">
      <c r="A3" s="54"/>
      <c r="B3" s="55"/>
      <c r="C3" s="55"/>
      <c r="D3" s="55"/>
      <c r="E3" s="55"/>
      <c r="F3" s="55"/>
      <c r="G3" s="55"/>
      <c r="H3" s="55"/>
      <c r="I3" s="55"/>
      <c r="J3" s="55"/>
      <c r="K3" s="13" t="s">
        <v>0</v>
      </c>
      <c r="L3" s="14" t="s">
        <v>127</v>
      </c>
    </row>
    <row r="4" spans="1:12" ht="24" x14ac:dyDescent="0.25">
      <c r="A4" s="3" t="s">
        <v>1</v>
      </c>
      <c r="B4" s="16" t="s">
        <v>67</v>
      </c>
      <c r="C4" s="3" t="s">
        <v>77</v>
      </c>
      <c r="D4" s="3" t="s">
        <v>2</v>
      </c>
      <c r="E4" s="4" t="s">
        <v>3</v>
      </c>
      <c r="F4" s="4" t="s">
        <v>8</v>
      </c>
      <c r="G4" s="4" t="s">
        <v>7</v>
      </c>
      <c r="H4" s="5" t="s">
        <v>4</v>
      </c>
      <c r="I4" s="21" t="s">
        <v>83</v>
      </c>
      <c r="J4" s="6" t="s">
        <v>5</v>
      </c>
      <c r="K4" s="6" t="s">
        <v>6</v>
      </c>
      <c r="L4" s="6" t="s">
        <v>78</v>
      </c>
    </row>
    <row r="5" spans="1:12" x14ac:dyDescent="0.25">
      <c r="A5" s="11" t="str">
        <f>Tabela224[[#This Row],[NOME]]</f>
        <v>ADENILSON ÂNGELO MACIEIRA</v>
      </c>
      <c r="B5" s="11" t="str">
        <f>Tabela224[[#This Row],[CATEGORIA]]</f>
        <v>EMPREGADO</v>
      </c>
      <c r="C5" s="15" t="str">
        <f>Tabela224[[#This Row],[SITUAÇÃO ]]</f>
        <v>ATIVO</v>
      </c>
      <c r="D5" s="15" t="s">
        <v>80</v>
      </c>
      <c r="E5" s="7">
        <v>45411</v>
      </c>
      <c r="F5" s="10">
        <v>8.3333333333333329E-2</v>
      </c>
      <c r="G5" s="7" t="s">
        <v>22</v>
      </c>
      <c r="H5" s="7" t="s">
        <v>63</v>
      </c>
      <c r="I5" s="8">
        <v>12</v>
      </c>
      <c r="J5" s="7">
        <f t="shared" ref="J5:J68" si="0">EDATE(E5,I5)</f>
        <v>45776</v>
      </c>
      <c r="K5" s="9">
        <f t="shared" ref="K5:K13" si="1">J5-29</f>
        <v>45747</v>
      </c>
      <c r="L5" s="15" t="str">
        <f ca="1">IF(TODAY()&gt;Tabela224101112131415161718192010131415161749505152535455[[#This Row],[VENCIMENTO]],"Vencido‼","Válido✔")</f>
        <v>Válido✔</v>
      </c>
    </row>
    <row r="6" spans="1:12" x14ac:dyDescent="0.25">
      <c r="A6" s="11" t="str">
        <f>Tabela224[[#This Row],[NOME]]</f>
        <v>ADENILSON PEREIRA SOARES</v>
      </c>
      <c r="B6" s="11" t="str">
        <f>Tabela224[[#This Row],[CATEGORIA]]</f>
        <v>EMPREGADO</v>
      </c>
      <c r="C6" s="15" t="str">
        <f>Tabela224[[#This Row],[SITUAÇÃO ]]</f>
        <v>ATIVO</v>
      </c>
      <c r="D6" s="15" t="s">
        <v>80</v>
      </c>
      <c r="E6" s="7">
        <v>45411</v>
      </c>
      <c r="F6" s="10">
        <v>8.3333333333333329E-2</v>
      </c>
      <c r="G6" s="7" t="s">
        <v>22</v>
      </c>
      <c r="H6" s="7" t="s">
        <v>63</v>
      </c>
      <c r="I6" s="8">
        <v>12</v>
      </c>
      <c r="J6" s="7">
        <f t="shared" si="0"/>
        <v>45776</v>
      </c>
      <c r="K6" s="9">
        <f t="shared" si="1"/>
        <v>45747</v>
      </c>
      <c r="L6" s="15" t="str">
        <f ca="1">IF(TODAY()&gt;Tabela224101112131415161718192010131415161749505152535455[[#This Row],[VENCIMENTO]],"Vencido‼","Válido✔")</f>
        <v>Válido✔</v>
      </c>
    </row>
    <row r="7" spans="1:12" x14ac:dyDescent="0.25">
      <c r="A7" s="11" t="str">
        <f>Tabela224[[#This Row],[NOME]]</f>
        <v>AMANDA APARECIDA DOS SANTOS</v>
      </c>
      <c r="B7" s="11" t="str">
        <f>Tabela224[[#This Row],[CATEGORIA]]</f>
        <v>EMPREGADO</v>
      </c>
      <c r="C7" s="15" t="str">
        <f>Tabela224[[#This Row],[SITUAÇÃO ]]</f>
        <v>ATIVO</v>
      </c>
      <c r="D7" s="15" t="s">
        <v>80</v>
      </c>
      <c r="E7" s="7">
        <v>45411</v>
      </c>
      <c r="F7" s="10">
        <v>8.3333333333333329E-2</v>
      </c>
      <c r="G7" s="7" t="s">
        <v>22</v>
      </c>
      <c r="H7" s="7" t="s">
        <v>63</v>
      </c>
      <c r="I7" s="8">
        <v>12</v>
      </c>
      <c r="J7" s="7">
        <f t="shared" si="0"/>
        <v>45776</v>
      </c>
      <c r="K7" s="9">
        <f t="shared" si="1"/>
        <v>45747</v>
      </c>
      <c r="L7" s="15" t="str">
        <f ca="1">IF(TODAY()&gt;Tabela224101112131415161718192010131415161749505152535455[[#This Row],[VENCIMENTO]],"Vencido‼","Válido✔")</f>
        <v>Válido✔</v>
      </c>
    </row>
    <row r="8" spans="1:12" hidden="1" x14ac:dyDescent="0.25">
      <c r="A8" s="11" t="str">
        <f>Tabela224[[#This Row],[NOME]]</f>
        <v>ANDERSON JOSÉ NUNES REIS</v>
      </c>
      <c r="B8" s="11" t="str">
        <f>Tabela224[[#This Row],[CATEGORIA]]</f>
        <v>EMPREGADO</v>
      </c>
      <c r="C8" s="15" t="str">
        <f>Tabela224[[#This Row],[SITUAÇÃO ]]</f>
        <v>INATIVO</v>
      </c>
      <c r="D8" s="15" t="s">
        <v>80</v>
      </c>
      <c r="E8" s="7"/>
      <c r="F8" s="10">
        <v>8.3333333333333329E-2</v>
      </c>
      <c r="G8" s="7" t="s">
        <v>22</v>
      </c>
      <c r="H8" s="7"/>
      <c r="I8" s="8">
        <v>12</v>
      </c>
      <c r="J8" s="7">
        <f t="shared" si="0"/>
        <v>366</v>
      </c>
      <c r="K8" s="9">
        <f t="shared" si="1"/>
        <v>337</v>
      </c>
      <c r="L8" s="15" t="str">
        <f ca="1">IF(TODAY()&gt;Tabela224101112131415161718192010131415161749505152535455[[#This Row],[VENCIMENTO]],"Vencido‼","Válido✔")</f>
        <v>Vencido‼</v>
      </c>
    </row>
    <row r="9" spans="1:12" x14ac:dyDescent="0.25">
      <c r="A9" s="11" t="str">
        <f>Tabela224[[#This Row],[NOME]]</f>
        <v>ARNALDO RAIMUNDO FERREIRA</v>
      </c>
      <c r="B9" s="11" t="str">
        <f>Tabela224[[#This Row],[CATEGORIA]]</f>
        <v>EMPREGADO</v>
      </c>
      <c r="C9" s="15" t="str">
        <f>Tabela224[[#This Row],[SITUAÇÃO ]]</f>
        <v>ATIVO</v>
      </c>
      <c r="D9" s="15" t="s">
        <v>80</v>
      </c>
      <c r="E9" s="7">
        <v>45411</v>
      </c>
      <c r="F9" s="10">
        <v>8.3333333333333329E-2</v>
      </c>
      <c r="G9" s="7" t="s">
        <v>22</v>
      </c>
      <c r="H9" s="7" t="s">
        <v>63</v>
      </c>
      <c r="I9" s="8">
        <v>12</v>
      </c>
      <c r="J9" s="7">
        <f t="shared" si="0"/>
        <v>45776</v>
      </c>
      <c r="K9" s="9">
        <f t="shared" si="1"/>
        <v>45747</v>
      </c>
      <c r="L9" s="15" t="str">
        <f ca="1">IF(TODAY()&gt;Tabela224101112131415161718192010131415161749505152535455[[#This Row],[VENCIMENTO]],"Vencido‼","Válido✔")</f>
        <v>Válido✔</v>
      </c>
    </row>
    <row r="10" spans="1:12" hidden="1" x14ac:dyDescent="0.25">
      <c r="A10" s="11" t="str">
        <f>Tabela224[[#This Row],[NOME]]</f>
        <v>BRUNO DE SOUSA MARTINS</v>
      </c>
      <c r="B10" s="11" t="str">
        <f>Tabela224[[#This Row],[CATEGORIA]]</f>
        <v xml:space="preserve">EMPREGADO </v>
      </c>
      <c r="C10" s="15" t="str">
        <f>Tabela224[[#This Row],[SITUAÇÃO ]]</f>
        <v>INATIVO</v>
      </c>
      <c r="D10" s="15" t="s">
        <v>80</v>
      </c>
      <c r="E10" s="7"/>
      <c r="F10" s="10">
        <v>8.3333333333333329E-2</v>
      </c>
      <c r="G10" s="7" t="s">
        <v>22</v>
      </c>
      <c r="H10" s="7"/>
      <c r="I10" s="8">
        <v>12</v>
      </c>
      <c r="J10" s="7">
        <f t="shared" si="0"/>
        <v>366</v>
      </c>
      <c r="K10" s="9">
        <f t="shared" si="1"/>
        <v>337</v>
      </c>
      <c r="L10" s="15" t="str">
        <f ca="1">IF(TODAY()&gt;Tabela224101112131415161718192010131415161749505152535455[[#This Row],[VENCIMENTO]],"Vencido‼","Válido✔")</f>
        <v>Vencido‼</v>
      </c>
    </row>
    <row r="11" spans="1:12" x14ac:dyDescent="0.25">
      <c r="A11" s="11" t="str">
        <f>Tabela224[[#This Row],[NOME]]</f>
        <v>CARLOS ANANIAS SOARES DOS ANJOS</v>
      </c>
      <c r="B11" s="11" t="str">
        <f>Tabela224[[#This Row],[CATEGORIA]]</f>
        <v>EMPREGADO</v>
      </c>
      <c r="C11" s="15" t="str">
        <f>Tabela224[[#This Row],[SITUAÇÃO ]]</f>
        <v>ATIVO</v>
      </c>
      <c r="D11" s="15" t="s">
        <v>80</v>
      </c>
      <c r="E11" s="7">
        <v>45411</v>
      </c>
      <c r="F11" s="10">
        <v>8.3333333333333329E-2</v>
      </c>
      <c r="G11" s="7" t="s">
        <v>22</v>
      </c>
      <c r="H11" s="7" t="s">
        <v>63</v>
      </c>
      <c r="I11" s="8">
        <v>12</v>
      </c>
      <c r="J11" s="7">
        <f t="shared" si="0"/>
        <v>45776</v>
      </c>
      <c r="K11" s="9">
        <f t="shared" si="1"/>
        <v>45747</v>
      </c>
      <c r="L11" s="15" t="str">
        <f ca="1">IF(TODAY()&gt;Tabela224101112131415161718192010131415161749505152535455[[#This Row],[VENCIMENTO]],"Vencido‼","Válido✔")</f>
        <v>Válido✔</v>
      </c>
    </row>
    <row r="12" spans="1:12" hidden="1" x14ac:dyDescent="0.25">
      <c r="A12" s="11" t="str">
        <f>Tabela224[[#This Row],[NOME]]</f>
        <v>CARLOS ANTÔNIO DE LISBOA</v>
      </c>
      <c r="B12" s="11" t="str">
        <f>Tabela224[[#This Row],[CATEGORIA]]</f>
        <v>EMPREGADO</v>
      </c>
      <c r="C12" s="15" t="str">
        <f>Tabela224[[#This Row],[SITUAÇÃO ]]</f>
        <v>INATIVO</v>
      </c>
      <c r="D12" s="15" t="s">
        <v>80</v>
      </c>
      <c r="E12" s="7"/>
      <c r="F12" s="10">
        <v>8.3333333333333329E-2</v>
      </c>
      <c r="G12" s="7" t="s">
        <v>22</v>
      </c>
      <c r="H12" s="7"/>
      <c r="I12" s="8">
        <v>12</v>
      </c>
      <c r="J12" s="7">
        <f t="shared" si="0"/>
        <v>366</v>
      </c>
      <c r="K12" s="9">
        <f t="shared" si="1"/>
        <v>337</v>
      </c>
      <c r="L12" s="15" t="str">
        <f ca="1">IF(TODAY()&gt;Tabela224101112131415161718192010131415161749505152535455[[#This Row],[VENCIMENTO]],"Vencido‼","Válido✔")</f>
        <v>Vencido‼</v>
      </c>
    </row>
    <row r="13" spans="1:12" x14ac:dyDescent="0.25">
      <c r="A13" s="11" t="str">
        <f>Tabela224[[#This Row],[NOME]]</f>
        <v>CLESIANO ANTÔNIO DIAS PINHEIRO</v>
      </c>
      <c r="B13" s="11" t="str">
        <f>Tabela224[[#This Row],[CATEGORIA]]</f>
        <v xml:space="preserve">EMPREGADO </v>
      </c>
      <c r="C13" s="15" t="str">
        <f>Tabela224[[#This Row],[SITUAÇÃO ]]</f>
        <v>ATIVO</v>
      </c>
      <c r="D13" s="15" t="s">
        <v>80</v>
      </c>
      <c r="E13" s="7">
        <v>45411</v>
      </c>
      <c r="F13" s="10">
        <v>8.3333333333333329E-2</v>
      </c>
      <c r="G13" s="7" t="s">
        <v>22</v>
      </c>
      <c r="H13" s="7" t="s">
        <v>63</v>
      </c>
      <c r="I13" s="8">
        <v>12</v>
      </c>
      <c r="J13" s="7">
        <f t="shared" si="0"/>
        <v>45776</v>
      </c>
      <c r="K13" s="9">
        <f t="shared" si="1"/>
        <v>45747</v>
      </c>
      <c r="L13" s="15" t="str">
        <f ca="1">IF(TODAY()&gt;Tabela224101112131415161718192010131415161749505152535455[[#This Row],[VENCIMENTO]],"Vencido‼","Válido✔")</f>
        <v>Válido✔</v>
      </c>
    </row>
    <row r="14" spans="1:12" x14ac:dyDescent="0.25">
      <c r="A14" s="11" t="str">
        <f>Tabela224[[#This Row],[NOME]]</f>
        <v>DAMIÃO VICENTE SARAIVA</v>
      </c>
      <c r="B14" s="11" t="str">
        <f>Tabela224[[#This Row],[CATEGORIA]]</f>
        <v>EMPREGADO</v>
      </c>
      <c r="C14" s="15" t="str">
        <f>Tabela224[[#This Row],[SITUAÇÃO ]]</f>
        <v>ATIVO</v>
      </c>
      <c r="D14" s="15" t="s">
        <v>80</v>
      </c>
      <c r="E14" s="7">
        <v>45411</v>
      </c>
      <c r="F14" s="10">
        <v>8.3333333333333329E-2</v>
      </c>
      <c r="G14" s="7" t="s">
        <v>22</v>
      </c>
      <c r="H14" s="7" t="s">
        <v>63</v>
      </c>
      <c r="I14" s="8">
        <v>12</v>
      </c>
      <c r="J14" s="7">
        <f t="shared" si="0"/>
        <v>45776</v>
      </c>
      <c r="K14" s="9">
        <f>J14-29</f>
        <v>45747</v>
      </c>
      <c r="L14" s="15" t="str">
        <f ca="1">IF(TODAY()&gt;Tabela224101112131415161718192010131415161749505152535455[[#This Row],[VENCIMENTO]],"Vencido‼","Válido✔")</f>
        <v>Válido✔</v>
      </c>
    </row>
    <row r="15" spans="1:12" x14ac:dyDescent="0.25">
      <c r="A15" s="11" t="str">
        <f>Tabela224[[#This Row],[NOME]]</f>
        <v>DANIEL ALVES DA CUNHA</v>
      </c>
      <c r="B15" s="11" t="str">
        <f>Tabela224[[#This Row],[CATEGORIA]]</f>
        <v>EMPREGADO</v>
      </c>
      <c r="C15" s="15" t="str">
        <f>Tabela224[[#This Row],[SITUAÇÃO ]]</f>
        <v>ATIVO</v>
      </c>
      <c r="D15" s="15" t="s">
        <v>80</v>
      </c>
      <c r="E15" s="7"/>
      <c r="F15" s="10">
        <v>8.3333333333333329E-2</v>
      </c>
      <c r="G15" s="7" t="s">
        <v>22</v>
      </c>
      <c r="H15" s="7"/>
      <c r="I15" s="8">
        <v>12</v>
      </c>
      <c r="J15" s="7">
        <f t="shared" si="0"/>
        <v>366</v>
      </c>
      <c r="K15" s="9">
        <f t="shared" ref="K15:K72" si="2">J15-29</f>
        <v>337</v>
      </c>
      <c r="L15" s="15" t="str">
        <f ca="1">IF(TODAY()&gt;Tabela224101112131415161718192010131415161749505152535455[[#This Row],[VENCIMENTO]],"Vencido‼","Válido✔")</f>
        <v>Vencido‼</v>
      </c>
    </row>
    <row r="16" spans="1:12" x14ac:dyDescent="0.25">
      <c r="A16" s="11" t="str">
        <f>Tabela224[[#This Row],[NOME]]</f>
        <v>DIEGO GALDINO REZENDE</v>
      </c>
      <c r="B16" s="11" t="str">
        <f>Tabela224[[#This Row],[CATEGORIA]]</f>
        <v>INTERMITENTE (GEOSCAN)</v>
      </c>
      <c r="C16" s="15" t="str">
        <f>Tabela224[[#This Row],[SITUAÇÃO ]]</f>
        <v>ATIVO</v>
      </c>
      <c r="D16" s="15" t="s">
        <v>80</v>
      </c>
      <c r="E16" s="7"/>
      <c r="F16" s="10">
        <v>8.3333333333333329E-2</v>
      </c>
      <c r="G16" s="7" t="s">
        <v>22</v>
      </c>
      <c r="H16" s="7"/>
      <c r="I16" s="8">
        <v>12</v>
      </c>
      <c r="J16" s="7">
        <f t="shared" si="0"/>
        <v>366</v>
      </c>
      <c r="K16" s="9">
        <f t="shared" si="2"/>
        <v>337</v>
      </c>
      <c r="L16" s="15" t="str">
        <f ca="1">IF(TODAY()&gt;Tabela224101112131415161718192010131415161749505152535455[[#This Row],[VENCIMENTO]],"Vencido‼","Válido✔")</f>
        <v>Vencido‼</v>
      </c>
    </row>
    <row r="17" spans="1:12" x14ac:dyDescent="0.25">
      <c r="A17" s="11" t="str">
        <f>Tabela224[[#This Row],[NOME]]</f>
        <v>DOGIVAL GONÇALVES DOS SANTOS</v>
      </c>
      <c r="B17" s="11" t="str">
        <f>Tabela224[[#This Row],[CATEGORIA]]</f>
        <v>INTERMITENTE (ELISVÂNIO)</v>
      </c>
      <c r="C17" s="15" t="str">
        <f>Tabela224[[#This Row],[SITUAÇÃO ]]</f>
        <v>ATIVO</v>
      </c>
      <c r="D17" s="15" t="s">
        <v>80</v>
      </c>
      <c r="E17" s="7"/>
      <c r="F17" s="10">
        <v>8.3333333333333329E-2</v>
      </c>
      <c r="G17" s="7" t="s">
        <v>22</v>
      </c>
      <c r="H17" s="7"/>
      <c r="I17" s="8">
        <v>12</v>
      </c>
      <c r="J17" s="7">
        <f t="shared" si="0"/>
        <v>366</v>
      </c>
      <c r="K17" s="9">
        <f t="shared" si="2"/>
        <v>337</v>
      </c>
      <c r="L17" s="15" t="str">
        <f ca="1">IF(TODAY()&gt;Tabela224101112131415161718192010131415161749505152535455[[#This Row],[VENCIMENTO]],"Vencido‼","Válido✔")</f>
        <v>Vencido‼</v>
      </c>
    </row>
    <row r="18" spans="1:12" x14ac:dyDescent="0.25">
      <c r="A18" s="11" t="str">
        <f>Tabela224[[#This Row],[NOME]]</f>
        <v>ELISVÂNIO DE SOUZA OLIVEIRA</v>
      </c>
      <c r="B18" s="11" t="str">
        <f>Tabela224[[#This Row],[CATEGORIA]]</f>
        <v>INTERMITENTE (ELISVÂNIO)</v>
      </c>
      <c r="C18" s="15" t="str">
        <f>Tabela224[[#This Row],[SITUAÇÃO ]]</f>
        <v>ATIVO</v>
      </c>
      <c r="D18" s="15" t="s">
        <v>80</v>
      </c>
      <c r="E18" s="7"/>
      <c r="F18" s="10">
        <v>8.3333333333333329E-2</v>
      </c>
      <c r="G18" s="7" t="s">
        <v>22</v>
      </c>
      <c r="H18" s="7"/>
      <c r="I18" s="8">
        <v>12</v>
      </c>
      <c r="J18" s="7">
        <f t="shared" si="0"/>
        <v>366</v>
      </c>
      <c r="K18" s="9">
        <f t="shared" si="2"/>
        <v>337</v>
      </c>
      <c r="L18" s="15" t="str">
        <f ca="1">IF(TODAY()&gt;Tabela224101112131415161718192010131415161749505152535455[[#This Row],[VENCIMENTO]],"Vencido‼","Válido✔")</f>
        <v>Vencido‼</v>
      </c>
    </row>
    <row r="19" spans="1:12" x14ac:dyDescent="0.25">
      <c r="A19" s="11" t="str">
        <f>Tabela224[[#This Row],[NOME]]</f>
        <v>EVARISTO CHAVES DA SILVA</v>
      </c>
      <c r="B19" s="11" t="str">
        <f>Tabela224[[#This Row],[CATEGORIA]]</f>
        <v>EMPREGADO</v>
      </c>
      <c r="C19" s="15" t="str">
        <f>Tabela224[[#This Row],[SITUAÇÃO ]]</f>
        <v>ATIVO</v>
      </c>
      <c r="D19" s="15" t="s">
        <v>80</v>
      </c>
      <c r="E19" s="7"/>
      <c r="F19" s="10">
        <v>8.3333333333333329E-2</v>
      </c>
      <c r="G19" s="7" t="s">
        <v>22</v>
      </c>
      <c r="H19" s="7"/>
      <c r="I19" s="8">
        <v>12</v>
      </c>
      <c r="J19" s="7">
        <f t="shared" si="0"/>
        <v>366</v>
      </c>
      <c r="K19" s="9">
        <f t="shared" si="2"/>
        <v>337</v>
      </c>
      <c r="L19" s="15" t="str">
        <f ca="1">IF(TODAY()&gt;Tabela224101112131415161718192010131415161749505152535455[[#This Row],[VENCIMENTO]],"Vencido‼","Válido✔")</f>
        <v>Vencido‼</v>
      </c>
    </row>
    <row r="20" spans="1:12" x14ac:dyDescent="0.25">
      <c r="A20" s="11" t="str">
        <f>Tabela224[[#This Row],[NOME]]</f>
        <v>FELIPE OLIVEIRA BARBOSA</v>
      </c>
      <c r="B20" s="11" t="str">
        <f>Tabela224[[#This Row],[CATEGORIA]]</f>
        <v>EMPREGADO</v>
      </c>
      <c r="C20" s="15" t="str">
        <f>Tabela224[[#This Row],[SITUAÇÃO ]]</f>
        <v>ATIVO</v>
      </c>
      <c r="D20" s="15" t="s">
        <v>80</v>
      </c>
      <c r="E20" s="7">
        <v>45411</v>
      </c>
      <c r="F20" s="10">
        <v>8.3333333333333329E-2</v>
      </c>
      <c r="G20" s="7" t="s">
        <v>22</v>
      </c>
      <c r="H20" s="7" t="s">
        <v>63</v>
      </c>
      <c r="I20" s="8">
        <v>12</v>
      </c>
      <c r="J20" s="7">
        <f t="shared" si="0"/>
        <v>45776</v>
      </c>
      <c r="K20" s="9">
        <f t="shared" si="2"/>
        <v>45747</v>
      </c>
      <c r="L20" s="15" t="str">
        <f ca="1">IF(TODAY()&gt;Tabela224101112131415161718192010131415161749505152535455[[#This Row],[VENCIMENTO]],"Vencido‼","Válido✔")</f>
        <v>Válido✔</v>
      </c>
    </row>
    <row r="21" spans="1:12" x14ac:dyDescent="0.25">
      <c r="A21" s="11" t="str">
        <f>Tabela224[[#This Row],[NOME]]</f>
        <v>FERNANDO OLIVEIRA DOS SANTOS</v>
      </c>
      <c r="B21" s="11" t="str">
        <f>Tabela224[[#This Row],[CATEGORIA]]</f>
        <v>EMPREGADO</v>
      </c>
      <c r="C21" s="15" t="str">
        <f>Tabela224[[#This Row],[SITUAÇÃO ]]</f>
        <v>ATIVO</v>
      </c>
      <c r="D21" s="15" t="s">
        <v>80</v>
      </c>
      <c r="E21" s="7">
        <v>45411</v>
      </c>
      <c r="F21" s="10">
        <v>8.3333333333333329E-2</v>
      </c>
      <c r="G21" s="7" t="s">
        <v>22</v>
      </c>
      <c r="H21" s="7" t="s">
        <v>63</v>
      </c>
      <c r="I21" s="8">
        <v>12</v>
      </c>
      <c r="J21" s="7">
        <f t="shared" si="0"/>
        <v>45776</v>
      </c>
      <c r="K21" s="9">
        <f t="shared" si="2"/>
        <v>45747</v>
      </c>
      <c r="L21" s="15" t="str">
        <f ca="1">IF(TODAY()&gt;Tabela224101112131415161718192010131415161749505152535455[[#This Row],[VENCIMENTO]],"Vencido‼","Válido✔")</f>
        <v>Válido✔</v>
      </c>
    </row>
    <row r="22" spans="1:12" x14ac:dyDescent="0.25">
      <c r="A22" s="11" t="str">
        <f>Tabela224[[#This Row],[NOME]]</f>
        <v>FILIPI GODINHO VEIGA</v>
      </c>
      <c r="B22" s="11" t="str">
        <f>Tabela224[[#This Row],[CATEGORIA]]</f>
        <v>INTERMITENTE (GEOSCAN)</v>
      </c>
      <c r="C22" s="15" t="str">
        <f>Tabela224[[#This Row],[SITUAÇÃO ]]</f>
        <v>ATIVO</v>
      </c>
      <c r="D22" s="15" t="s">
        <v>80</v>
      </c>
      <c r="E22" s="7"/>
      <c r="F22" s="10">
        <v>8.3333333333333329E-2</v>
      </c>
      <c r="G22" s="7" t="s">
        <v>22</v>
      </c>
      <c r="H22" s="7"/>
      <c r="I22" s="8">
        <v>12</v>
      </c>
      <c r="J22" s="7">
        <f t="shared" si="0"/>
        <v>366</v>
      </c>
      <c r="K22" s="9">
        <f t="shared" si="2"/>
        <v>337</v>
      </c>
      <c r="L22" s="15" t="str">
        <f ca="1">IF(TODAY()&gt;Tabela224101112131415161718192010131415161749505152535455[[#This Row],[VENCIMENTO]],"Vencido‼","Válido✔")</f>
        <v>Vencido‼</v>
      </c>
    </row>
    <row r="23" spans="1:12" x14ac:dyDescent="0.25">
      <c r="A23" s="11" t="str">
        <f>Tabela224[[#This Row],[NOME]]</f>
        <v>GERSON DAMIÃO DA SILVA PRADO</v>
      </c>
      <c r="B23" s="11" t="str">
        <f>Tabela224[[#This Row],[CATEGORIA]]</f>
        <v>EMPREGADO</v>
      </c>
      <c r="C23" s="15" t="str">
        <f>Tabela224[[#This Row],[SITUAÇÃO ]]</f>
        <v>ATIVO</v>
      </c>
      <c r="D23" s="15" t="s">
        <v>80</v>
      </c>
      <c r="E23" s="7">
        <v>45411</v>
      </c>
      <c r="F23" s="10">
        <v>8.3333333333333329E-2</v>
      </c>
      <c r="G23" s="7" t="s">
        <v>22</v>
      </c>
      <c r="H23" s="7" t="s">
        <v>63</v>
      </c>
      <c r="I23" s="8">
        <v>12</v>
      </c>
      <c r="J23" s="7">
        <f t="shared" si="0"/>
        <v>45776</v>
      </c>
      <c r="K23" s="9">
        <f t="shared" si="2"/>
        <v>45747</v>
      </c>
      <c r="L23" s="15" t="str">
        <f ca="1">IF(TODAY()&gt;Tabela224101112131415161718192010131415161749505152535455[[#This Row],[VENCIMENTO]],"Vencido‼","Válido✔")</f>
        <v>Válido✔</v>
      </c>
    </row>
    <row r="24" spans="1:12" x14ac:dyDescent="0.25">
      <c r="A24" s="11" t="str">
        <f>Tabela224[[#This Row],[NOME]]</f>
        <v>GIVALDO JOSE DOS SANTOS</v>
      </c>
      <c r="B24" s="11" t="str">
        <f>Tabela224[[#This Row],[CATEGORIA]]</f>
        <v>INTERMITENTE (ELISVÂNIO)</v>
      </c>
      <c r="C24" s="15" t="str">
        <f>Tabela224[[#This Row],[SITUAÇÃO ]]</f>
        <v>ATIVO</v>
      </c>
      <c r="D24" s="15" t="s">
        <v>80</v>
      </c>
      <c r="E24" s="7"/>
      <c r="F24" s="10">
        <v>8.3333333333333329E-2</v>
      </c>
      <c r="G24" s="7" t="s">
        <v>22</v>
      </c>
      <c r="H24" s="7"/>
      <c r="I24" s="8">
        <v>12</v>
      </c>
      <c r="J24" s="7">
        <f t="shared" si="0"/>
        <v>366</v>
      </c>
      <c r="K24" s="9">
        <f t="shared" si="2"/>
        <v>337</v>
      </c>
      <c r="L24" s="15" t="str">
        <f ca="1">IF(TODAY()&gt;Tabela224101112131415161718192010131415161749505152535455[[#This Row],[VENCIMENTO]],"Vencido‼","Válido✔")</f>
        <v>Vencido‼</v>
      </c>
    </row>
    <row r="25" spans="1:12" x14ac:dyDescent="0.25">
      <c r="A25" s="11" t="str">
        <f>Tabela224[[#This Row],[NOME]]</f>
        <v>GUSTAVO HENRIQUE ABREU ROCHA</v>
      </c>
      <c r="B25" s="11" t="str">
        <f>Tabela224[[#This Row],[CATEGORIA]]</f>
        <v>EMPREGADO</v>
      </c>
      <c r="C25" s="15" t="str">
        <f>Tabela224[[#This Row],[SITUAÇÃO ]]</f>
        <v>ATIVO</v>
      </c>
      <c r="D25" s="15" t="s">
        <v>80</v>
      </c>
      <c r="E25" s="7">
        <v>45411</v>
      </c>
      <c r="F25" s="10">
        <v>8.3333333333333329E-2</v>
      </c>
      <c r="G25" s="7" t="s">
        <v>22</v>
      </c>
      <c r="H25" s="7" t="s">
        <v>63</v>
      </c>
      <c r="I25" s="8">
        <v>12</v>
      </c>
      <c r="J25" s="7">
        <f t="shared" si="0"/>
        <v>45776</v>
      </c>
      <c r="K25" s="9">
        <f t="shared" si="2"/>
        <v>45747</v>
      </c>
      <c r="L25" s="15" t="str">
        <f ca="1">IF(TODAY()&gt;Tabela224101112131415161718192010131415161749505152535455[[#This Row],[VENCIMENTO]],"Vencido‼","Válido✔")</f>
        <v>Válido✔</v>
      </c>
    </row>
    <row r="26" spans="1:12" x14ac:dyDescent="0.25">
      <c r="A26" s="11" t="str">
        <f>Tabela224[[#This Row],[NOME]]</f>
        <v>HIGOR PAULO DIAS OLIVEIRA</v>
      </c>
      <c r="B26" s="11" t="str">
        <f>Tabela224[[#This Row],[CATEGORIA]]</f>
        <v>EMPREGADO</v>
      </c>
      <c r="C26" s="15" t="str">
        <f>Tabela224[[#This Row],[SITUAÇÃO ]]</f>
        <v>ATIVO</v>
      </c>
      <c r="D26" s="15" t="s">
        <v>80</v>
      </c>
      <c r="E26" s="7">
        <v>45411</v>
      </c>
      <c r="F26" s="10">
        <v>8.3333333333333329E-2</v>
      </c>
      <c r="G26" s="7" t="s">
        <v>22</v>
      </c>
      <c r="H26" s="7" t="s">
        <v>63</v>
      </c>
      <c r="I26" s="8">
        <v>12</v>
      </c>
      <c r="J26" s="7">
        <f t="shared" si="0"/>
        <v>45776</v>
      </c>
      <c r="K26" s="9">
        <f t="shared" si="2"/>
        <v>45747</v>
      </c>
      <c r="L26" s="15" t="str">
        <f ca="1">IF(TODAY()&gt;Tabela224101112131415161718192010131415161749505152535455[[#This Row],[VENCIMENTO]],"Vencido‼","Válido✔")</f>
        <v>Válido✔</v>
      </c>
    </row>
    <row r="27" spans="1:12" x14ac:dyDescent="0.25">
      <c r="A27" s="11" t="str">
        <f>Tabela224[[#This Row],[NOME]]</f>
        <v>JANDILSON VIRGENS COSTA</v>
      </c>
      <c r="B27" s="11" t="str">
        <f>Tabela224[[#This Row],[CATEGORIA]]</f>
        <v>INTERMITENTE (ELISVÂNIO)</v>
      </c>
      <c r="C27" s="15" t="str">
        <f>Tabela224[[#This Row],[SITUAÇÃO ]]</f>
        <v>ATIVO</v>
      </c>
      <c r="D27" s="15" t="s">
        <v>80</v>
      </c>
      <c r="E27" s="7"/>
      <c r="F27" s="10">
        <v>8.3333333333333329E-2</v>
      </c>
      <c r="G27" s="7" t="s">
        <v>22</v>
      </c>
      <c r="H27" s="7"/>
      <c r="I27" s="8">
        <v>12</v>
      </c>
      <c r="J27" s="7">
        <f t="shared" si="0"/>
        <v>366</v>
      </c>
      <c r="K27" s="9">
        <f t="shared" si="2"/>
        <v>337</v>
      </c>
      <c r="L27" s="15" t="str">
        <f ca="1">IF(TODAY()&gt;Tabela224101112131415161718192010131415161749505152535455[[#This Row],[VENCIMENTO]],"Vencido‼","Válido✔")</f>
        <v>Vencido‼</v>
      </c>
    </row>
    <row r="28" spans="1:12" x14ac:dyDescent="0.25">
      <c r="A28" s="11" t="str">
        <f>Tabela224[[#This Row],[NOME]]</f>
        <v>JHONATA HENRIQUE AMORIM ALVES</v>
      </c>
      <c r="B28" s="11" t="str">
        <f>Tabela224[[#This Row],[CATEGORIA]]</f>
        <v>EMPREGADO</v>
      </c>
      <c r="C28" s="15" t="str">
        <f>Tabela224[[#This Row],[SITUAÇÃO ]]</f>
        <v>ATIVO</v>
      </c>
      <c r="D28" s="15" t="s">
        <v>80</v>
      </c>
      <c r="E28" s="7">
        <v>45411</v>
      </c>
      <c r="F28" s="10">
        <v>8.3333333333333329E-2</v>
      </c>
      <c r="G28" s="7" t="s">
        <v>22</v>
      </c>
      <c r="H28" s="7" t="s">
        <v>63</v>
      </c>
      <c r="I28" s="8">
        <v>12</v>
      </c>
      <c r="J28" s="7">
        <f t="shared" si="0"/>
        <v>45776</v>
      </c>
      <c r="K28" s="9">
        <f t="shared" si="2"/>
        <v>45747</v>
      </c>
      <c r="L28" s="15" t="str">
        <f ca="1">IF(TODAY()&gt;Tabela224101112131415161718192010131415161749505152535455[[#This Row],[VENCIMENTO]],"Vencido‼","Válido✔")</f>
        <v>Válido✔</v>
      </c>
    </row>
    <row r="29" spans="1:12" hidden="1" x14ac:dyDescent="0.25">
      <c r="A29" s="11" t="str">
        <f>Tabela224[[#This Row],[NOME]]</f>
        <v>JOÃO PAULO GUIMARÃES</v>
      </c>
      <c r="B29" s="11" t="str">
        <f>Tabela224[[#This Row],[CATEGORIA]]</f>
        <v>EMPREGADO</v>
      </c>
      <c r="C29" s="15" t="str">
        <f>Tabela224[[#This Row],[SITUAÇÃO ]]</f>
        <v>INATIVO</v>
      </c>
      <c r="D29" s="15" t="s">
        <v>80</v>
      </c>
      <c r="E29" s="7"/>
      <c r="F29" s="10">
        <v>8.3333333333333329E-2</v>
      </c>
      <c r="G29" s="7" t="s">
        <v>22</v>
      </c>
      <c r="H29" s="7"/>
      <c r="I29" s="8">
        <v>12</v>
      </c>
      <c r="J29" s="7">
        <f t="shared" si="0"/>
        <v>366</v>
      </c>
      <c r="K29" s="9">
        <f t="shared" si="2"/>
        <v>337</v>
      </c>
      <c r="L29" s="15" t="str">
        <f ca="1">IF(TODAY()&gt;Tabela224101112131415161718192010131415161749505152535455[[#This Row],[VENCIMENTO]],"Vencido‼","Válido✔")</f>
        <v>Vencido‼</v>
      </c>
    </row>
    <row r="30" spans="1:12" hidden="1" x14ac:dyDescent="0.25">
      <c r="A30" s="11" t="str">
        <f>Tabela224[[#This Row],[NOME]]</f>
        <v>JONATHAS KELLYSON MARTINS DE OLIVEIRA</v>
      </c>
      <c r="B30" s="11" t="str">
        <f>Tabela224[[#This Row],[CATEGORIA]]</f>
        <v>INTERMITENTE</v>
      </c>
      <c r="C30" s="15" t="str">
        <f>Tabela224[[#This Row],[SITUAÇÃO ]]</f>
        <v>INATIVO</v>
      </c>
      <c r="D30" s="15" t="s">
        <v>80</v>
      </c>
      <c r="E30" s="7"/>
      <c r="F30" s="10">
        <v>8.3333333333333329E-2</v>
      </c>
      <c r="G30" s="7" t="s">
        <v>22</v>
      </c>
      <c r="H30" s="7"/>
      <c r="I30" s="8">
        <v>12</v>
      </c>
      <c r="J30" s="7">
        <f t="shared" si="0"/>
        <v>366</v>
      </c>
      <c r="K30" s="9">
        <f t="shared" si="2"/>
        <v>337</v>
      </c>
      <c r="L30" s="15" t="str">
        <f ca="1">IF(TODAY()&gt;Tabela224101112131415161718192010131415161749505152535455[[#This Row],[VENCIMENTO]],"Vencido‼","Válido✔")</f>
        <v>Vencido‼</v>
      </c>
    </row>
    <row r="31" spans="1:12" x14ac:dyDescent="0.25">
      <c r="A31" s="11" t="str">
        <f>Tabela224[[#This Row],[NOME]]</f>
        <v>JOSÉ ANTÔNIO DIAS</v>
      </c>
      <c r="B31" s="11" t="str">
        <f>Tabela224[[#This Row],[CATEGORIA]]</f>
        <v xml:space="preserve">EMPREGADO </v>
      </c>
      <c r="C31" s="15" t="str">
        <f>Tabela224[[#This Row],[SITUAÇÃO ]]</f>
        <v>ATIVO</v>
      </c>
      <c r="D31" s="15" t="s">
        <v>80</v>
      </c>
      <c r="E31" s="7"/>
      <c r="F31" s="10">
        <v>8.3333333333333329E-2</v>
      </c>
      <c r="G31" s="7" t="s">
        <v>22</v>
      </c>
      <c r="H31" s="7"/>
      <c r="I31" s="8">
        <v>12</v>
      </c>
      <c r="J31" s="7">
        <f t="shared" si="0"/>
        <v>366</v>
      </c>
      <c r="K31" s="9">
        <f t="shared" si="2"/>
        <v>337</v>
      </c>
      <c r="L31" s="15" t="str">
        <f ca="1">IF(TODAY()&gt;Tabela224101112131415161718192010131415161749505152535455[[#This Row],[VENCIMENTO]],"Vencido‼","Válido✔")</f>
        <v>Vencido‼</v>
      </c>
    </row>
    <row r="32" spans="1:12" x14ac:dyDescent="0.25">
      <c r="A32" s="11" t="str">
        <f>Tabela224[[#This Row],[NOME]]</f>
        <v>KENNEDY ALMEIDA MOTA</v>
      </c>
      <c r="B32" s="11" t="str">
        <f>Tabela224[[#This Row],[CATEGORIA]]</f>
        <v>EMPREGADO</v>
      </c>
      <c r="C32" s="15" t="str">
        <f>Tabela224[[#This Row],[SITUAÇÃO ]]</f>
        <v>ATIVO</v>
      </c>
      <c r="D32" s="15" t="s">
        <v>80</v>
      </c>
      <c r="E32" s="7"/>
      <c r="F32" s="10">
        <v>8.3333333333333329E-2</v>
      </c>
      <c r="G32" s="7" t="s">
        <v>22</v>
      </c>
      <c r="H32" s="7"/>
      <c r="I32" s="8">
        <v>12</v>
      </c>
      <c r="J32" s="7">
        <f t="shared" si="0"/>
        <v>366</v>
      </c>
      <c r="K32" s="9">
        <f t="shared" si="2"/>
        <v>337</v>
      </c>
      <c r="L32" s="15" t="str">
        <f ca="1">IF(TODAY()&gt;Tabela224101112131415161718192010131415161749505152535455[[#This Row],[VENCIMENTO]],"Vencido‼","Válido✔")</f>
        <v>Vencido‼</v>
      </c>
    </row>
    <row r="33" spans="1:12" x14ac:dyDescent="0.25">
      <c r="A33" s="11" t="str">
        <f>Tabela224[[#This Row],[NOME]]</f>
        <v>KEVIN AQUINO ARNEZ</v>
      </c>
      <c r="B33" s="11" t="str">
        <f>Tabela224[[#This Row],[CATEGORIA]]</f>
        <v>EMPREGADO</v>
      </c>
      <c r="C33" s="15" t="str">
        <f>Tabela224[[#This Row],[SITUAÇÃO ]]</f>
        <v>ATIVO</v>
      </c>
      <c r="D33" s="15" t="s">
        <v>80</v>
      </c>
      <c r="E33" s="7">
        <v>45411</v>
      </c>
      <c r="F33" s="10">
        <v>8.3333333333333329E-2</v>
      </c>
      <c r="G33" s="7" t="s">
        <v>22</v>
      </c>
      <c r="H33" s="7" t="s">
        <v>63</v>
      </c>
      <c r="I33" s="8">
        <v>12</v>
      </c>
      <c r="J33" s="7">
        <f t="shared" si="0"/>
        <v>45776</v>
      </c>
      <c r="K33" s="9">
        <f t="shared" si="2"/>
        <v>45747</v>
      </c>
      <c r="L33" s="15" t="str">
        <f ca="1">IF(TODAY()&gt;Tabela224101112131415161718192010131415161749505152535455[[#This Row],[VENCIMENTO]],"Vencido‼","Válido✔")</f>
        <v>Válido✔</v>
      </c>
    </row>
    <row r="34" spans="1:12" x14ac:dyDescent="0.25">
      <c r="A34" s="11" t="str">
        <f>Tabela224[[#This Row],[NOME]]</f>
        <v>LEANDRO ARCANJO DOS SANTOS</v>
      </c>
      <c r="B34" s="11" t="str">
        <f>Tabela224[[#This Row],[CATEGORIA]]</f>
        <v>EMPREGADO</v>
      </c>
      <c r="C34" s="15" t="str">
        <f>Tabela224[[#This Row],[SITUAÇÃO ]]</f>
        <v>ATIVO</v>
      </c>
      <c r="D34" s="15" t="s">
        <v>80</v>
      </c>
      <c r="E34" s="7"/>
      <c r="F34" s="10">
        <v>8.3333333333333329E-2</v>
      </c>
      <c r="G34" s="7" t="s">
        <v>22</v>
      </c>
      <c r="H34" s="7"/>
      <c r="I34" s="8">
        <v>12</v>
      </c>
      <c r="J34" s="7">
        <f t="shared" si="0"/>
        <v>366</v>
      </c>
      <c r="K34" s="9">
        <f t="shared" si="2"/>
        <v>337</v>
      </c>
      <c r="L34" s="15" t="str">
        <f ca="1">IF(TODAY()&gt;Tabela224101112131415161718192010131415161749505152535455[[#This Row],[VENCIMENTO]],"Vencido‼","Válido✔")</f>
        <v>Vencido‼</v>
      </c>
    </row>
    <row r="35" spans="1:12" hidden="1" x14ac:dyDescent="0.25">
      <c r="A35" s="11" t="str">
        <f>Tabela224[[#This Row],[NOME]]</f>
        <v>LUCIANO ALVES DE PAIVA</v>
      </c>
      <c r="B35" s="11" t="str">
        <f>Tabela224[[#This Row],[CATEGORIA]]</f>
        <v>EMPREGADO</v>
      </c>
      <c r="C35" s="15" t="str">
        <f>Tabela224[[#This Row],[SITUAÇÃO ]]</f>
        <v>INATIVO</v>
      </c>
      <c r="D35" s="15" t="s">
        <v>80</v>
      </c>
      <c r="E35" s="7"/>
      <c r="F35" s="10">
        <v>8.3333333333333329E-2</v>
      </c>
      <c r="G35" s="7" t="s">
        <v>22</v>
      </c>
      <c r="H35" s="7"/>
      <c r="I35" s="8">
        <v>12</v>
      </c>
      <c r="J35" s="7">
        <f t="shared" si="0"/>
        <v>366</v>
      </c>
      <c r="K35" s="9">
        <f t="shared" si="2"/>
        <v>337</v>
      </c>
      <c r="L35" s="15" t="str">
        <f ca="1">IF(TODAY()&gt;Tabela224101112131415161718192010131415161749505152535455[[#This Row],[VENCIMENTO]],"Vencido‼","Válido✔")</f>
        <v>Vencido‼</v>
      </c>
    </row>
    <row r="36" spans="1:12" x14ac:dyDescent="0.25">
      <c r="A36" s="11" t="str">
        <f>Tabela224[[#This Row],[NOME]]</f>
        <v>LUIZ CARLOS CORRÊA</v>
      </c>
      <c r="B36" s="11" t="str">
        <f>Tabela224[[#This Row],[CATEGORIA]]</f>
        <v>EMPREGADO</v>
      </c>
      <c r="C36" s="15" t="str">
        <f>Tabela224[[#This Row],[SITUAÇÃO ]]</f>
        <v>ATIVO</v>
      </c>
      <c r="D36" s="15" t="s">
        <v>80</v>
      </c>
      <c r="E36" s="7"/>
      <c r="F36" s="10">
        <v>8.3333333333333329E-2</v>
      </c>
      <c r="G36" s="7" t="s">
        <v>22</v>
      </c>
      <c r="H36" s="7"/>
      <c r="I36" s="8">
        <v>12</v>
      </c>
      <c r="J36" s="7">
        <f t="shared" si="0"/>
        <v>366</v>
      </c>
      <c r="K36" s="9">
        <f t="shared" si="2"/>
        <v>337</v>
      </c>
      <c r="L36" s="15" t="str">
        <f ca="1">IF(TODAY()&gt;Tabela224101112131415161718192010131415161749505152535455[[#This Row],[VENCIMENTO]],"Vencido‼","Válido✔")</f>
        <v>Vencido‼</v>
      </c>
    </row>
    <row r="37" spans="1:12" x14ac:dyDescent="0.25">
      <c r="A37" s="11" t="str">
        <f>Tabela224[[#This Row],[NOME]]</f>
        <v>MÁRCIO PEREIRA DO NASCIMENTO</v>
      </c>
      <c r="B37" s="11" t="str">
        <f>Tabela224[[#This Row],[CATEGORIA]]</f>
        <v>EMPREGADO</v>
      </c>
      <c r="C37" s="15" t="str">
        <f>Tabela224[[#This Row],[SITUAÇÃO ]]</f>
        <v>ATIVO</v>
      </c>
      <c r="D37" s="15" t="s">
        <v>80</v>
      </c>
      <c r="E37" s="7">
        <v>45411</v>
      </c>
      <c r="F37" s="10">
        <v>8.3333333333333329E-2</v>
      </c>
      <c r="G37" s="7" t="s">
        <v>22</v>
      </c>
      <c r="H37" s="7" t="s">
        <v>63</v>
      </c>
      <c r="I37" s="8">
        <v>12</v>
      </c>
      <c r="J37" s="7">
        <f t="shared" si="0"/>
        <v>45776</v>
      </c>
      <c r="K37" s="9">
        <f t="shared" si="2"/>
        <v>45747</v>
      </c>
      <c r="L37" s="15" t="str">
        <f ca="1">IF(TODAY()&gt;Tabela224101112131415161718192010131415161749505152535455[[#This Row],[VENCIMENTO]],"Vencido‼","Válido✔")</f>
        <v>Válido✔</v>
      </c>
    </row>
    <row r="38" spans="1:12" x14ac:dyDescent="0.25">
      <c r="A38" s="11" t="str">
        <f>Tabela224[[#This Row],[NOME]]</f>
        <v>MATEUS DOS SANTOS DE BRITO</v>
      </c>
      <c r="B38" s="11" t="str">
        <f>Tabela224[[#This Row],[CATEGORIA]]</f>
        <v>INTERMITENTE (ELISVÂNIO)</v>
      </c>
      <c r="C38" s="15" t="str">
        <f>Tabela224[[#This Row],[SITUAÇÃO ]]</f>
        <v>ATIVO</v>
      </c>
      <c r="D38" s="15" t="s">
        <v>80</v>
      </c>
      <c r="E38" s="7"/>
      <c r="F38" s="10">
        <v>8.3333333333333329E-2</v>
      </c>
      <c r="G38" s="7" t="s">
        <v>22</v>
      </c>
      <c r="H38" s="7"/>
      <c r="I38" s="8">
        <v>12</v>
      </c>
      <c r="J38" s="7">
        <f t="shared" si="0"/>
        <v>366</v>
      </c>
      <c r="K38" s="9">
        <f t="shared" si="2"/>
        <v>337</v>
      </c>
      <c r="L38" s="15" t="str">
        <f ca="1">IF(TODAY()&gt;Tabela224101112131415161718192010131415161749505152535455[[#This Row],[VENCIMENTO]],"Vencido‼","Válido✔")</f>
        <v>Vencido‼</v>
      </c>
    </row>
    <row r="39" spans="1:12" x14ac:dyDescent="0.25">
      <c r="A39" s="11" t="str">
        <f>Tabela224[[#This Row],[NOME]]</f>
        <v>MOACIR ROMÁRIO SIQUEIRA DOS REIS</v>
      </c>
      <c r="B39" s="11" t="str">
        <f>Tabela224[[#This Row],[CATEGORIA]]</f>
        <v>EMPREGADO</v>
      </c>
      <c r="C39" s="15" t="str">
        <f>Tabela224[[#This Row],[SITUAÇÃO ]]</f>
        <v>ATIVO</v>
      </c>
      <c r="D39" s="15" t="s">
        <v>80</v>
      </c>
      <c r="E39" s="7">
        <v>45411</v>
      </c>
      <c r="F39" s="10">
        <v>8.3333333333333329E-2</v>
      </c>
      <c r="G39" s="7" t="s">
        <v>22</v>
      </c>
      <c r="H39" s="7" t="s">
        <v>63</v>
      </c>
      <c r="I39" s="8">
        <v>12</v>
      </c>
      <c r="J39" s="7">
        <f t="shared" si="0"/>
        <v>45776</v>
      </c>
      <c r="K39" s="9">
        <f t="shared" si="2"/>
        <v>45747</v>
      </c>
      <c r="L39" s="15" t="str">
        <f ca="1">IF(TODAY()&gt;Tabela224101112131415161718192010131415161749505152535455[[#This Row],[VENCIMENTO]],"Vencido‼","Válido✔")</f>
        <v>Válido✔</v>
      </c>
    </row>
    <row r="40" spans="1:12" x14ac:dyDescent="0.25">
      <c r="A40" s="11" t="str">
        <f>Tabela224[[#This Row],[NOME]]</f>
        <v>NATHÁLIA ROSY SOUZA OLIVEIRA</v>
      </c>
      <c r="B40" s="11" t="str">
        <f>Tabela224[[#This Row],[CATEGORIA]]</f>
        <v>EMPREGADO</v>
      </c>
      <c r="C40" s="15" t="str">
        <f>Tabela224[[#This Row],[SITUAÇÃO ]]</f>
        <v>ATIVO</v>
      </c>
      <c r="D40" s="15" t="s">
        <v>80</v>
      </c>
      <c r="E40" s="7">
        <v>45411</v>
      </c>
      <c r="F40" s="10">
        <v>8.3333333333333329E-2</v>
      </c>
      <c r="G40" s="7" t="s">
        <v>22</v>
      </c>
      <c r="H40" s="7" t="s">
        <v>63</v>
      </c>
      <c r="I40" s="8">
        <v>12</v>
      </c>
      <c r="J40" s="7">
        <f t="shared" si="0"/>
        <v>45776</v>
      </c>
      <c r="K40" s="9">
        <f t="shared" si="2"/>
        <v>45747</v>
      </c>
      <c r="L40" s="15" t="str">
        <f ca="1">IF(TODAY()&gt;Tabela224101112131415161718192010131415161749505152535455[[#This Row],[VENCIMENTO]],"Vencido‼","Válido✔")</f>
        <v>Válido✔</v>
      </c>
    </row>
    <row r="41" spans="1:12" x14ac:dyDescent="0.25">
      <c r="A41" s="11" t="str">
        <f>Tabela224[[#This Row],[NOME]]</f>
        <v>NAYARA THAÍS LOURENÇO OLIVEIRA</v>
      </c>
      <c r="B41" s="11" t="str">
        <f>Tabela224[[#This Row],[CATEGORIA]]</f>
        <v>EMPREGADO</v>
      </c>
      <c r="C41" s="15" t="str">
        <f>Tabela224[[#This Row],[SITUAÇÃO ]]</f>
        <v>ATIVO</v>
      </c>
      <c r="D41" s="15" t="s">
        <v>80</v>
      </c>
      <c r="E41" s="7">
        <v>45411</v>
      </c>
      <c r="F41" s="10">
        <v>8.3333333333333329E-2</v>
      </c>
      <c r="G41" s="7" t="s">
        <v>22</v>
      </c>
      <c r="H41" s="7" t="s">
        <v>63</v>
      </c>
      <c r="I41" s="8">
        <v>12</v>
      </c>
      <c r="J41" s="7">
        <f t="shared" si="0"/>
        <v>45776</v>
      </c>
      <c r="K41" s="9">
        <f t="shared" si="2"/>
        <v>45747</v>
      </c>
      <c r="L41" s="15" t="str">
        <f ca="1">IF(TODAY()&gt;Tabela224101112131415161718192010131415161749505152535455[[#This Row],[VENCIMENTO]],"Vencido‼","Válido✔")</f>
        <v>Válido✔</v>
      </c>
    </row>
    <row r="42" spans="1:12" x14ac:dyDescent="0.25">
      <c r="A42" s="11" t="str">
        <f>Tabela224[[#This Row],[NOME]]</f>
        <v>NIELTON OLIVEIRA DAMASCENO</v>
      </c>
      <c r="B42" s="11" t="str">
        <f>Tabela224[[#This Row],[CATEGORIA]]</f>
        <v>EMPREGADO</v>
      </c>
      <c r="C42" s="15" t="str">
        <f>Tabela224[[#This Row],[SITUAÇÃO ]]</f>
        <v>ATIVO</v>
      </c>
      <c r="D42" s="15" t="s">
        <v>80</v>
      </c>
      <c r="E42" s="7">
        <v>45411</v>
      </c>
      <c r="F42" s="10">
        <v>8.3333333333333329E-2</v>
      </c>
      <c r="G42" s="7" t="s">
        <v>22</v>
      </c>
      <c r="H42" s="7" t="s">
        <v>63</v>
      </c>
      <c r="I42" s="8">
        <v>12</v>
      </c>
      <c r="J42" s="7">
        <f t="shared" si="0"/>
        <v>45776</v>
      </c>
      <c r="K42" s="9">
        <f t="shared" si="2"/>
        <v>45747</v>
      </c>
      <c r="L42" s="15" t="str">
        <f ca="1">IF(TODAY()&gt;Tabela224101112131415161718192010131415161749505152535455[[#This Row],[VENCIMENTO]],"Vencido‼","Válido✔")</f>
        <v>Válido✔</v>
      </c>
    </row>
    <row r="43" spans="1:12" x14ac:dyDescent="0.25">
      <c r="A43" s="11" t="str">
        <f>Tabela224[[#This Row],[NOME]]</f>
        <v>PAULO CÉLIO DA SILVA</v>
      </c>
      <c r="B43" s="11" t="str">
        <f>Tabela224[[#This Row],[CATEGORIA]]</f>
        <v>EMPREGADO</v>
      </c>
      <c r="C43" s="15" t="str">
        <f>Tabela224[[#This Row],[SITUAÇÃO ]]</f>
        <v>ATIVO</v>
      </c>
      <c r="D43" s="15" t="s">
        <v>80</v>
      </c>
      <c r="E43" s="7"/>
      <c r="F43" s="10">
        <v>8.3333333333333329E-2</v>
      </c>
      <c r="G43" s="7" t="s">
        <v>22</v>
      </c>
      <c r="H43" s="7"/>
      <c r="I43" s="8">
        <v>12</v>
      </c>
      <c r="J43" s="7">
        <f t="shared" si="0"/>
        <v>366</v>
      </c>
      <c r="K43" s="9">
        <f t="shared" si="2"/>
        <v>337</v>
      </c>
      <c r="L43" s="15" t="str">
        <f ca="1">IF(TODAY()&gt;Tabela224101112131415161718192010131415161749505152535455[[#This Row],[VENCIMENTO]],"Vencido‼","Válido✔")</f>
        <v>Vencido‼</v>
      </c>
    </row>
    <row r="44" spans="1:12" hidden="1" x14ac:dyDescent="0.25">
      <c r="A44" s="11" t="str">
        <f>Tabela224[[#This Row],[NOME]]</f>
        <v>RAFAEL FAUSTINO MAPA COELHO</v>
      </c>
      <c r="B44" s="11" t="str">
        <f>Tabela224[[#This Row],[CATEGORIA]]</f>
        <v>EMPREGADO</v>
      </c>
      <c r="C44" s="15" t="str">
        <f>Tabela224[[#This Row],[SITUAÇÃO ]]</f>
        <v>INATIVO</v>
      </c>
      <c r="D44" s="15" t="s">
        <v>80</v>
      </c>
      <c r="E44" s="7"/>
      <c r="F44" s="10">
        <v>8.3333333333333329E-2</v>
      </c>
      <c r="G44" s="7" t="s">
        <v>22</v>
      </c>
      <c r="H44" s="7"/>
      <c r="I44" s="8">
        <v>12</v>
      </c>
      <c r="J44" s="7">
        <f t="shared" si="0"/>
        <v>366</v>
      </c>
      <c r="K44" s="9">
        <f t="shared" si="2"/>
        <v>337</v>
      </c>
      <c r="L44" s="15" t="str">
        <f ca="1">IF(TODAY()&gt;Tabela224101112131415161718192010131415161749505152535455[[#This Row],[VENCIMENTO]],"Vencido‼","Válido✔")</f>
        <v>Vencido‼</v>
      </c>
    </row>
    <row r="45" spans="1:12" hidden="1" x14ac:dyDescent="0.25">
      <c r="A45" s="11" t="str">
        <f>Tabela224[[#This Row],[NOME]]</f>
        <v>RAFAEL ROBERTO CAMPIDELLI</v>
      </c>
      <c r="B45" s="11" t="str">
        <f>Tabela224[[#This Row],[CATEGORIA]]</f>
        <v>EMPREGADO</v>
      </c>
      <c r="C45" s="15" t="s">
        <v>120</v>
      </c>
      <c r="D45" s="15" t="s">
        <v>80</v>
      </c>
      <c r="E45" s="7"/>
      <c r="F45" s="10">
        <v>8.3333333333333329E-2</v>
      </c>
      <c r="G45" s="7" t="s">
        <v>22</v>
      </c>
      <c r="H45" s="7"/>
      <c r="I45" s="8">
        <v>12</v>
      </c>
      <c r="J45" s="7">
        <f>EDATE(E45,I45)</f>
        <v>366</v>
      </c>
      <c r="K45" s="9">
        <f>J45-29</f>
        <v>337</v>
      </c>
      <c r="L45" s="15" t="str">
        <f ca="1">IF(TODAY()&gt;Tabela224101112131415161718192010131415161749505152535455[[#This Row],[VENCIMENTO]],"Vencido‼","Válido✔")</f>
        <v>Vencido‼</v>
      </c>
    </row>
    <row r="46" spans="1:12" x14ac:dyDescent="0.25">
      <c r="A46" s="11" t="str">
        <f>Tabela224[[#This Row],[NOME]]</f>
        <v>ROBERT AUGUSTO SANTOS SILVA</v>
      </c>
      <c r="B46" s="11" t="str">
        <f>Tabela224[[#This Row],[CATEGORIA]]</f>
        <v>EMPREGADO</v>
      </c>
      <c r="C46" s="15" t="str">
        <f>Tabela224[[#This Row],[SITUAÇÃO ]]</f>
        <v>ATIVO</v>
      </c>
      <c r="D46" s="15" t="s">
        <v>80</v>
      </c>
      <c r="E46" s="7">
        <v>45411</v>
      </c>
      <c r="F46" s="10">
        <v>8.3333333333333329E-2</v>
      </c>
      <c r="G46" s="7" t="s">
        <v>22</v>
      </c>
      <c r="H46" s="7" t="s">
        <v>63</v>
      </c>
      <c r="I46" s="8">
        <v>12</v>
      </c>
      <c r="J46" s="7">
        <f t="shared" si="0"/>
        <v>45776</v>
      </c>
      <c r="K46" s="9">
        <f t="shared" si="2"/>
        <v>45747</v>
      </c>
      <c r="L46" s="15" t="str">
        <f ca="1">IF(TODAY()&gt;Tabela224101112131415161718192010131415161749505152535455[[#This Row],[VENCIMENTO]],"Vencido‼","Válido✔")</f>
        <v>Válido✔</v>
      </c>
    </row>
    <row r="47" spans="1:12" x14ac:dyDescent="0.25">
      <c r="A47" s="11" t="str">
        <f>Tabela224[[#This Row],[NOME]]</f>
        <v>TALISON TIAGO DIAS OLIVEIRA</v>
      </c>
      <c r="B47" s="11" t="str">
        <f>Tabela224[[#This Row],[CATEGORIA]]</f>
        <v>EMPREGADO</v>
      </c>
      <c r="C47" s="15" t="str">
        <f>Tabela224[[#This Row],[SITUAÇÃO ]]</f>
        <v>ATIVO</v>
      </c>
      <c r="D47" s="15" t="s">
        <v>80</v>
      </c>
      <c r="E47" s="7"/>
      <c r="F47" s="10">
        <v>8.3333333333333329E-2</v>
      </c>
      <c r="G47" s="7" t="s">
        <v>22</v>
      </c>
      <c r="H47" s="7"/>
      <c r="I47" s="8">
        <v>12</v>
      </c>
      <c r="J47" s="7">
        <f t="shared" si="0"/>
        <v>366</v>
      </c>
      <c r="K47" s="9">
        <f t="shared" si="2"/>
        <v>337</v>
      </c>
      <c r="L47" s="15" t="str">
        <f ca="1">IF(TODAY()&gt;Tabela224101112131415161718192010131415161749505152535455[[#This Row],[VENCIMENTO]],"Vencido‼","Válido✔")</f>
        <v>Vencido‼</v>
      </c>
    </row>
    <row r="48" spans="1:12" x14ac:dyDescent="0.25">
      <c r="A48" s="11" t="str">
        <f>Tabela224[[#This Row],[NOME]]</f>
        <v>THAÍS LORRAINE DA SILVA SANTOS</v>
      </c>
      <c r="B48" s="11" t="str">
        <f>Tabela224[[#This Row],[CATEGORIA]]</f>
        <v>EMPREGADO</v>
      </c>
      <c r="C48" s="15" t="str">
        <f>Tabela224[[#This Row],[SITUAÇÃO ]]</f>
        <v>ATIVO</v>
      </c>
      <c r="D48" s="15" t="s">
        <v>80</v>
      </c>
      <c r="E48" s="7">
        <v>45411</v>
      </c>
      <c r="F48" s="10">
        <v>8.3333333333333329E-2</v>
      </c>
      <c r="G48" s="7" t="s">
        <v>22</v>
      </c>
      <c r="H48" s="7" t="s">
        <v>63</v>
      </c>
      <c r="I48" s="8">
        <v>12</v>
      </c>
      <c r="J48" s="7">
        <f t="shared" si="0"/>
        <v>45776</v>
      </c>
      <c r="K48" s="9">
        <f t="shared" si="2"/>
        <v>45747</v>
      </c>
      <c r="L48" s="15" t="str">
        <f ca="1">IF(TODAY()&gt;Tabela224101112131415161718192010131415161749505152535455[[#This Row],[VENCIMENTO]],"Vencido‼","Válido✔")</f>
        <v>Válido✔</v>
      </c>
    </row>
    <row r="49" spans="1:12" hidden="1" x14ac:dyDescent="0.25">
      <c r="A49" s="11" t="str">
        <f>Tabela224[[#This Row],[NOME]]</f>
        <v>WAGNER APARECIDO DE SOUSA JÚNIOR</v>
      </c>
      <c r="B49" s="11" t="str">
        <f>Tabela224[[#This Row],[CATEGORIA]]</f>
        <v>EMPREGADO</v>
      </c>
      <c r="C49" s="15" t="str">
        <f>Tabela224[[#This Row],[SITUAÇÃO ]]</f>
        <v>INATIVO</v>
      </c>
      <c r="D49" s="15" t="s">
        <v>80</v>
      </c>
      <c r="E49" s="7"/>
      <c r="F49" s="10">
        <v>8.3333333333333329E-2</v>
      </c>
      <c r="G49" s="7" t="s">
        <v>22</v>
      </c>
      <c r="H49" s="7"/>
      <c r="I49" s="8">
        <v>12</v>
      </c>
      <c r="J49" s="7">
        <f t="shared" si="0"/>
        <v>366</v>
      </c>
      <c r="K49" s="9">
        <f t="shared" si="2"/>
        <v>337</v>
      </c>
      <c r="L49" s="15" t="str">
        <f ca="1">IF(TODAY()&gt;Tabela224101112131415161718192010131415161749505152535455[[#This Row],[VENCIMENTO]],"Vencido‼","Válido✔")</f>
        <v>Vencido‼</v>
      </c>
    </row>
    <row r="50" spans="1:12" x14ac:dyDescent="0.25">
      <c r="A50" s="11" t="str">
        <f>Tabela224[[#This Row],[NOME]]</f>
        <v>WESLEY DE ALMEIDA E SOUZA</v>
      </c>
      <c r="B50" s="11" t="str">
        <f>Tabela224[[#This Row],[CATEGORIA]]</f>
        <v>EMPREGADO</v>
      </c>
      <c r="C50" s="15" t="str">
        <f>Tabela224[[#This Row],[SITUAÇÃO ]]</f>
        <v>ATIVO</v>
      </c>
      <c r="D50" s="15" t="s">
        <v>80</v>
      </c>
      <c r="E50" s="7">
        <v>45411</v>
      </c>
      <c r="F50" s="10">
        <v>8.3333333333333329E-2</v>
      </c>
      <c r="G50" s="7" t="s">
        <v>22</v>
      </c>
      <c r="H50" s="7" t="s">
        <v>63</v>
      </c>
      <c r="I50" s="8">
        <v>12</v>
      </c>
      <c r="J50" s="19">
        <f t="shared" si="0"/>
        <v>45776</v>
      </c>
      <c r="K50" s="20">
        <f t="shared" si="2"/>
        <v>45747</v>
      </c>
      <c r="L50" s="15" t="str">
        <f ca="1">IF(TODAY()&gt;Tabela224101112131415161718192010131415161749505152535455[[#This Row],[VENCIMENTO]],"Vencido‼","Válido✔")</f>
        <v>Válido✔</v>
      </c>
    </row>
    <row r="51" spans="1:12" x14ac:dyDescent="0.25">
      <c r="A51" s="11" t="str">
        <f>Tabela224[[#This Row],[NOME]]</f>
        <v>MARCELO CHRISTIAN LELIS DE OLIVEIRA</v>
      </c>
      <c r="B51" s="11" t="str">
        <f>Tabela224[[#This Row],[CATEGORIA]]</f>
        <v>EMPREGADO</v>
      </c>
      <c r="C51" s="15" t="str">
        <f>Tabela224[[#This Row],[SITUAÇÃO ]]</f>
        <v>ATIVO</v>
      </c>
      <c r="D51" s="15" t="s">
        <v>80</v>
      </c>
      <c r="E51" s="7">
        <v>45411</v>
      </c>
      <c r="F51" s="10">
        <v>8.3333333333333329E-2</v>
      </c>
      <c r="G51" s="7" t="s">
        <v>22</v>
      </c>
      <c r="H51" s="7" t="s">
        <v>63</v>
      </c>
      <c r="I51" s="8">
        <v>12</v>
      </c>
      <c r="J51" s="7">
        <f t="shared" si="0"/>
        <v>45776</v>
      </c>
      <c r="K51" s="9">
        <f t="shared" si="2"/>
        <v>45747</v>
      </c>
      <c r="L51" s="27" t="str">
        <f ca="1">IF(TODAY()&gt;Tabela224101112131415161718192010131415161749505152535455[[#This Row],[VENCIMENTO]],"Vencido‼","Válido✔")</f>
        <v>Válido✔</v>
      </c>
    </row>
    <row r="52" spans="1:12" x14ac:dyDescent="0.25">
      <c r="A52" s="11" t="str">
        <f>Tabela224[[#This Row],[NOME]]</f>
        <v>PABLO VINICIUS SEVERINO FERNANDES</v>
      </c>
      <c r="B52" s="11" t="str">
        <f>Tabela224[[#This Row],[CATEGORIA]]</f>
        <v xml:space="preserve">EMPREGADO </v>
      </c>
      <c r="C52" s="15" t="str">
        <f>Tabela224[[#This Row],[SITUAÇÃO ]]</f>
        <v>ATIVO</v>
      </c>
      <c r="D52" s="15" t="s">
        <v>80</v>
      </c>
      <c r="E52" s="7">
        <v>45411</v>
      </c>
      <c r="F52" s="10">
        <v>8.3333333333333329E-2</v>
      </c>
      <c r="G52" s="7" t="s">
        <v>22</v>
      </c>
      <c r="H52" s="7" t="s">
        <v>63</v>
      </c>
      <c r="I52" s="8">
        <v>12</v>
      </c>
      <c r="J52" s="7">
        <f t="shared" si="0"/>
        <v>45776</v>
      </c>
      <c r="K52" s="9">
        <f t="shared" si="2"/>
        <v>45747</v>
      </c>
      <c r="L52" s="27" t="str">
        <f ca="1">IF(TODAY()&gt;Tabela224101112131415161718192010131415161749505152535455[[#This Row],[VENCIMENTO]],"Vencido‼","Válido✔")</f>
        <v>Válido✔</v>
      </c>
    </row>
    <row r="53" spans="1:12" hidden="1" x14ac:dyDescent="0.25">
      <c r="A53" s="11" t="str">
        <f>Tabela224[[#This Row],[NOME]]</f>
        <v>FRANCISCO PEDRO DE SOUZA SANTOS</v>
      </c>
      <c r="B53" s="11" t="str">
        <f>Tabela224[[#This Row],[CATEGORIA]]</f>
        <v>EMPREGADO</v>
      </c>
      <c r="C53" s="15" t="s">
        <v>120</v>
      </c>
      <c r="D53" s="15" t="s">
        <v>80</v>
      </c>
      <c r="E53" s="7"/>
      <c r="F53" s="10">
        <v>8.3333333333333329E-2</v>
      </c>
      <c r="G53" s="7" t="s">
        <v>22</v>
      </c>
      <c r="H53" s="7"/>
      <c r="I53" s="8">
        <v>12</v>
      </c>
      <c r="J53" s="7">
        <f t="shared" si="0"/>
        <v>366</v>
      </c>
      <c r="K53" s="9">
        <f t="shared" si="2"/>
        <v>337</v>
      </c>
      <c r="L53" s="27" t="str">
        <f ca="1">IF(TODAY()&gt;Tabela224101112131415161718192010131415161749505152535455[[#This Row],[VENCIMENTO]],"Vencido‼","Válido✔")</f>
        <v>Vencido‼</v>
      </c>
    </row>
    <row r="54" spans="1:12" x14ac:dyDescent="0.25">
      <c r="A54" s="11" t="str">
        <f>Tabela224[[#This Row],[NOME]]</f>
        <v>ÍTALO GABRIEL DA SILVA RODRIGUES SANTOS</v>
      </c>
      <c r="B54" s="11" t="str">
        <f>Tabela224[[#This Row],[CATEGORIA]]</f>
        <v>EMPREGADO</v>
      </c>
      <c r="C54" s="15" t="str">
        <f>Tabela224[[#This Row],[SITUAÇÃO ]]</f>
        <v>ATIVO</v>
      </c>
      <c r="D54" s="15" t="s">
        <v>80</v>
      </c>
      <c r="E54" s="7">
        <v>45411</v>
      </c>
      <c r="F54" s="10">
        <v>8.3333333333333329E-2</v>
      </c>
      <c r="G54" s="7" t="s">
        <v>22</v>
      </c>
      <c r="H54" s="7" t="s">
        <v>63</v>
      </c>
      <c r="I54" s="8">
        <v>12</v>
      </c>
      <c r="J54" s="7">
        <f t="shared" si="0"/>
        <v>45776</v>
      </c>
      <c r="K54" s="9">
        <f t="shared" si="2"/>
        <v>45747</v>
      </c>
      <c r="L54" s="27" t="str">
        <f ca="1">IF(TODAY()&gt;Tabela224101112131415161718192010131415161749505152535455[[#This Row],[VENCIMENTO]],"Vencido‼","Válido✔")</f>
        <v>Válido✔</v>
      </c>
    </row>
    <row r="55" spans="1:12" x14ac:dyDescent="0.25">
      <c r="A55" s="11" t="str">
        <f>Tabela224[[#This Row],[NOME]]</f>
        <v>IVANILDO AMARAL SANTOS</v>
      </c>
      <c r="B55" s="11" t="str">
        <f>Tabela224[[#This Row],[CATEGORIA]]</f>
        <v>EMPREGADO</v>
      </c>
      <c r="C55" s="15" t="str">
        <f>Tabela224[[#This Row],[SITUAÇÃO ]]</f>
        <v>ATIVO</v>
      </c>
      <c r="D55" s="15" t="s">
        <v>80</v>
      </c>
      <c r="E55" s="7">
        <v>45411</v>
      </c>
      <c r="F55" s="10">
        <v>8.3333333333333329E-2</v>
      </c>
      <c r="G55" s="7" t="s">
        <v>22</v>
      </c>
      <c r="H55" s="7" t="s">
        <v>63</v>
      </c>
      <c r="I55" s="8">
        <v>12</v>
      </c>
      <c r="J55" s="7">
        <f t="shared" si="0"/>
        <v>45776</v>
      </c>
      <c r="K55" s="9">
        <f t="shared" si="2"/>
        <v>45747</v>
      </c>
      <c r="L55" s="27" t="str">
        <f ca="1">IF(TODAY()&gt;Tabela224101112131415161718192010131415161749505152535455[[#This Row],[VENCIMENTO]],"Vencido‼","Válido✔")</f>
        <v>Válido✔</v>
      </c>
    </row>
    <row r="56" spans="1:12" x14ac:dyDescent="0.25">
      <c r="A56" s="11" t="str">
        <f>Tabela224[[#This Row],[NOME]]</f>
        <v>JONATHAN FERNANDES PEREIRA</v>
      </c>
      <c r="B56" s="11" t="str">
        <f>Tabela224[[#This Row],[CATEGORIA]]</f>
        <v>EMPREGADO</v>
      </c>
      <c r="C56" s="15" t="str">
        <f>Tabela224[[#This Row],[SITUAÇÃO ]]</f>
        <v>ATIVO</v>
      </c>
      <c r="D56" s="15" t="s">
        <v>80</v>
      </c>
      <c r="E56" s="7">
        <v>45411</v>
      </c>
      <c r="F56" s="10">
        <v>8.3333333333333329E-2</v>
      </c>
      <c r="G56" s="7" t="s">
        <v>22</v>
      </c>
      <c r="H56" s="7" t="s">
        <v>63</v>
      </c>
      <c r="I56" s="8">
        <v>12</v>
      </c>
      <c r="J56" s="7">
        <f t="shared" si="0"/>
        <v>45776</v>
      </c>
      <c r="K56" s="9">
        <f t="shared" si="2"/>
        <v>45747</v>
      </c>
      <c r="L56" s="27" t="str">
        <f ca="1">IF(TODAY()&gt;Tabela224101112131415161718192010131415161749505152535455[[#This Row],[VENCIMENTO]],"Vencido‼","Válido✔")</f>
        <v>Válido✔</v>
      </c>
    </row>
    <row r="57" spans="1:12" x14ac:dyDescent="0.25">
      <c r="A57" s="11" t="str">
        <f>Tabela224[[#This Row],[NOME]]</f>
        <v>FERNANDO AQUINO FERNANDES</v>
      </c>
      <c r="B57" s="11" t="str">
        <f>Tabela224[[#This Row],[CATEGORIA]]</f>
        <v>INTERMITENTE (FERNANDO)</v>
      </c>
      <c r="C57" s="15" t="str">
        <f>Tabela224[[#This Row],[SITUAÇÃO ]]</f>
        <v>ATIVO</v>
      </c>
      <c r="D57" s="15" t="s">
        <v>80</v>
      </c>
      <c r="E57" s="7"/>
      <c r="F57" s="10">
        <v>8.3333333333333329E-2</v>
      </c>
      <c r="G57" s="7" t="s">
        <v>22</v>
      </c>
      <c r="H57" s="7"/>
      <c r="I57" s="8">
        <v>12</v>
      </c>
      <c r="J57" s="7">
        <f t="shared" si="0"/>
        <v>366</v>
      </c>
      <c r="K57" s="9">
        <f t="shared" si="2"/>
        <v>337</v>
      </c>
      <c r="L57" s="27" t="str">
        <f ca="1">IF(TODAY()&gt;Tabela224101112131415161718192010131415161749505152535455[[#This Row],[VENCIMENTO]],"Vencido‼","Válido✔")</f>
        <v>Vencido‼</v>
      </c>
    </row>
    <row r="58" spans="1:12" x14ac:dyDescent="0.25">
      <c r="A58" s="11" t="str">
        <f>Tabela224[[#This Row],[NOME]]</f>
        <v>WANDESON COSTA LIMA</v>
      </c>
      <c r="B58" s="11" t="str">
        <f>Tabela224[[#This Row],[CATEGORIA]]</f>
        <v>INTERMITENTE (FERNANDO)</v>
      </c>
      <c r="C58" s="15" t="str">
        <f>Tabela224[[#This Row],[SITUAÇÃO ]]</f>
        <v>ATIVO</v>
      </c>
      <c r="D58" s="15" t="s">
        <v>80</v>
      </c>
      <c r="E58" s="7"/>
      <c r="F58" s="10">
        <v>8.3333333333333329E-2</v>
      </c>
      <c r="G58" s="7" t="s">
        <v>22</v>
      </c>
      <c r="H58" s="7"/>
      <c r="I58" s="8">
        <v>12</v>
      </c>
      <c r="J58" s="7">
        <f t="shared" si="0"/>
        <v>366</v>
      </c>
      <c r="K58" s="9">
        <f t="shared" si="2"/>
        <v>337</v>
      </c>
      <c r="L58" s="27" t="str">
        <f ca="1">IF(TODAY()&gt;Tabela224101112131415161718192010131415161749505152535455[[#This Row],[VENCIMENTO]],"Vencido‼","Válido✔")</f>
        <v>Vencido‼</v>
      </c>
    </row>
    <row r="59" spans="1:12" x14ac:dyDescent="0.25">
      <c r="A59" s="11" t="str">
        <f>Tabela224[[#This Row],[NOME]]</f>
        <v>WILLIAN JORGE CAETANO PINTO</v>
      </c>
      <c r="B59" s="11" t="str">
        <f>Tabela224[[#This Row],[CATEGORIA]]</f>
        <v>INTERMITENTE (FERNANDO)</v>
      </c>
      <c r="C59" s="15" t="str">
        <f>Tabela224[[#This Row],[SITUAÇÃO ]]</f>
        <v>ATIVO</v>
      </c>
      <c r="D59" s="15" t="s">
        <v>80</v>
      </c>
      <c r="E59" s="7"/>
      <c r="F59" s="10">
        <v>8.3333333333333329E-2</v>
      </c>
      <c r="G59" s="7" t="s">
        <v>22</v>
      </c>
      <c r="H59" s="7"/>
      <c r="I59" s="8">
        <v>12</v>
      </c>
      <c r="J59" s="7">
        <f t="shared" si="0"/>
        <v>366</v>
      </c>
      <c r="K59" s="9">
        <f t="shared" si="2"/>
        <v>337</v>
      </c>
      <c r="L59" s="27" t="str">
        <f ca="1">IF(TODAY()&gt;Tabela224101112131415161718192010131415161749505152535455[[#This Row],[VENCIMENTO]],"Vencido‼","Válido✔")</f>
        <v>Vencido‼</v>
      </c>
    </row>
    <row r="60" spans="1:12" x14ac:dyDescent="0.25">
      <c r="A60" s="11" t="str">
        <f>Tabela224[[#This Row],[NOME]]</f>
        <v>GRASIANE DA COSTA SOBRINHO</v>
      </c>
      <c r="B60" s="11" t="str">
        <f>Tabela224[[#This Row],[CATEGORIA]]</f>
        <v>EMPREGADO</v>
      </c>
      <c r="C60" s="15" t="str">
        <f>Tabela224[[#This Row],[SITUAÇÃO ]]</f>
        <v>ATIVO</v>
      </c>
      <c r="D60" s="15" t="s">
        <v>80</v>
      </c>
      <c r="E60" s="7">
        <v>45411</v>
      </c>
      <c r="F60" s="10">
        <v>8.3333333333333329E-2</v>
      </c>
      <c r="G60" s="7" t="s">
        <v>22</v>
      </c>
      <c r="H60" s="7" t="s">
        <v>63</v>
      </c>
      <c r="I60" s="8">
        <v>12</v>
      </c>
      <c r="J60" s="7">
        <f t="shared" si="0"/>
        <v>45776</v>
      </c>
      <c r="K60" s="9">
        <f t="shared" si="2"/>
        <v>45747</v>
      </c>
      <c r="L60" s="27" t="str">
        <f ca="1">IF(TODAY()&gt;Tabela224101112131415161718192010131415161749505152535455[[#This Row],[VENCIMENTO]],"Vencido‼","Válido✔")</f>
        <v>Válido✔</v>
      </c>
    </row>
    <row r="61" spans="1:12" x14ac:dyDescent="0.25">
      <c r="A61" s="11" t="str">
        <f>Tabela224[[#This Row],[NOME]]</f>
        <v>BRUNO GUIMARÃES MARTINS</v>
      </c>
      <c r="B61" s="11" t="str">
        <f>Tabela224[[#This Row],[CATEGORIA]]</f>
        <v>EMPREGADO</v>
      </c>
      <c r="C61" s="15" t="str">
        <f>Tabela224[[#This Row],[SITUAÇÃO ]]</f>
        <v>ATIVO</v>
      </c>
      <c r="D61" s="15" t="s">
        <v>80</v>
      </c>
      <c r="E61" s="7"/>
      <c r="F61" s="10">
        <v>8.3333333333333329E-2</v>
      </c>
      <c r="G61" s="7" t="s">
        <v>22</v>
      </c>
      <c r="H61" s="7"/>
      <c r="I61" s="8">
        <v>12</v>
      </c>
      <c r="J61" s="7">
        <f t="shared" si="0"/>
        <v>366</v>
      </c>
      <c r="K61" s="9">
        <f t="shared" si="2"/>
        <v>337</v>
      </c>
      <c r="L61" s="27" t="str">
        <f ca="1">IF(TODAY()&gt;Tabela224101112131415161718192010131415161749505152535455[[#This Row],[VENCIMENTO]],"Vencido‼","Válido✔")</f>
        <v>Vencido‼</v>
      </c>
    </row>
    <row r="62" spans="1:12" x14ac:dyDescent="0.25">
      <c r="A62" s="11" t="str">
        <f>Tabela224[[#This Row],[NOME]]</f>
        <v>LEANDRO GUIMARÃES MARTINS</v>
      </c>
      <c r="B62" s="11" t="str">
        <f>Tabela224[[#This Row],[CATEGORIA]]</f>
        <v>EMPREGADO</v>
      </c>
      <c r="C62" s="15" t="str">
        <f>Tabela224[[#This Row],[SITUAÇÃO ]]</f>
        <v>ATIVO</v>
      </c>
      <c r="D62" s="15" t="s">
        <v>80</v>
      </c>
      <c r="E62" s="7"/>
      <c r="F62" s="10">
        <v>8.3333333333333329E-2</v>
      </c>
      <c r="G62" s="7" t="s">
        <v>22</v>
      </c>
      <c r="H62" s="7"/>
      <c r="I62" s="8">
        <v>12</v>
      </c>
      <c r="J62" s="7">
        <f t="shared" si="0"/>
        <v>366</v>
      </c>
      <c r="K62" s="9">
        <f t="shared" si="2"/>
        <v>337</v>
      </c>
      <c r="L62" s="27" t="str">
        <f ca="1">IF(TODAY()&gt;Tabela224101112131415161718192010131415161749505152535455[[#This Row],[VENCIMENTO]],"Vencido‼","Válido✔")</f>
        <v>Vencido‼</v>
      </c>
    </row>
    <row r="63" spans="1:12" hidden="1" x14ac:dyDescent="0.25">
      <c r="A63" s="11" t="str">
        <f>Tabela224[[#This Row],[NOME]]</f>
        <v>ALESSANDRO IORANY DOS SANTOS</v>
      </c>
      <c r="B63" s="11" t="str">
        <f>Tabela224[[#This Row],[CATEGORIA]]</f>
        <v>EMPREGADO</v>
      </c>
      <c r="C63" s="15" t="str">
        <f>Tabela224[[#This Row],[SITUAÇÃO ]]</f>
        <v>INATIVO</v>
      </c>
      <c r="D63" s="15" t="s">
        <v>80</v>
      </c>
      <c r="E63" s="7"/>
      <c r="F63" s="10">
        <v>8.3333333333333329E-2</v>
      </c>
      <c r="G63" s="7" t="s">
        <v>22</v>
      </c>
      <c r="H63" s="7"/>
      <c r="I63" s="8">
        <v>12</v>
      </c>
      <c r="J63" s="7">
        <f t="shared" si="0"/>
        <v>366</v>
      </c>
      <c r="K63" s="9">
        <f t="shared" si="2"/>
        <v>337</v>
      </c>
      <c r="L63" s="27" t="str">
        <f ca="1">IF(TODAY()&gt;Tabela224101112131415161718192010131415161749505152535455[[#This Row],[VENCIMENTO]],"Vencido‼","Válido✔")</f>
        <v>Vencido‼</v>
      </c>
    </row>
    <row r="64" spans="1:12" x14ac:dyDescent="0.25">
      <c r="A64" s="11" t="str">
        <f>Tabela224[[#This Row],[NOME]]</f>
        <v>MATHEUS BINI SEVERINO FERNANDES</v>
      </c>
      <c r="B64" s="11" t="str">
        <f>Tabela224[[#This Row],[CATEGORIA]]</f>
        <v>EMPREGADO</v>
      </c>
      <c r="C64" s="15" t="str">
        <f>Tabela224[[#This Row],[SITUAÇÃO ]]</f>
        <v>ATIVO</v>
      </c>
      <c r="D64" s="15" t="s">
        <v>80</v>
      </c>
      <c r="E64" s="7">
        <v>45411</v>
      </c>
      <c r="F64" s="10">
        <v>8.3333333333333329E-2</v>
      </c>
      <c r="G64" s="7" t="s">
        <v>22</v>
      </c>
      <c r="H64" s="7" t="s">
        <v>63</v>
      </c>
      <c r="I64" s="8">
        <v>12</v>
      </c>
      <c r="J64" s="7">
        <f t="shared" si="0"/>
        <v>45776</v>
      </c>
      <c r="K64" s="9">
        <f t="shared" si="2"/>
        <v>45747</v>
      </c>
      <c r="L64" s="27" t="str">
        <f ca="1">IF(TODAY()&gt;Tabela224101112131415161718192010131415161749505152535455[[#This Row],[VENCIMENTO]],"Vencido‼","Válido✔")</f>
        <v>Válido✔</v>
      </c>
    </row>
    <row r="65" spans="1:12" x14ac:dyDescent="0.25">
      <c r="A65" s="11" t="str">
        <f>Tabela224[[#This Row],[NOME]]</f>
        <v>NILTON ALVES DA CUNHA FILHO</v>
      </c>
      <c r="B65" s="11" t="str">
        <f>Tabela224[[#This Row],[CATEGORIA]]</f>
        <v>EMPREGADO</v>
      </c>
      <c r="C65" s="15" t="str">
        <f>Tabela224[[#This Row],[SITUAÇÃO ]]</f>
        <v>ATIVO</v>
      </c>
      <c r="D65" s="15" t="s">
        <v>80</v>
      </c>
      <c r="E65" s="7">
        <v>45411</v>
      </c>
      <c r="F65" s="10">
        <v>8.3333333333333329E-2</v>
      </c>
      <c r="G65" s="7" t="s">
        <v>22</v>
      </c>
      <c r="H65" s="7" t="s">
        <v>63</v>
      </c>
      <c r="I65" s="8">
        <v>12</v>
      </c>
      <c r="J65" s="7">
        <f t="shared" si="0"/>
        <v>45776</v>
      </c>
      <c r="K65" s="9">
        <f t="shared" si="2"/>
        <v>45747</v>
      </c>
      <c r="L65" s="27" t="str">
        <f ca="1">IF(TODAY()&gt;Tabela224101112131415161718192010131415161749505152535455[[#This Row],[VENCIMENTO]],"Vencido‼","Válido✔")</f>
        <v>Válido✔</v>
      </c>
    </row>
    <row r="66" spans="1:12" x14ac:dyDescent="0.25">
      <c r="A66" s="11" t="str">
        <f>Tabela224[[#This Row],[NOME]]</f>
        <v>FRANCISCO PEDRO DE SOUZA SANTOS</v>
      </c>
      <c r="B66" s="11" t="str">
        <f>Tabela224[[#This Row],[CATEGORIA]]</f>
        <v>EMPREGADO</v>
      </c>
      <c r="C66" s="15" t="str">
        <f>Tabela224[[#This Row],[SITUAÇÃO ]]</f>
        <v>ATIVO</v>
      </c>
      <c r="D66" s="15" t="s">
        <v>80</v>
      </c>
      <c r="E66" s="7">
        <v>45411</v>
      </c>
      <c r="F66" s="10">
        <v>8.3333333333333329E-2</v>
      </c>
      <c r="G66" s="7" t="s">
        <v>22</v>
      </c>
      <c r="H66" s="7" t="s">
        <v>63</v>
      </c>
      <c r="I66" s="8">
        <v>12</v>
      </c>
      <c r="J66" s="7">
        <f t="shared" si="0"/>
        <v>45776</v>
      </c>
      <c r="K66" s="9">
        <f t="shared" si="2"/>
        <v>45747</v>
      </c>
      <c r="L66" s="27" t="str">
        <f ca="1">IF(TODAY()&gt;Tabela224101112131415161718192010131415161749505152535455[[#This Row],[VENCIMENTO]],"Vencido‼","Válido✔")</f>
        <v>Válido✔</v>
      </c>
    </row>
    <row r="67" spans="1:12" x14ac:dyDescent="0.25">
      <c r="A67" s="11" t="str">
        <f>Tabela224[[#This Row],[NOME]]</f>
        <v>CARLOS EDUARDO ALVES JULIÃO</v>
      </c>
      <c r="B67" s="11" t="str">
        <f>Tabela224[[#This Row],[CATEGORIA]]</f>
        <v>EMPREGADO</v>
      </c>
      <c r="C67" s="15" t="str">
        <f>Tabela224[[#This Row],[SITUAÇÃO ]]</f>
        <v>ATIVO</v>
      </c>
      <c r="D67" s="15" t="s">
        <v>80</v>
      </c>
      <c r="E67" s="7"/>
      <c r="F67" s="10">
        <v>8.3333333333333329E-2</v>
      </c>
      <c r="G67" s="7" t="s">
        <v>22</v>
      </c>
      <c r="H67" s="7"/>
      <c r="I67" s="8">
        <v>12</v>
      </c>
      <c r="J67" s="7">
        <f t="shared" si="0"/>
        <v>366</v>
      </c>
      <c r="K67" s="9">
        <f t="shared" si="2"/>
        <v>337</v>
      </c>
      <c r="L67" s="27" t="str">
        <f ca="1">IF(TODAY()&gt;Tabela224101112131415161718192010131415161749505152535455[[#This Row],[VENCIMENTO]],"Vencido‼","Válido✔")</f>
        <v>Vencido‼</v>
      </c>
    </row>
    <row r="68" spans="1:12" x14ac:dyDescent="0.25">
      <c r="A68" s="11" t="str">
        <f>Tabela224[[#This Row],[NOME]]</f>
        <v>JHONATAS ALVES COSTA</v>
      </c>
      <c r="B68" s="11" t="str">
        <f>Tabela224[[#This Row],[CATEGORIA]]</f>
        <v>EMPREGADO</v>
      </c>
      <c r="C68" s="15" t="str">
        <f>Tabela224[[#This Row],[SITUAÇÃO ]]</f>
        <v>ATIVO</v>
      </c>
      <c r="D68" s="15" t="s">
        <v>80</v>
      </c>
      <c r="E68" s="7"/>
      <c r="F68" s="10">
        <v>8.3333333333333329E-2</v>
      </c>
      <c r="G68" s="7" t="s">
        <v>22</v>
      </c>
      <c r="H68" s="7"/>
      <c r="I68" s="8">
        <v>12</v>
      </c>
      <c r="J68" s="7">
        <f t="shared" si="0"/>
        <v>366</v>
      </c>
      <c r="K68" s="9">
        <f t="shared" si="2"/>
        <v>337</v>
      </c>
      <c r="L68" s="27" t="str">
        <f ca="1">IF(TODAY()&gt;Tabela224101112131415161718192010131415161749505152535455[[#This Row],[VENCIMENTO]],"Vencido‼","Válido✔")</f>
        <v>Vencido‼</v>
      </c>
    </row>
    <row r="69" spans="1:12" x14ac:dyDescent="0.25">
      <c r="A69" s="11" t="str">
        <f>Tabela224[[#This Row],[NOME]]</f>
        <v>KELLEN CARLA PEREIRA SILVA</v>
      </c>
      <c r="B69" s="11" t="str">
        <f>Tabela224[[#This Row],[CATEGORIA]]</f>
        <v>EMPREGADO</v>
      </c>
      <c r="C69" s="15" t="str">
        <f>Tabela224[[#This Row],[SITUAÇÃO ]]</f>
        <v>ATIVO</v>
      </c>
      <c r="D69" s="15" t="s">
        <v>80</v>
      </c>
      <c r="E69" s="7"/>
      <c r="F69" s="10">
        <v>8.3333333333333329E-2</v>
      </c>
      <c r="G69" s="7" t="s">
        <v>22</v>
      </c>
      <c r="H69" s="7"/>
      <c r="I69" s="8">
        <v>12</v>
      </c>
      <c r="J69" s="7">
        <f t="shared" ref="J69:J72" si="3">EDATE(E69,I69)</f>
        <v>366</v>
      </c>
      <c r="K69" s="9">
        <f t="shared" si="2"/>
        <v>337</v>
      </c>
      <c r="L69" s="27" t="str">
        <f ca="1">IF(TODAY()&gt;Tabela224101112131415161718192010131415161749505152535455[[#This Row],[VENCIMENTO]],"Vencido‼","Válido✔")</f>
        <v>Vencido‼</v>
      </c>
    </row>
    <row r="70" spans="1:12" x14ac:dyDescent="0.25">
      <c r="A70" s="11" t="str">
        <f>Tabela224[[#This Row],[NOME]]</f>
        <v>LEONARDO JOSÉ DA SILVA</v>
      </c>
      <c r="B70" s="11" t="str">
        <f>Tabela224[[#This Row],[CATEGORIA]]</f>
        <v>EMPREGADO</v>
      </c>
      <c r="C70" s="15" t="str">
        <f>Tabela224[[#This Row],[SITUAÇÃO ]]</f>
        <v>ATIVO</v>
      </c>
      <c r="D70" s="15" t="s">
        <v>80</v>
      </c>
      <c r="E70" s="7"/>
      <c r="F70" s="10">
        <v>8.3333333333333329E-2</v>
      </c>
      <c r="G70" s="7" t="s">
        <v>22</v>
      </c>
      <c r="H70" s="7"/>
      <c r="I70" s="8">
        <v>12</v>
      </c>
      <c r="J70" s="7">
        <f t="shared" si="3"/>
        <v>366</v>
      </c>
      <c r="K70" s="9">
        <f t="shared" si="2"/>
        <v>337</v>
      </c>
      <c r="L70" s="27" t="str">
        <f ca="1">IF(TODAY()&gt;Tabela224101112131415161718192010131415161749505152535455[[#This Row],[VENCIMENTO]],"Vencido‼","Válido✔")</f>
        <v>Vencido‼</v>
      </c>
    </row>
    <row r="71" spans="1:12" x14ac:dyDescent="0.25">
      <c r="A71" s="11" t="str">
        <f>Tabela224[[#This Row],[NOME]]</f>
        <v>LUSIMAR DE SOUZA SANTOS</v>
      </c>
      <c r="B71" s="11" t="str">
        <f>Tabela224[[#This Row],[CATEGORIA]]</f>
        <v>EMPREGADO</v>
      </c>
      <c r="C71" s="15" t="str">
        <f>Tabela224[[#This Row],[SITUAÇÃO ]]</f>
        <v>ATIVO</v>
      </c>
      <c r="D71" s="15" t="s">
        <v>80</v>
      </c>
      <c r="E71" s="7"/>
      <c r="F71" s="10">
        <v>8.3333333333333329E-2</v>
      </c>
      <c r="G71" s="7" t="s">
        <v>22</v>
      </c>
      <c r="H71" s="7"/>
      <c r="I71" s="8">
        <v>12</v>
      </c>
      <c r="J71" s="7">
        <f t="shared" si="3"/>
        <v>366</v>
      </c>
      <c r="K71" s="9">
        <f t="shared" si="2"/>
        <v>337</v>
      </c>
      <c r="L71" s="27" t="str">
        <f ca="1">IF(TODAY()&gt;Tabela224101112131415161718192010131415161749505152535455[[#This Row],[VENCIMENTO]],"Vencido‼","Válido✔")</f>
        <v>Vencido‼</v>
      </c>
    </row>
    <row r="72" spans="1:12" x14ac:dyDescent="0.25">
      <c r="A72" s="11" t="str">
        <f>Tabela224[[#This Row],[NOME]]</f>
        <v>SANDY CRISTINA VENCESLAU FERREIRA</v>
      </c>
      <c r="B72" s="11" t="str">
        <f>Tabela224[[#This Row],[CATEGORIA]]</f>
        <v>EMPREGADO</v>
      </c>
      <c r="C72" s="15" t="str">
        <f>Tabela224[[#This Row],[SITUAÇÃO ]]</f>
        <v>ATIVO</v>
      </c>
      <c r="D72" s="15" t="s">
        <v>80</v>
      </c>
      <c r="E72" s="7"/>
      <c r="F72" s="10">
        <v>8.3333333333333329E-2</v>
      </c>
      <c r="G72" s="7" t="s">
        <v>22</v>
      </c>
      <c r="H72" s="7"/>
      <c r="I72" s="8">
        <v>12</v>
      </c>
      <c r="J72" s="7">
        <f t="shared" si="3"/>
        <v>366</v>
      </c>
      <c r="K72" s="9">
        <f t="shared" si="2"/>
        <v>337</v>
      </c>
      <c r="L72" s="27" t="str">
        <f ca="1">IF(TODAY()&gt;Tabela224101112131415161718192010131415161749505152535455[[#This Row],[VENCIMENTO]],"Vencido‼","Válido✔")</f>
        <v>Vencido‼</v>
      </c>
    </row>
    <row r="73" spans="1:12" hidden="1" x14ac:dyDescent="0.25">
      <c r="A73" s="11" t="e">
        <f>Tabela224[[#This Row],[NOME]]</f>
        <v>#VALUE!</v>
      </c>
      <c r="B73" s="11" t="e">
        <f>Tabela224[[#This Row],[CATEGORIA]]</f>
        <v>#VALUE!</v>
      </c>
      <c r="C73" s="15"/>
      <c r="D73" s="15" t="s">
        <v>80</v>
      </c>
      <c r="E73" s="7"/>
      <c r="F73" s="10">
        <v>8.3333333333333329E-2</v>
      </c>
      <c r="G73" s="7" t="s">
        <v>22</v>
      </c>
      <c r="H73" s="7"/>
      <c r="I73" s="8">
        <v>12</v>
      </c>
      <c r="J73" s="7">
        <f t="shared" ref="J73:J80" si="4">EDATE(E73,I73)</f>
        <v>366</v>
      </c>
      <c r="K73" s="9">
        <f t="shared" ref="K73:K80" si="5">J73-29</f>
        <v>337</v>
      </c>
      <c r="L73" s="29" t="str">
        <f ca="1">IF(TODAY()&gt;Tabela224101112131415161718192010131415161749505152535455[[#This Row],[VENCIMENTO]],"Vencido‼","Válido✔")</f>
        <v>Vencido‼</v>
      </c>
    </row>
    <row r="74" spans="1:12" hidden="1" x14ac:dyDescent="0.25">
      <c r="A74" s="11" t="e">
        <f>Tabela224[[#This Row],[NOME]]</f>
        <v>#VALUE!</v>
      </c>
      <c r="B74" s="11" t="e">
        <f>Tabela224[[#This Row],[CATEGORIA]]</f>
        <v>#VALUE!</v>
      </c>
      <c r="C74" s="15"/>
      <c r="D74" s="15" t="s">
        <v>80</v>
      </c>
      <c r="E74" s="7"/>
      <c r="F74" s="10">
        <v>8.3333333333333329E-2</v>
      </c>
      <c r="G74" s="7" t="s">
        <v>22</v>
      </c>
      <c r="H74" s="7"/>
      <c r="I74" s="8">
        <v>12</v>
      </c>
      <c r="J74" s="7">
        <f t="shared" si="4"/>
        <v>366</v>
      </c>
      <c r="K74" s="9">
        <f t="shared" si="5"/>
        <v>337</v>
      </c>
      <c r="L74" s="29" t="str">
        <f ca="1">IF(TODAY()&gt;Tabela224101112131415161718192010131415161749505152535455[[#This Row],[VENCIMENTO]],"Vencido‼","Válido✔")</f>
        <v>Vencido‼</v>
      </c>
    </row>
    <row r="75" spans="1:12" hidden="1" x14ac:dyDescent="0.25">
      <c r="A75" s="11" t="e">
        <f>Tabela224[[#This Row],[NOME]]</f>
        <v>#VALUE!</v>
      </c>
      <c r="B75" s="11" t="e">
        <f>Tabela224[[#This Row],[CATEGORIA]]</f>
        <v>#VALUE!</v>
      </c>
      <c r="C75" s="15"/>
      <c r="D75" s="15" t="s">
        <v>80</v>
      </c>
      <c r="E75" s="7"/>
      <c r="F75" s="10">
        <v>8.3333333333333329E-2</v>
      </c>
      <c r="G75" s="7" t="s">
        <v>22</v>
      </c>
      <c r="H75" s="7"/>
      <c r="I75" s="8">
        <v>12</v>
      </c>
      <c r="J75" s="7">
        <f t="shared" si="4"/>
        <v>366</v>
      </c>
      <c r="K75" s="9">
        <f t="shared" si="5"/>
        <v>337</v>
      </c>
      <c r="L75" s="29" t="str">
        <f ca="1">IF(TODAY()&gt;Tabela224101112131415161718192010131415161749505152535455[[#This Row],[VENCIMENTO]],"Vencido‼","Válido✔")</f>
        <v>Vencido‼</v>
      </c>
    </row>
    <row r="76" spans="1:12" hidden="1" x14ac:dyDescent="0.25">
      <c r="A76" s="11" t="e">
        <f>Tabela224[[#This Row],[NOME]]</f>
        <v>#VALUE!</v>
      </c>
      <c r="B76" s="11" t="e">
        <f>Tabela224[[#This Row],[CATEGORIA]]</f>
        <v>#VALUE!</v>
      </c>
      <c r="C76" s="15"/>
      <c r="D76" s="15" t="s">
        <v>80</v>
      </c>
      <c r="E76" s="7"/>
      <c r="F76" s="10">
        <v>8.3333333333333329E-2</v>
      </c>
      <c r="G76" s="7" t="s">
        <v>22</v>
      </c>
      <c r="H76" s="7"/>
      <c r="I76" s="8">
        <v>12</v>
      </c>
      <c r="J76" s="7">
        <f t="shared" si="4"/>
        <v>366</v>
      </c>
      <c r="K76" s="9">
        <f t="shared" si="5"/>
        <v>337</v>
      </c>
      <c r="L76" s="29" t="str">
        <f ca="1">IF(TODAY()&gt;Tabela224101112131415161718192010131415161749505152535455[[#This Row],[VENCIMENTO]],"Vencido‼","Válido✔")</f>
        <v>Vencido‼</v>
      </c>
    </row>
    <row r="77" spans="1:12" hidden="1" x14ac:dyDescent="0.25">
      <c r="A77" s="11" t="e">
        <f>Tabela224[[#This Row],[NOME]]</f>
        <v>#VALUE!</v>
      </c>
      <c r="B77" s="11" t="e">
        <f>Tabela224[[#This Row],[CATEGORIA]]</f>
        <v>#VALUE!</v>
      </c>
      <c r="C77" s="15"/>
      <c r="D77" s="15" t="s">
        <v>80</v>
      </c>
      <c r="E77" s="7"/>
      <c r="F77" s="10">
        <v>8.3333333333333329E-2</v>
      </c>
      <c r="G77" s="7" t="s">
        <v>22</v>
      </c>
      <c r="H77" s="7"/>
      <c r="I77" s="8">
        <v>12</v>
      </c>
      <c r="J77" s="7">
        <f t="shared" si="4"/>
        <v>366</v>
      </c>
      <c r="K77" s="9">
        <f t="shared" si="5"/>
        <v>337</v>
      </c>
      <c r="L77" s="29" t="str">
        <f ca="1">IF(TODAY()&gt;Tabela224101112131415161718192010131415161749505152535455[[#This Row],[VENCIMENTO]],"Vencido‼","Válido✔")</f>
        <v>Vencido‼</v>
      </c>
    </row>
    <row r="78" spans="1:12" hidden="1" x14ac:dyDescent="0.25">
      <c r="A78" s="11" t="e">
        <f>Tabela224[[#This Row],[NOME]]</f>
        <v>#VALUE!</v>
      </c>
      <c r="B78" s="11" t="e">
        <f>Tabela224[[#This Row],[CATEGORIA]]</f>
        <v>#VALUE!</v>
      </c>
      <c r="C78" s="15"/>
      <c r="D78" s="15" t="s">
        <v>80</v>
      </c>
      <c r="E78" s="7"/>
      <c r="F78" s="10">
        <v>8.3333333333333329E-2</v>
      </c>
      <c r="G78" s="7" t="s">
        <v>22</v>
      </c>
      <c r="H78" s="7"/>
      <c r="I78" s="8">
        <v>12</v>
      </c>
      <c r="J78" s="7">
        <f t="shared" si="4"/>
        <v>366</v>
      </c>
      <c r="K78" s="9">
        <f t="shared" si="5"/>
        <v>337</v>
      </c>
      <c r="L78" s="29" t="str">
        <f ca="1">IF(TODAY()&gt;Tabela224101112131415161718192010131415161749505152535455[[#This Row],[VENCIMENTO]],"Vencido‼","Válido✔")</f>
        <v>Vencido‼</v>
      </c>
    </row>
    <row r="79" spans="1:12" hidden="1" x14ac:dyDescent="0.25">
      <c r="A79" s="11" t="e">
        <f>Tabela224[[#This Row],[NOME]]</f>
        <v>#VALUE!</v>
      </c>
      <c r="B79" s="11" t="e">
        <f>Tabela224[[#This Row],[CATEGORIA]]</f>
        <v>#VALUE!</v>
      </c>
      <c r="C79" s="15"/>
      <c r="D79" s="15" t="s">
        <v>80</v>
      </c>
      <c r="E79" s="7"/>
      <c r="F79" s="10">
        <v>8.3333333333333329E-2</v>
      </c>
      <c r="G79" s="7" t="s">
        <v>22</v>
      </c>
      <c r="H79" s="7"/>
      <c r="I79" s="8">
        <v>12</v>
      </c>
      <c r="J79" s="7">
        <f t="shared" si="4"/>
        <v>366</v>
      </c>
      <c r="K79" s="9">
        <f t="shared" si="5"/>
        <v>337</v>
      </c>
      <c r="L79" s="29" t="str">
        <f ca="1">IF(TODAY()&gt;Tabela224101112131415161718192010131415161749505152535455[[#This Row],[VENCIMENTO]],"Vencido‼","Válido✔")</f>
        <v>Vencido‼</v>
      </c>
    </row>
    <row r="80" spans="1:12" hidden="1" x14ac:dyDescent="0.25">
      <c r="A80" s="18" t="e">
        <f>Tabela224[[#This Row],[NOME]]</f>
        <v>#VALUE!</v>
      </c>
      <c r="B80" s="18" t="e">
        <f>Tabela224[[#This Row],[CATEGORIA]]</f>
        <v>#VALUE!</v>
      </c>
      <c r="C80" s="30"/>
      <c r="D80" s="15" t="s">
        <v>80</v>
      </c>
      <c r="E80" s="19"/>
      <c r="F80" s="10">
        <v>8.3333333333333329E-2</v>
      </c>
      <c r="G80" s="7" t="s">
        <v>22</v>
      </c>
      <c r="H80" s="19"/>
      <c r="I80" s="8">
        <v>12</v>
      </c>
      <c r="J80" s="19">
        <f t="shared" si="4"/>
        <v>366</v>
      </c>
      <c r="K80" s="20">
        <f t="shared" si="5"/>
        <v>337</v>
      </c>
      <c r="L80" s="32" t="str">
        <f ca="1">IF(TODAY()&gt;Tabela224101112131415161718192010131415161749505152535455[[#This Row],[VENCIMENTO]],"Vencido‼","Válido✔")</f>
        <v>Vencido‼</v>
      </c>
    </row>
  </sheetData>
  <mergeCells count="2">
    <mergeCell ref="A2:L2"/>
    <mergeCell ref="A3:J3"/>
  </mergeCells>
  <conditionalFormatting sqref="J1">
    <cfRule type="containsText" dxfId="47" priority="2" operator="containsText" text="VENCIMENTO PRÓXIMO">
      <formula>NOT(ISERROR(SEARCH("VENCIMENTO PRÓXIMO",J1)))</formula>
    </cfRule>
  </conditionalFormatting>
  <conditionalFormatting sqref="J4 J5:K1048576">
    <cfRule type="timePeriod" dxfId="46" priority="7" timePeriod="nextMonth">
      <formula>AND(MONTH(J4)=MONTH(EDATE(TODAY(),0+1)),YEAR(J4)=YEAR(EDATE(TODAY(),0+1)))</formula>
    </cfRule>
  </conditionalFormatting>
  <conditionalFormatting sqref="J5:J80">
    <cfRule type="cellIs" dxfId="45" priority="13" operator="equal">
      <formula>44848</formula>
    </cfRule>
    <cfRule type="cellIs" dxfId="44" priority="14" operator="lessThan">
      <formula>44848</formula>
    </cfRule>
  </conditionalFormatting>
  <conditionalFormatting sqref="K1">
    <cfRule type="containsText" dxfId="43" priority="1" operator="containsText" text="VENCIMENTO PRÓXIMO">
      <formula>NOT(ISERROR(SEARCH("VENCIMENTO PRÓXIMO",K1)))</formula>
    </cfRule>
    <cfRule type="containsText" dxfId="42" priority="3" operator="containsText" text="PROGRAMAR RENOVAÇÃO">
      <formula>NOT(ISERROR(SEARCH("PROGRAMAR RENOVAÇÃO",K1)))</formula>
    </cfRule>
  </conditionalFormatting>
  <conditionalFormatting sqref="K3 K5:K1048576">
    <cfRule type="timePeriod" dxfId="41" priority="9" timePeriod="thisMonth">
      <formula>AND(MONTH(K3)=MONTH(TODAY()),YEAR(K3)=YEAR(TODAY()))</formula>
    </cfRule>
  </conditionalFormatting>
  <conditionalFormatting sqref="K3">
    <cfRule type="timePeriod" dxfId="40" priority="11" timePeriod="nextMonth">
      <formula>AND(MONTH(K3)=MONTH(EDATE(TODAY(),0+1)),YEAR(K3)=YEAR(EDATE(TODAY(),0+1)))</formula>
    </cfRule>
  </conditionalFormatting>
  <conditionalFormatting sqref="K4">
    <cfRule type="timePeriod" dxfId="39" priority="6" timePeriod="thisMonth">
      <formula>AND(MONTH(K4)=MONTH(TODAY()),YEAR(K4)=YEAR(TODAY()))</formula>
    </cfRule>
    <cfRule type="timePeriod" dxfId="38" priority="8" timePeriod="nextMonth">
      <formula>AND(MONTH(K4)=MONTH(EDATE(TODAY(),0+1)),YEAR(K4)=YEAR(EDATE(TODAY(),0+1)))</formula>
    </cfRule>
  </conditionalFormatting>
  <conditionalFormatting sqref="K5:K80">
    <cfRule type="cellIs" dxfId="37" priority="12" operator="equal">
      <formula>44809</formula>
    </cfRule>
  </conditionalFormatting>
  <conditionalFormatting sqref="L5:L44 L46:L72">
    <cfRule type="containsText" dxfId="36" priority="4" operator="containsText" text="Válido">
      <formula>NOT(ISERROR(SEARCH("Válido",L5)))</formula>
    </cfRule>
    <cfRule type="containsText" dxfId="35" priority="5" operator="containsText" text="Vencido">
      <formula>NOT(ISERROR(SEARCH("Vencido",L5)))</formula>
    </cfRule>
  </conditionalFormatting>
  <hyperlinks>
    <hyperlink ref="L3" r:id="rId1" xr:uid="{8239D574-A2DA-4602-B085-9372E9E69D84}"/>
  </hyperlinks>
  <pageMargins left="0.511811024" right="0.511811024" top="0.78740157499999996" bottom="0.78740157499999996" header="0.31496062000000002" footer="0.31496062000000002"/>
  <pageSetup paperSize="9" scale="48" orientation="landscape" r:id="rId2"/>
  <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B0D679F-3B1B-404B-8233-D01607E2CA29}">
          <x14:formula1>
            <xm:f>Planilha2!$A$18:$A$19</xm:f>
          </x14:formula1>
          <xm:sqref>C5:C80</xm:sqref>
        </x14:dataValidation>
        <x14:dataValidation type="list" allowBlank="1" showInputMessage="1" showErrorMessage="1" xr:uid="{D513D356-8AA7-40DB-83CC-48FA8E38BE0C}">
          <x14:formula1>
            <xm:f>Planilha2!$A$4:$A$13</xm:f>
          </x14:formula1>
          <xm:sqref>D5:D80</xm:sqref>
        </x14:dataValidation>
        <x14:dataValidation type="list" allowBlank="1" showInputMessage="1" showErrorMessage="1" xr:uid="{709C3FC0-AE93-4CDC-990B-B840DC535430}">
          <x14:formula1>
            <xm:f>Planilha2!$A$1:$A$2</xm:f>
          </x14:formula1>
          <xm:sqref>H5:H80</xm:sqref>
        </x14:dataValidation>
        <x14:dataValidation type="list" allowBlank="1" showInputMessage="1" showErrorMessage="1" xr:uid="{9B31E750-CCAF-4AAD-BBCC-971F7FA22158}">
          <x14:formula1>
            <xm:f>Planilha2!$A$15:$A$16</xm:f>
          </x14:formula1>
          <xm:sqref>G5:G80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57</vt:i4>
      </vt:variant>
      <vt:variant>
        <vt:lpstr>Intervalos Nomeados</vt:lpstr>
      </vt:variant>
      <vt:variant>
        <vt:i4>56</vt:i4>
      </vt:variant>
    </vt:vector>
  </HeadingPairs>
  <TitlesOfParts>
    <vt:vector size="113" baseType="lpstr">
      <vt:lpstr>MODELO</vt:lpstr>
      <vt:lpstr>Planilha2</vt:lpstr>
      <vt:lpstr>INTRODUTÓRIO ENGEFAME</vt:lpstr>
      <vt:lpstr>PRO-SEG 01-MONTAGEM DE TORRE</vt:lpstr>
      <vt:lpstr>PRO-SEG 05-POLITICA DE SEG.</vt:lpstr>
      <vt:lpstr>PRO-SEG 06-MONTAGEM DE POSTE</vt:lpstr>
      <vt:lpstr>PRO-SEG 08-DIREITO DE RECUSA</vt:lpstr>
      <vt:lpstr>PRO-SEG 10-RESGATE TRAB. ALTURA</vt:lpstr>
      <vt:lpstr>PRO-SEG 12-PROGRAMA DE FÁDIGA</vt:lpstr>
      <vt:lpstr>PRO-SEG 14-MONTAGEM DE GRADIL</vt:lpstr>
      <vt:lpstr>PRO-SEG 15-PAE</vt:lpstr>
      <vt:lpstr>PRO-SEG 20-ATERRAMENTO DE CAR.</vt:lpstr>
      <vt:lpstr>PRO-SEG 21-RETIRADA DE POSTE</vt:lpstr>
      <vt:lpstr>PRO-SEG 22-DESCARREGAMENTO E CA</vt:lpstr>
      <vt:lpstr>PRO-SEG 25-INS. DE GUARDA CORP.</vt:lpstr>
      <vt:lpstr>PRO-SEG 27-PLANO DE ESCAVAÇÃO</vt:lpstr>
      <vt:lpstr>NR 01</vt:lpstr>
      <vt:lpstr>NR 05</vt:lpstr>
      <vt:lpstr>NR 06</vt:lpstr>
      <vt:lpstr>NR 10</vt:lpstr>
      <vt:lpstr>NR 10 SEP</vt:lpstr>
      <vt:lpstr>NR 11 - MUNCK</vt:lpstr>
      <vt:lpstr>NR 12</vt:lpstr>
      <vt:lpstr>NR 17</vt:lpstr>
      <vt:lpstr>NR 18 </vt:lpstr>
      <vt:lpstr>NR 22 (VALE).</vt:lpstr>
      <vt:lpstr>NR 33</vt:lpstr>
      <vt:lpstr>NR 35</vt:lpstr>
      <vt:lpstr>PGR e PCMSO</vt:lpstr>
      <vt:lpstr>FISPQ </vt:lpstr>
      <vt:lpstr>SERRA SABRE</vt:lpstr>
      <vt:lpstr>SERRA CLIPER</vt:lpstr>
      <vt:lpstr>NR 22 </vt:lpstr>
      <vt:lpstr>OFF ROAD E DIREÇÃO DEFENSIVA</vt:lpstr>
      <vt:lpstr>RAC 01</vt:lpstr>
      <vt:lpstr>RAC 02</vt:lpstr>
      <vt:lpstr>RAC 03</vt:lpstr>
      <vt:lpstr>RAC 05</vt:lpstr>
      <vt:lpstr>RAC 07</vt:lpstr>
      <vt:lpstr>RAC 08</vt:lpstr>
      <vt:lpstr>PAEBM SUL E SUDESTE</vt:lpstr>
      <vt:lpstr>PAEBM NORTE</vt:lpstr>
      <vt:lpstr>PRO 040866 (RAC 01)</vt:lpstr>
      <vt:lpstr>PRO 039864 (RAC 02)</vt:lpstr>
      <vt:lpstr>PRO-040169 (RAC 03)</vt:lpstr>
      <vt:lpstr>PRO 039979 (RAC 05)</vt:lpstr>
      <vt:lpstr>PRO 041860 (RAC 7)</vt:lpstr>
      <vt:lpstr>PRO 034346 (ART) </vt:lpstr>
      <vt:lpstr>PTS - MÓDULO I</vt:lpstr>
      <vt:lpstr>REMOÇÃO DE PISOS</vt:lpstr>
      <vt:lpstr>ART-EP 13 - DESCA. E CARRE.</vt:lpstr>
      <vt:lpstr>ART-EP 14 - MONT. DE GRADIL</vt:lpstr>
      <vt:lpstr>ART-EP 162-POSTE MONOTUBULAR</vt:lpstr>
      <vt:lpstr>ART-EP 227-ATERRAMENTO DE CARR.</vt:lpstr>
      <vt:lpstr>ART-EP 228-INST. DE G. CORPOS </vt:lpstr>
      <vt:lpstr>ART-EP 442-ADEQUAÇÃO DE POSTE</vt:lpstr>
      <vt:lpstr>ART-EP 172-RETIRADA DE POSTE</vt:lpstr>
      <vt:lpstr>'ART-EP 13 - DESCA. E CARRE.'!Area_de_impressao</vt:lpstr>
      <vt:lpstr>'ART-EP 14 - MONT. DE GRADIL'!Area_de_impressao</vt:lpstr>
      <vt:lpstr>'ART-EP 162-POSTE MONOTUBULAR'!Area_de_impressao</vt:lpstr>
      <vt:lpstr>'ART-EP 172-RETIRADA DE POSTE'!Area_de_impressao</vt:lpstr>
      <vt:lpstr>'ART-EP 227-ATERRAMENTO DE CARR.'!Area_de_impressao</vt:lpstr>
      <vt:lpstr>'ART-EP 228-INST. DE G. CORPOS '!Area_de_impressao</vt:lpstr>
      <vt:lpstr>'ART-EP 442-ADEQUAÇÃO DE POSTE'!Area_de_impressao</vt:lpstr>
      <vt:lpstr>'FISPQ '!Area_de_impressao</vt:lpstr>
      <vt:lpstr>'INTRODUTÓRIO ENGEFAME'!Area_de_impressao</vt:lpstr>
      <vt:lpstr>MODELO!Area_de_impressao</vt:lpstr>
      <vt:lpstr>'NR 01'!Area_de_impressao</vt:lpstr>
      <vt:lpstr>'NR 05'!Area_de_impressao</vt:lpstr>
      <vt:lpstr>'NR 06'!Area_de_impressao</vt:lpstr>
      <vt:lpstr>'NR 10'!Area_de_impressao</vt:lpstr>
      <vt:lpstr>'NR 10 SEP'!Area_de_impressao</vt:lpstr>
      <vt:lpstr>'NR 11 - MUNCK'!Area_de_impressao</vt:lpstr>
      <vt:lpstr>'NR 12'!Area_de_impressao</vt:lpstr>
      <vt:lpstr>'NR 17'!Area_de_impressao</vt:lpstr>
      <vt:lpstr>'NR 18 '!Area_de_impressao</vt:lpstr>
      <vt:lpstr>'NR 22 '!Area_de_impressao</vt:lpstr>
      <vt:lpstr>'NR 22 (VALE).'!Area_de_impressao</vt:lpstr>
      <vt:lpstr>'NR 33'!Area_de_impressao</vt:lpstr>
      <vt:lpstr>'NR 35'!Area_de_impressao</vt:lpstr>
      <vt:lpstr>'OFF ROAD E DIREÇÃO DEFENSIVA'!Area_de_impressao</vt:lpstr>
      <vt:lpstr>'PAEBM NORTE'!Area_de_impressao</vt:lpstr>
      <vt:lpstr>'PAEBM SUL E SUDESTE'!Area_de_impressao</vt:lpstr>
      <vt:lpstr>'PGR e PCMSO'!Area_de_impressao</vt:lpstr>
      <vt:lpstr>'PRO 034346 (ART) '!Area_de_impressao</vt:lpstr>
      <vt:lpstr>'PRO 039864 (RAC 02)'!Area_de_impressao</vt:lpstr>
      <vt:lpstr>'PRO 039979 (RAC 05)'!Area_de_impressao</vt:lpstr>
      <vt:lpstr>'PRO 040866 (RAC 01)'!Area_de_impressao</vt:lpstr>
      <vt:lpstr>'PRO 041860 (RAC 7)'!Area_de_impressao</vt:lpstr>
      <vt:lpstr>'PRO-040169 (RAC 03)'!Area_de_impressao</vt:lpstr>
      <vt:lpstr>'PRO-SEG 01-MONTAGEM DE TORRE'!Area_de_impressao</vt:lpstr>
      <vt:lpstr>'PRO-SEG 05-POLITICA DE SEG.'!Area_de_impressao</vt:lpstr>
      <vt:lpstr>'PRO-SEG 06-MONTAGEM DE POSTE'!Area_de_impressao</vt:lpstr>
      <vt:lpstr>'PRO-SEG 08-DIREITO DE RECUSA'!Area_de_impressao</vt:lpstr>
      <vt:lpstr>'PRO-SEG 10-RESGATE TRAB. ALTURA'!Area_de_impressao</vt:lpstr>
      <vt:lpstr>'PRO-SEG 12-PROGRAMA DE FÁDIGA'!Area_de_impressao</vt:lpstr>
      <vt:lpstr>'PRO-SEG 14-MONTAGEM DE GRADIL'!Area_de_impressao</vt:lpstr>
      <vt:lpstr>'PRO-SEG 15-PAE'!Area_de_impressao</vt:lpstr>
      <vt:lpstr>'PRO-SEG 20-ATERRAMENTO DE CAR.'!Area_de_impressao</vt:lpstr>
      <vt:lpstr>'PRO-SEG 21-RETIRADA DE POSTE'!Area_de_impressao</vt:lpstr>
      <vt:lpstr>'PRO-SEG 22-DESCARREGAMENTO E CA'!Area_de_impressao</vt:lpstr>
      <vt:lpstr>'PRO-SEG 25-INS. DE GUARDA CORP.'!Area_de_impressao</vt:lpstr>
      <vt:lpstr>'PRO-SEG 27-PLANO DE ESCAVAÇÃO'!Area_de_impressao</vt:lpstr>
      <vt:lpstr>'PTS - MÓDULO I'!Area_de_impressao</vt:lpstr>
      <vt:lpstr>'RAC 01'!Area_de_impressao</vt:lpstr>
      <vt:lpstr>'RAC 02'!Area_de_impressao</vt:lpstr>
      <vt:lpstr>'RAC 03'!Area_de_impressao</vt:lpstr>
      <vt:lpstr>'RAC 05'!Area_de_impressao</vt:lpstr>
      <vt:lpstr>'RAC 07'!Area_de_impressao</vt:lpstr>
      <vt:lpstr>'RAC 08'!Area_de_impressao</vt:lpstr>
      <vt:lpstr>'REMOÇÃO DE PISOS'!Area_de_impressao</vt:lpstr>
      <vt:lpstr>'SERRA CLIPER'!Area_de_impressao</vt:lpstr>
      <vt:lpstr>'SERRA SABRE'!Area_de_impressao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Obras</dc:creator>
  <cp:lastModifiedBy>Amanda Santos</cp:lastModifiedBy>
  <cp:lastPrinted>2023-10-18T14:41:23Z</cp:lastPrinted>
  <dcterms:created xsi:type="dcterms:W3CDTF">2022-12-13T11:21:13Z</dcterms:created>
  <dcterms:modified xsi:type="dcterms:W3CDTF">2024-05-10T20:12:04Z</dcterms:modified>
</cp:coreProperties>
</file>