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20" yWindow="1120" windowWidth="24480" windowHeight="14940" tabRatio="500"/>
  </bookViews>
  <sheets>
    <sheet name="trichDB.merops_results.family_c" sheetId="1" r:id="rId1"/>
  </sheets>
  <definedNames>
    <definedName name="_xlnm._FilterDatabase" localSheetId="0" hidden="1">trichDB.merops_results.family_c!$A$1:$E$78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0" i="1" l="1"/>
  <c r="D80" i="1"/>
  <c r="C80" i="1"/>
  <c r="D27" i="1"/>
  <c r="C27" i="1"/>
  <c r="F27" i="1"/>
  <c r="F4" i="1"/>
  <c r="F18" i="1"/>
  <c r="F71" i="1"/>
  <c r="F42" i="1"/>
  <c r="F72" i="1"/>
  <c r="F74" i="1"/>
  <c r="F16" i="1"/>
  <c r="F13" i="1"/>
  <c r="F31" i="1"/>
  <c r="F34" i="1"/>
  <c r="F38" i="1"/>
  <c r="F12" i="1"/>
  <c r="F14" i="1"/>
  <c r="F28" i="1"/>
  <c r="F29" i="1"/>
  <c r="F30" i="1"/>
  <c r="F2" i="1"/>
  <c r="F32" i="1"/>
  <c r="F7" i="1"/>
  <c r="F15" i="1"/>
  <c r="F33" i="1"/>
  <c r="F35" i="1"/>
  <c r="F8" i="1"/>
  <c r="F36" i="1"/>
  <c r="F37" i="1"/>
  <c r="F17" i="1"/>
  <c r="F39" i="1"/>
  <c r="F40" i="1"/>
  <c r="F41" i="1"/>
  <c r="F9" i="1"/>
  <c r="F43" i="1"/>
  <c r="F44" i="1"/>
  <c r="F45" i="1"/>
  <c r="F46" i="1"/>
  <c r="F47" i="1"/>
  <c r="F48" i="1"/>
  <c r="F49" i="1"/>
  <c r="F50" i="1"/>
  <c r="F51" i="1"/>
  <c r="F52" i="1"/>
  <c r="F53" i="1"/>
  <c r="F5" i="1"/>
  <c r="F54" i="1"/>
  <c r="F55" i="1"/>
  <c r="F56" i="1"/>
  <c r="F10" i="1"/>
  <c r="F57" i="1"/>
  <c r="F58" i="1"/>
  <c r="F59" i="1"/>
  <c r="F60" i="1"/>
  <c r="F19" i="1"/>
  <c r="F20" i="1"/>
  <c r="F61" i="1"/>
  <c r="F62" i="1"/>
  <c r="F63" i="1"/>
  <c r="F11" i="1"/>
  <c r="F65" i="1"/>
  <c r="F21" i="1"/>
  <c r="F22" i="1"/>
  <c r="F6" i="1"/>
  <c r="F66" i="1"/>
  <c r="F67" i="1"/>
  <c r="F68" i="1"/>
  <c r="F69" i="1"/>
  <c r="F70" i="1"/>
  <c r="F73" i="1"/>
  <c r="F75" i="1"/>
  <c r="F23" i="1"/>
  <c r="F24" i="1"/>
  <c r="F76" i="1"/>
  <c r="F77" i="1"/>
  <c r="F78" i="1"/>
  <c r="F79" i="1"/>
  <c r="F3" i="1"/>
  <c r="F25" i="1"/>
  <c r="F26" i="1"/>
  <c r="F64" i="1"/>
  <c r="G27" i="1"/>
  <c r="G26" i="1"/>
  <c r="G25" i="1"/>
  <c r="G3" i="1"/>
  <c r="G79" i="1"/>
  <c r="G78" i="1"/>
  <c r="G77" i="1"/>
  <c r="G76" i="1"/>
  <c r="G24" i="1"/>
  <c r="G13" i="1"/>
  <c r="G23" i="1"/>
  <c r="G75" i="1"/>
  <c r="G74" i="1"/>
  <c r="G12" i="1"/>
  <c r="G73" i="1"/>
  <c r="G72" i="1"/>
  <c r="G71" i="1"/>
  <c r="G70" i="1"/>
  <c r="G69" i="1"/>
  <c r="G68" i="1"/>
  <c r="G67" i="1"/>
  <c r="G66" i="1"/>
  <c r="G6" i="1"/>
  <c r="G22" i="1"/>
  <c r="G21" i="1"/>
  <c r="G65" i="1"/>
  <c r="G11" i="1"/>
  <c r="G64" i="1"/>
  <c r="G63" i="1"/>
  <c r="G62" i="1"/>
  <c r="G61" i="1"/>
  <c r="G20" i="1"/>
  <c r="G19" i="1"/>
  <c r="G60" i="1"/>
  <c r="G59" i="1"/>
  <c r="G58" i="1"/>
  <c r="G57" i="1"/>
  <c r="G10" i="1"/>
  <c r="G56" i="1"/>
  <c r="G55" i="1"/>
  <c r="G54" i="1"/>
  <c r="G5" i="1"/>
  <c r="G53" i="1"/>
  <c r="G18" i="1"/>
  <c r="G52" i="1"/>
  <c r="G51" i="1"/>
  <c r="G50" i="1"/>
  <c r="G49" i="1"/>
  <c r="G48" i="1"/>
  <c r="G47" i="1"/>
  <c r="G46" i="1"/>
  <c r="G45" i="1"/>
  <c r="G44" i="1"/>
  <c r="G43" i="1"/>
  <c r="G42" i="1"/>
  <c r="G9" i="1"/>
  <c r="G41" i="1"/>
  <c r="G40" i="1"/>
  <c r="G39" i="1"/>
  <c r="G38" i="1"/>
  <c r="G17" i="1"/>
  <c r="G37" i="1"/>
  <c r="G36" i="1"/>
  <c r="G16" i="1"/>
  <c r="G8" i="1"/>
  <c r="G35" i="1"/>
  <c r="G34" i="1"/>
  <c r="G4" i="1"/>
  <c r="G33" i="1"/>
  <c r="G15" i="1"/>
  <c r="G7" i="1"/>
  <c r="G32" i="1"/>
  <c r="G31" i="1"/>
  <c r="G2" i="1"/>
  <c r="G30" i="1"/>
  <c r="G29" i="1"/>
  <c r="G28" i="1"/>
  <c r="G14" i="1"/>
  <c r="E27" i="1"/>
</calcChain>
</file>

<file path=xl/sharedStrings.xml><?xml version="1.0" encoding="utf-8"?>
<sst xmlns="http://schemas.openxmlformats.org/spreadsheetml/2006/main" count="148" uniqueCount="137">
  <si>
    <t>A01A</t>
  </si>
  <si>
    <t>A22A</t>
  </si>
  <si>
    <t>A22B</t>
  </si>
  <si>
    <t>A28A</t>
  </si>
  <si>
    <t>C01A</t>
  </si>
  <si>
    <t>C02A</t>
  </si>
  <si>
    <t>C12</t>
  </si>
  <si>
    <t>C13</t>
  </si>
  <si>
    <t>C14B</t>
  </si>
  <si>
    <t>C15</t>
  </si>
  <si>
    <t>C19</t>
  </si>
  <si>
    <t>C26</t>
  </si>
  <si>
    <t>C40</t>
  </si>
  <si>
    <t>C44</t>
  </si>
  <si>
    <t>C48</t>
  </si>
  <si>
    <t>C50</t>
  </si>
  <si>
    <t>C54</t>
  </si>
  <si>
    <t>C56</t>
  </si>
  <si>
    <t>C66</t>
  </si>
  <si>
    <t>C69</t>
  </si>
  <si>
    <t>C85A</t>
  </si>
  <si>
    <t>C85B</t>
  </si>
  <si>
    <t>C95</t>
  </si>
  <si>
    <t>C97</t>
  </si>
  <si>
    <t>I04</t>
  </si>
  <si>
    <t>I08</t>
  </si>
  <si>
    <t>I15</t>
  </si>
  <si>
    <t>I25B</t>
  </si>
  <si>
    <t>I29</t>
  </si>
  <si>
    <t>I50B</t>
  </si>
  <si>
    <t>I71</t>
  </si>
  <si>
    <t>I91</t>
  </si>
  <si>
    <t>M01</t>
  </si>
  <si>
    <t>M03A</t>
  </si>
  <si>
    <t>M08</t>
  </si>
  <si>
    <t>M12B</t>
  </si>
  <si>
    <t>M14B</t>
  </si>
  <si>
    <t>M14D</t>
  </si>
  <si>
    <t>M16A</t>
  </si>
  <si>
    <t>M16C</t>
  </si>
  <si>
    <t>M18</t>
  </si>
  <si>
    <t>M20A</t>
  </si>
  <si>
    <t>M20B</t>
  </si>
  <si>
    <t>M20C</t>
  </si>
  <si>
    <t>M20D</t>
  </si>
  <si>
    <t>M20X</t>
  </si>
  <si>
    <t>M24A</t>
  </si>
  <si>
    <t>M24B</t>
  </si>
  <si>
    <t>M24X</t>
  </si>
  <si>
    <t>M26</t>
  </si>
  <si>
    <t>M28X</t>
  </si>
  <si>
    <t>M38</t>
  </si>
  <si>
    <t>M41</t>
  </si>
  <si>
    <t>M48A</t>
  </si>
  <si>
    <t>M49</t>
  </si>
  <si>
    <t>M67A</t>
  </si>
  <si>
    <t>M67X</t>
  </si>
  <si>
    <t>M79</t>
  </si>
  <si>
    <t>M98</t>
  </si>
  <si>
    <t>S03</t>
  </si>
  <si>
    <t>S06</t>
  </si>
  <si>
    <t>S08A</t>
  </si>
  <si>
    <t>S08B</t>
  </si>
  <si>
    <t>S09C</t>
  </si>
  <si>
    <t>S09X</t>
  </si>
  <si>
    <t>S12</t>
  </si>
  <si>
    <t>S16</t>
  </si>
  <si>
    <t>S26B</t>
  </si>
  <si>
    <t>S28</t>
  </si>
  <si>
    <t>S33</t>
  </si>
  <si>
    <t>S37</t>
  </si>
  <si>
    <t>S51</t>
  </si>
  <si>
    <t>S54</t>
  </si>
  <si>
    <t>S59</t>
  </si>
  <si>
    <t>T01A</t>
  </si>
  <si>
    <t>T01X</t>
  </si>
  <si>
    <t>T02</t>
  </si>
  <si>
    <t>MEROPS family</t>
  </si>
  <si>
    <t>trichDB count</t>
  </si>
  <si>
    <t>MEROPS family name</t>
  </si>
  <si>
    <t>MAKER count</t>
  </si>
  <si>
    <t>Clan AA, family A1, cathepsin D-like aspartic peptidase</t>
  </si>
  <si>
    <t>taxonomer common set</t>
  </si>
  <si>
    <t>Clan CA, family C19, ubiquitin hydrolase-like cysteine peptidase</t>
  </si>
  <si>
    <t>Clan CA, family C54, ATG4-like cysteine peptidase</t>
  </si>
  <si>
    <t>Clan CE, family C48, Ulp1-like cysteine peptidase</t>
  </si>
  <si>
    <t>Clan CF, family C15, pyroglutamyl peptidase I-like cysteine peptidase</t>
  </si>
  <si>
    <t>Clan IH, family I25, phytocystatin-like peptidase inhibitor</t>
  </si>
  <si>
    <t>Clan M-, family M49, dipeptidylpeptidase III-like metallopeptidase</t>
  </si>
  <si>
    <t>Clan SC, family S28, unassigned serine peptidase</t>
  </si>
  <si>
    <t>Clan SC, family S33, methylesterase-like serine peptidase</t>
  </si>
  <si>
    <t>Clan SF, family S26, signal peptidase I-like serine peptidase</t>
  </si>
  <si>
    <t>Family T2, asparaginase-like threonine peptidase</t>
  </si>
  <si>
    <t>Family T1, proteasome alpha subunit, threonine peptidase</t>
  </si>
  <si>
    <t>Clan MA, family M8, leishmanolysin-like metallopeptidase</t>
  </si>
  <si>
    <t>Clan PB, family C69, PipD-like cysteine peptidase</t>
  </si>
  <si>
    <t>Clan CA, family C1, papain-like cysteine peptidase</t>
  </si>
  <si>
    <t>Clan CA, family C2, calpain-like cysteine peptidase</t>
  </si>
  <si>
    <t>Clan CA, family C12, ubiquitin hydrolase-like cysteine peptidase</t>
  </si>
  <si>
    <t>Clan CD, family C13, legumain-like cysteine peptidase</t>
  </si>
  <si>
    <t>Clan CD, family C14, metacaspase-like cysteine peptidase</t>
  </si>
  <si>
    <t>Clan PC, family C26, gamma-glutamyl hydrolase-like cysteine peptidase</t>
  </si>
  <si>
    <t>Clan CA, family C40, NlpC/P60 superfamily cysteine peptidase</t>
  </si>
  <si>
    <t>Clan S-, family S54, Rhomboid-like serine peptidase</t>
  </si>
  <si>
    <t>Clan PC(S), family S51, peptidase E-like serine peptidase</t>
  </si>
  <si>
    <t>Clan SC, family S9, unassigned serine peptidase</t>
  </si>
  <si>
    <t>Clan AD, family A22, presenilin-like aspartic peptidase,subfamilyA</t>
  </si>
  <si>
    <t>Clan AD, family A22, presenilin-like aspartic peptidase,subfamilyB</t>
  </si>
  <si>
    <t>amidophosphoribosyltransferase precursor</t>
  </si>
  <si>
    <t>separase (yeast-type)</t>
  </si>
  <si>
    <r>
      <t>PfpI peptidase (</t>
    </r>
    <r>
      <rPr>
        <i/>
        <sz val="12"/>
        <color rgb="FF000000"/>
        <rFont val="Arial"/>
        <family val="2"/>
      </rPr>
      <t>Pyrococcus furiosus</t>
    </r>
    <r>
      <rPr>
        <sz val="12"/>
        <color rgb="FF000000"/>
        <rFont val="Arial"/>
        <family val="2"/>
      </rPr>
      <t>)</t>
    </r>
  </si>
  <si>
    <r>
      <t>IdeS peptidase (</t>
    </r>
    <r>
      <rPr>
        <i/>
        <sz val="12"/>
        <color rgb="FF000000"/>
        <rFont val="Arial"/>
        <family val="2"/>
      </rPr>
      <t>Streptococcus pyogenes</t>
    </r>
    <r>
      <rPr>
        <sz val="12"/>
        <color rgb="FF000000"/>
        <rFont val="Arial"/>
        <family val="2"/>
      </rPr>
      <t>)</t>
    </r>
  </si>
  <si>
    <r>
      <t>DeSI-1 peptidase (</t>
    </r>
    <r>
      <rPr>
        <i/>
        <sz val="12"/>
        <color rgb="FF000000"/>
        <rFont val="Arial"/>
        <family val="2"/>
      </rPr>
      <t>Mus musculus</t>
    </r>
    <r>
      <rPr>
        <sz val="12"/>
        <color rgb="FF000000"/>
        <rFont val="Arial"/>
        <family val="2"/>
      </rPr>
      <t>)</t>
    </r>
  </si>
  <si>
    <r>
      <t>lysosomal 66.3 kDa protein (</t>
    </r>
    <r>
      <rPr>
        <i/>
        <sz val="12"/>
        <color rgb="FF000000"/>
        <rFont val="Arial"/>
        <family val="2"/>
      </rPr>
      <t>Mus musculus</t>
    </r>
    <r>
      <rPr>
        <sz val="12"/>
        <color rgb="FF000000"/>
        <rFont val="Arial"/>
        <family val="2"/>
      </rPr>
      <t>-type)</t>
    </r>
  </si>
  <si>
    <r>
      <t> OTLD1 deubiquitinylating enzyme (</t>
    </r>
    <r>
      <rPr>
        <i/>
        <sz val="12"/>
        <color rgb="FF000000"/>
        <rFont val="Arial"/>
        <family val="2"/>
      </rPr>
      <t>Homo sapiens</t>
    </r>
    <r>
      <rPr>
        <sz val="12"/>
        <color rgb="FF000000"/>
        <rFont val="Arial"/>
        <family val="2"/>
      </rPr>
      <t>), subfamily A</t>
    </r>
  </si>
  <si>
    <r>
      <t> OTLD1 deubiquitinylating enzyme (</t>
    </r>
    <r>
      <rPr>
        <i/>
        <sz val="12"/>
        <color rgb="FF000000"/>
        <rFont val="Arial"/>
        <family val="2"/>
      </rPr>
      <t>Homo sapiens</t>
    </r>
    <r>
      <rPr>
        <sz val="12"/>
        <color rgb="FF000000"/>
        <rFont val="Arial"/>
        <family val="2"/>
      </rPr>
      <t>), subfamily B</t>
    </r>
  </si>
  <si>
    <t>aminopeptidase N</t>
  </si>
  <si>
    <r>
      <t>thimet oligopeptidase (</t>
    </r>
    <r>
      <rPr>
        <i/>
        <sz val="12"/>
        <color rgb="FF000000"/>
        <rFont val="Arial"/>
        <family val="2"/>
      </rPr>
      <t>Rattus norvegicus</t>
    </r>
    <r>
      <rPr>
        <sz val="12"/>
        <color rgb="FF000000"/>
        <rFont val="Arial"/>
        <family val="2"/>
      </rPr>
      <t>)</t>
    </r>
  </si>
  <si>
    <r>
      <t>carboxypeptidase A1 (</t>
    </r>
    <r>
      <rPr>
        <i/>
        <sz val="12"/>
        <color rgb="FF000000"/>
        <rFont val="Arial"/>
        <family val="2"/>
      </rPr>
      <t>Homo sapiens</t>
    </r>
    <r>
      <rPr>
        <sz val="12"/>
        <color rgb="FF000000"/>
        <rFont val="Arial"/>
        <family val="2"/>
      </rPr>
      <t>), subfamily A</t>
    </r>
  </si>
  <si>
    <r>
      <t>pitrilysin (</t>
    </r>
    <r>
      <rPr>
        <i/>
        <sz val="12"/>
        <color rgb="FF000000"/>
        <rFont val="Arial"/>
        <family val="2"/>
      </rPr>
      <t>Escherichia coli</t>
    </r>
    <r>
      <rPr>
        <sz val="12"/>
        <color rgb="FF000000"/>
        <rFont val="Arial"/>
        <family val="2"/>
      </rPr>
      <t>)</t>
    </r>
  </si>
  <si>
    <r>
      <t>aminopeptidase I (</t>
    </r>
    <r>
      <rPr>
        <i/>
        <sz val="12"/>
        <color rgb="FF000000"/>
        <rFont val="Arial"/>
        <family val="2"/>
      </rPr>
      <t>Saccharomyces cerevisiae</t>
    </r>
    <r>
      <rPr>
        <sz val="12"/>
        <color rgb="FF000000"/>
        <rFont val="Arial"/>
        <family val="2"/>
      </rPr>
      <t>)</t>
    </r>
  </si>
  <si>
    <r>
      <t>glutamate carboxypeptidase (</t>
    </r>
    <r>
      <rPr>
        <i/>
        <sz val="12"/>
        <color rgb="FF000000"/>
        <rFont val="Arial"/>
        <family val="2"/>
      </rPr>
      <t>Pseudomonas sp.</t>
    </r>
    <r>
      <rPr>
        <sz val="12"/>
        <color rgb="FF000000"/>
        <rFont val="Arial"/>
        <family val="2"/>
      </rPr>
      <t>)</t>
    </r>
  </si>
  <si>
    <t>Peptidase subfamily M24A</t>
  </si>
  <si>
    <r>
      <t> FtsH peptidase (</t>
    </r>
    <r>
      <rPr>
        <i/>
        <sz val="12"/>
        <color rgb="FF000000"/>
        <rFont val="Arial"/>
        <family val="2"/>
      </rPr>
      <t>Escherichia coli</t>
    </r>
    <r>
      <rPr>
        <sz val="12"/>
        <color rgb="FF000000"/>
        <rFont val="Arial"/>
        <family val="2"/>
      </rPr>
      <t>)</t>
    </r>
  </si>
  <si>
    <r>
      <t>isoaspartyl dipeptidase (metallo-type) (</t>
    </r>
    <r>
      <rPr>
        <i/>
        <sz val="12"/>
        <color rgb="FF000000"/>
        <rFont val="Arial"/>
        <family val="2"/>
      </rPr>
      <t>Escherichia coli</t>
    </r>
    <r>
      <rPr>
        <sz val="12"/>
        <color rgb="FF000000"/>
        <rFont val="Arial"/>
        <family val="2"/>
      </rPr>
      <t>)</t>
    </r>
  </si>
  <si>
    <r>
      <t>Ste24 peptidase (</t>
    </r>
    <r>
      <rPr>
        <i/>
        <sz val="12"/>
        <color rgb="FF000000"/>
        <rFont val="Arial"/>
        <family val="2"/>
      </rPr>
      <t>Saccharomyces cerevisiae</t>
    </r>
    <r>
      <rPr>
        <sz val="12"/>
        <color rgb="FF000000"/>
        <rFont val="Arial"/>
        <family val="2"/>
      </rPr>
      <t>)</t>
    </r>
  </si>
  <si>
    <r>
      <t>RPN11 peptidase (</t>
    </r>
    <r>
      <rPr>
        <i/>
        <sz val="12"/>
        <color rgb="FF000000"/>
        <rFont val="Arial"/>
        <family val="2"/>
      </rPr>
      <t>Saccharomyces cerevisiae</t>
    </r>
    <r>
      <rPr>
        <sz val="12"/>
        <color rgb="FF000000"/>
        <rFont val="Arial"/>
        <family val="2"/>
      </rPr>
      <t>)</t>
    </r>
  </si>
  <si>
    <r>
      <t>RCE1 peptidase (</t>
    </r>
    <r>
      <rPr>
        <i/>
        <sz val="12"/>
        <color rgb="FF000000"/>
        <rFont val="Arial"/>
        <family val="2"/>
      </rPr>
      <t>Saccharomyces cerevisiae</t>
    </r>
    <r>
      <rPr>
        <sz val="12"/>
        <color rgb="FF000000"/>
        <rFont val="Arial"/>
        <family val="2"/>
      </rPr>
      <t>-type)</t>
    </r>
  </si>
  <si>
    <r>
      <t>YghJ g.p. (</t>
    </r>
    <r>
      <rPr>
        <i/>
        <sz val="12"/>
        <color rgb="FF000000"/>
        <rFont val="Arial"/>
        <family val="2"/>
      </rPr>
      <t>Escherichia coli</t>
    </r>
    <r>
      <rPr>
        <sz val="12"/>
        <color rgb="FF000000"/>
        <rFont val="Arial"/>
        <family val="2"/>
      </rPr>
      <t>)</t>
    </r>
  </si>
  <si>
    <r>
      <t>subtilisin Carlsberg (</t>
    </r>
    <r>
      <rPr>
        <i/>
        <sz val="12"/>
        <color rgb="FF000000"/>
        <rFont val="Arial"/>
        <family val="2"/>
      </rPr>
      <t>Bacillus licheniformis</t>
    </r>
    <r>
      <rPr>
        <sz val="12"/>
        <color rgb="FF000000"/>
        <rFont val="Arial"/>
        <family val="2"/>
      </rPr>
      <t>)</t>
    </r>
  </si>
  <si>
    <r>
      <t>D-Ala-D-Ala carboxypeptidase B (</t>
    </r>
    <r>
      <rPr>
        <i/>
        <sz val="12"/>
        <color rgb="FF000000"/>
        <rFont val="Arial"/>
        <family val="2"/>
      </rPr>
      <t>Streptomyces lividans</t>
    </r>
    <r>
      <rPr>
        <sz val="12"/>
        <color rgb="FF000000"/>
        <rFont val="Arial"/>
        <family val="2"/>
      </rPr>
      <t>)</t>
    </r>
  </si>
  <si>
    <r>
      <t>IgA1-specific metallopeptidase (</t>
    </r>
    <r>
      <rPr>
        <i/>
        <sz val="12"/>
        <color rgb="FF000000"/>
        <rFont val="Arial"/>
        <family val="2"/>
      </rPr>
      <t>Streptococcus sanguinis</t>
    </r>
    <r>
      <rPr>
        <sz val="12"/>
        <color rgb="FF000000"/>
        <rFont val="Arial"/>
        <family val="2"/>
      </rPr>
      <t>)</t>
    </r>
  </si>
  <si>
    <r>
      <t>aminopeptidase S (</t>
    </r>
    <r>
      <rPr>
        <i/>
        <sz val="12"/>
        <color rgb="FF000000"/>
        <rFont val="Arial"/>
        <family val="2"/>
      </rPr>
      <t>Streptomyces</t>
    </r>
    <r>
      <rPr>
        <sz val="12"/>
        <color rgb="FF000000"/>
        <rFont val="Arial"/>
        <family val="2"/>
      </rPr>
      <t>-type)</t>
    </r>
  </si>
  <si>
    <t>astacin (Astacus astacus) peptidase</t>
  </si>
  <si>
    <r>
      <t>DNA-damage inducible protein 1 (</t>
    </r>
    <r>
      <rPr>
        <i/>
        <sz val="12"/>
        <color rgb="FF000000"/>
        <rFont val="Arial"/>
        <family val="2"/>
      </rPr>
      <t>Saccharomyces cerevisiae</t>
    </r>
    <r>
      <rPr>
        <sz val="12"/>
        <color rgb="FF000000"/>
        <rFont val="Arial"/>
        <family val="2"/>
      </rPr>
      <t>), subfamilyA peptidase</t>
    </r>
  </si>
  <si>
    <t>Number lost in MAKER</t>
  </si>
  <si>
    <t>Percent Loss in 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</si>
</sst>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6" workbookViewId="0">
      <selection activeCell="E80" sqref="E80"/>
    </sheetView>
  </sheetViews>
  <sheetFormatPr baseColWidth="10" defaultRowHeight="15" x14ac:dyDescent="0"/>
  <cols>
    <col min="1" max="1" width="13.83203125" bestFit="1" customWidth="1"/>
    <col min="2" max="2" width="56.83203125" bestFit="1" customWidth="1"/>
    <col min="3" max="4" width="12.33203125" customWidth="1"/>
    <col min="5" max="5" width="20.83203125" bestFit="1" customWidth="1"/>
    <col min="6" max="6" width="19.83203125" bestFit="1" customWidth="1"/>
  </cols>
  <sheetData>
    <row r="1" spans="1:7">
      <c r="A1" t="s">
        <v>77</v>
      </c>
      <c r="B1" t="s">
        <v>79</v>
      </c>
      <c r="C1" t="s">
        <v>78</v>
      </c>
      <c r="D1" t="s">
        <v>80</v>
      </c>
      <c r="E1" t="s">
        <v>82</v>
      </c>
      <c r="F1" t="s">
        <v>136</v>
      </c>
      <c r="G1" t="s">
        <v>135</v>
      </c>
    </row>
    <row r="2" spans="1:7">
      <c r="A2" s="2" t="s">
        <v>4</v>
      </c>
      <c r="B2" s="2" t="s">
        <v>96</v>
      </c>
      <c r="C2" s="2">
        <v>46</v>
      </c>
      <c r="D2" s="2">
        <v>46</v>
      </c>
      <c r="E2" s="2">
        <v>16</v>
      </c>
      <c r="F2">
        <f>IF(D2&gt;0,1-(D2/C2),0)</f>
        <v>0</v>
      </c>
      <c r="G2">
        <f>C2-D2</f>
        <v>0</v>
      </c>
    </row>
    <row r="3" spans="1:7">
      <c r="A3" t="s">
        <v>74</v>
      </c>
      <c r="B3" t="s">
        <v>93</v>
      </c>
      <c r="C3">
        <v>14</v>
      </c>
      <c r="D3">
        <v>14</v>
      </c>
      <c r="E3">
        <v>8</v>
      </c>
      <c r="F3">
        <f>IF(D3&gt;0,1-(D3/C3),0)</f>
        <v>0</v>
      </c>
      <c r="G3">
        <f>C3-D3</f>
        <v>0</v>
      </c>
    </row>
    <row r="4" spans="1:7">
      <c r="A4" s="2" t="s">
        <v>10</v>
      </c>
      <c r="B4" s="2" t="s">
        <v>83</v>
      </c>
      <c r="C4" s="2">
        <v>108</v>
      </c>
      <c r="D4" s="2">
        <v>91</v>
      </c>
      <c r="E4" s="2">
        <v>6</v>
      </c>
      <c r="F4">
        <f>IF(D4&gt;0,1-(D4/C4),0)</f>
        <v>0.15740740740740744</v>
      </c>
      <c r="G4">
        <f>C4-D4</f>
        <v>17</v>
      </c>
    </row>
    <row r="5" spans="1:7">
      <c r="A5" t="s">
        <v>36</v>
      </c>
      <c r="B5" s="1" t="s">
        <v>118</v>
      </c>
      <c r="C5">
        <v>10</v>
      </c>
      <c r="D5">
        <v>10</v>
      </c>
      <c r="E5">
        <v>4</v>
      </c>
      <c r="F5">
        <f>IF(D5&gt;0,1-(D5/C5),0)</f>
        <v>0</v>
      </c>
      <c r="G5">
        <f>C5-D5</f>
        <v>0</v>
      </c>
    </row>
    <row r="6" spans="1:7" s="3" customFormat="1">
      <c r="A6" t="s">
        <v>55</v>
      </c>
      <c r="B6" s="1" t="s">
        <v>126</v>
      </c>
      <c r="C6">
        <v>6</v>
      </c>
      <c r="D6">
        <v>6</v>
      </c>
      <c r="E6">
        <v>4</v>
      </c>
      <c r="F6">
        <f>IF(D6&gt;0,1-(D6/C6),0)</f>
        <v>0</v>
      </c>
      <c r="G6">
        <f>C6-D6</f>
        <v>0</v>
      </c>
    </row>
    <row r="7" spans="1:7" s="3" customFormat="1">
      <c r="A7" t="s">
        <v>7</v>
      </c>
      <c r="B7" t="s">
        <v>99</v>
      </c>
      <c r="C7">
        <v>10</v>
      </c>
      <c r="D7">
        <v>10</v>
      </c>
      <c r="E7">
        <v>2</v>
      </c>
      <c r="F7">
        <f>IF(D7&gt;0,1-(D7/C7),0)</f>
        <v>0</v>
      </c>
      <c r="G7">
        <f>C7-D7</f>
        <v>0</v>
      </c>
    </row>
    <row r="8" spans="1:7" s="3" customFormat="1">
      <c r="A8" t="s">
        <v>13</v>
      </c>
      <c r="B8" s="1" t="s">
        <v>108</v>
      </c>
      <c r="C8">
        <v>4</v>
      </c>
      <c r="D8">
        <v>4</v>
      </c>
      <c r="E8">
        <v>2</v>
      </c>
      <c r="F8">
        <f>IF(D8&gt;0,1-(D8/C8),0)</f>
        <v>0</v>
      </c>
      <c r="G8">
        <f>C8-D8</f>
        <v>0</v>
      </c>
    </row>
    <row r="9" spans="1:7" s="3" customFormat="1">
      <c r="A9" t="s">
        <v>22</v>
      </c>
      <c r="B9" s="1" t="s">
        <v>113</v>
      </c>
      <c r="C9">
        <v>8</v>
      </c>
      <c r="D9">
        <v>8</v>
      </c>
      <c r="E9">
        <v>2</v>
      </c>
      <c r="F9">
        <f>IF(D9&gt;0,1-(D9/C9),0)</f>
        <v>0</v>
      </c>
      <c r="G9">
        <f>C9-D9</f>
        <v>0</v>
      </c>
    </row>
    <row r="10" spans="1:7" s="3" customFormat="1">
      <c r="A10" t="s">
        <v>40</v>
      </c>
      <c r="B10" s="1" t="s">
        <v>120</v>
      </c>
      <c r="C10">
        <v>13</v>
      </c>
      <c r="D10">
        <v>13</v>
      </c>
      <c r="E10">
        <v>2</v>
      </c>
      <c r="F10">
        <f>IF(D10&gt;0,1-(D10/C10),0)</f>
        <v>0</v>
      </c>
      <c r="G10">
        <f>C10-D10</f>
        <v>0</v>
      </c>
    </row>
    <row r="11" spans="1:7" s="3" customFormat="1">
      <c r="A11" t="s">
        <v>51</v>
      </c>
      <c r="B11" s="1" t="s">
        <v>124</v>
      </c>
      <c r="C11">
        <v>2</v>
      </c>
      <c r="D11">
        <v>2</v>
      </c>
      <c r="E11">
        <v>2</v>
      </c>
      <c r="F11">
        <f>IF(D11&gt;0,1-(D11/C11),0)</f>
        <v>0</v>
      </c>
      <c r="G11">
        <f>C11-D11</f>
        <v>0</v>
      </c>
    </row>
    <row r="12" spans="1:7" s="3" customFormat="1">
      <c r="A12" t="s">
        <v>64</v>
      </c>
      <c r="B12" t="s">
        <v>105</v>
      </c>
      <c r="C12">
        <v>18</v>
      </c>
      <c r="D12">
        <v>17</v>
      </c>
      <c r="E12">
        <v>2</v>
      </c>
      <c r="F12">
        <f>IF(D12&gt;0,1-(D12/C12),0)</f>
        <v>5.555555555555558E-2</v>
      </c>
      <c r="G12">
        <f>C12-D12</f>
        <v>1</v>
      </c>
    </row>
    <row r="13" spans="1:7">
      <c r="A13" t="s">
        <v>68</v>
      </c>
      <c r="B13" t="s">
        <v>89</v>
      </c>
      <c r="C13">
        <v>16</v>
      </c>
      <c r="D13">
        <v>14</v>
      </c>
      <c r="E13">
        <v>2</v>
      </c>
      <c r="F13">
        <f>IF(D13&gt;0,1-(D13/C13),0)</f>
        <v>0.125</v>
      </c>
      <c r="G13">
        <f>C13-D13</f>
        <v>2</v>
      </c>
    </row>
    <row r="14" spans="1:7">
      <c r="A14" t="s">
        <v>0</v>
      </c>
      <c r="B14" t="s">
        <v>81</v>
      </c>
      <c r="C14">
        <v>1</v>
      </c>
      <c r="D14">
        <v>1</v>
      </c>
      <c r="E14">
        <v>1</v>
      </c>
      <c r="F14">
        <f>IF(D14&gt;0,1-(D14/C14),0)</f>
        <v>0</v>
      </c>
      <c r="G14">
        <f>C14-D14</f>
        <v>0</v>
      </c>
    </row>
    <row r="15" spans="1:7">
      <c r="A15" t="s">
        <v>8</v>
      </c>
      <c r="B15" t="s">
        <v>100</v>
      </c>
      <c r="C15">
        <v>5</v>
      </c>
      <c r="D15">
        <v>5</v>
      </c>
      <c r="E15">
        <v>1</v>
      </c>
      <c r="F15">
        <f>IF(D15&gt;0,1-(D15/C15),0)</f>
        <v>0</v>
      </c>
      <c r="G15">
        <f>C15-D15</f>
        <v>0</v>
      </c>
    </row>
    <row r="16" spans="1:7">
      <c r="A16" t="s">
        <v>14</v>
      </c>
      <c r="B16" t="s">
        <v>85</v>
      </c>
      <c r="C16">
        <v>15</v>
      </c>
      <c r="D16">
        <v>13</v>
      </c>
      <c r="E16">
        <v>1</v>
      </c>
      <c r="F16">
        <f>IF(D16&gt;0,1-(D16/C16),0)</f>
        <v>0.1333333333333333</v>
      </c>
      <c r="G16">
        <f>C16-D16</f>
        <v>2</v>
      </c>
    </row>
    <row r="17" spans="1:7">
      <c r="A17" t="s">
        <v>17</v>
      </c>
      <c r="B17" s="1" t="s">
        <v>110</v>
      </c>
      <c r="C17">
        <v>3</v>
      </c>
      <c r="D17">
        <v>3</v>
      </c>
      <c r="E17">
        <v>1</v>
      </c>
      <c r="F17">
        <f>IF(D17&gt;0,1-(D17/C17),0)</f>
        <v>0</v>
      </c>
      <c r="G17">
        <f>C17-D17</f>
        <v>0</v>
      </c>
    </row>
    <row r="18" spans="1:7">
      <c r="A18" t="s">
        <v>34</v>
      </c>
      <c r="B18" t="s">
        <v>94</v>
      </c>
      <c r="C18">
        <v>46</v>
      </c>
      <c r="D18">
        <v>33</v>
      </c>
      <c r="E18">
        <v>1</v>
      </c>
      <c r="F18">
        <f>IF(D18&gt;0,1-(D18/C18),0)</f>
        <v>0.28260869565217395</v>
      </c>
      <c r="G18">
        <f>C18-D18</f>
        <v>13</v>
      </c>
    </row>
    <row r="19" spans="1:7">
      <c r="A19" t="s">
        <v>45</v>
      </c>
      <c r="B19" s="1" t="s">
        <v>121</v>
      </c>
      <c r="C19">
        <v>2</v>
      </c>
      <c r="D19">
        <v>2</v>
      </c>
      <c r="E19">
        <v>1</v>
      </c>
      <c r="F19">
        <f>IF(D19&gt;0,1-(D19/C19),0)</f>
        <v>0</v>
      </c>
      <c r="G19">
        <f>C19-D19</f>
        <v>0</v>
      </c>
    </row>
    <row r="20" spans="1:7">
      <c r="A20" t="s">
        <v>46</v>
      </c>
      <c r="B20" s="1" t="s">
        <v>122</v>
      </c>
      <c r="C20">
        <v>4</v>
      </c>
      <c r="D20">
        <v>4</v>
      </c>
      <c r="E20">
        <v>1</v>
      </c>
      <c r="F20">
        <f>IF(D20&gt;0,1-(D20/C20),0)</f>
        <v>0</v>
      </c>
      <c r="G20">
        <f>C20-D20</f>
        <v>0</v>
      </c>
    </row>
    <row r="21" spans="1:7">
      <c r="A21" t="s">
        <v>53</v>
      </c>
      <c r="B21" s="1" t="s">
        <v>125</v>
      </c>
      <c r="C21">
        <v>5</v>
      </c>
      <c r="D21">
        <v>5</v>
      </c>
      <c r="E21">
        <v>1</v>
      </c>
      <c r="F21">
        <f>IF(D21&gt;0,1-(D21/C21),0)</f>
        <v>0</v>
      </c>
      <c r="G21">
        <f>C21-D21</f>
        <v>0</v>
      </c>
    </row>
    <row r="22" spans="1:7">
      <c r="A22" t="s">
        <v>54</v>
      </c>
      <c r="B22" t="s">
        <v>88</v>
      </c>
      <c r="C22">
        <v>3</v>
      </c>
      <c r="D22">
        <v>3</v>
      </c>
      <c r="E22">
        <v>1</v>
      </c>
      <c r="F22">
        <f>IF(D22&gt;0,1-(D22/C22),0)</f>
        <v>0</v>
      </c>
      <c r="G22">
        <f>C22-D22</f>
        <v>0</v>
      </c>
    </row>
    <row r="23" spans="1:7">
      <c r="A23" t="s">
        <v>67</v>
      </c>
      <c r="B23" t="s">
        <v>91</v>
      </c>
      <c r="C23">
        <v>1</v>
      </c>
      <c r="D23">
        <v>1</v>
      </c>
      <c r="E23">
        <v>1</v>
      </c>
      <c r="F23">
        <f>IF(D23&gt;0,1-(D23/C23),0)</f>
        <v>0</v>
      </c>
      <c r="G23">
        <f>C23-D23</f>
        <v>0</v>
      </c>
    </row>
    <row r="24" spans="1:7">
      <c r="A24" t="s">
        <v>69</v>
      </c>
      <c r="B24" t="s">
        <v>90</v>
      </c>
      <c r="C24">
        <v>16</v>
      </c>
      <c r="D24">
        <v>16</v>
      </c>
      <c r="E24">
        <v>1</v>
      </c>
      <c r="F24">
        <f>IF(D24&gt;0,1-(D24/C24),0)</f>
        <v>0</v>
      </c>
      <c r="G24">
        <f>C24-D24</f>
        <v>0</v>
      </c>
    </row>
    <row r="25" spans="1:7">
      <c r="A25" t="s">
        <v>75</v>
      </c>
      <c r="B25" t="s">
        <v>93</v>
      </c>
      <c r="C25">
        <v>2</v>
      </c>
      <c r="D25">
        <v>2</v>
      </c>
      <c r="E25">
        <v>1</v>
      </c>
      <c r="F25">
        <f>IF(D25&gt;0,1-(D25/C25),0)</f>
        <v>0</v>
      </c>
      <c r="G25">
        <f>C25-D25</f>
        <v>0</v>
      </c>
    </row>
    <row r="26" spans="1:7">
      <c r="A26" t="s">
        <v>76</v>
      </c>
      <c r="B26" t="s">
        <v>92</v>
      </c>
      <c r="C26">
        <v>1</v>
      </c>
      <c r="D26">
        <v>1</v>
      </c>
      <c r="E26">
        <v>1</v>
      </c>
      <c r="F26">
        <f>IF(D26&gt;0,1-(D26/C26),0)</f>
        <v>0</v>
      </c>
      <c r="G26">
        <f>C26-D26</f>
        <v>0</v>
      </c>
    </row>
    <row r="27" spans="1:7">
      <c r="C27">
        <f>SUM(C26:C26)</f>
        <v>1</v>
      </c>
      <c r="D27">
        <f>SUM(D26:D26)</f>
        <v>1</v>
      </c>
      <c r="E27">
        <f>SUM(E26:E26)</f>
        <v>1</v>
      </c>
      <c r="F27">
        <f>IF(D27&gt;0,1-(D27/C27),0)</f>
        <v>0</v>
      </c>
      <c r="G27">
        <f>C27-D27</f>
        <v>0</v>
      </c>
    </row>
    <row r="28" spans="1:7">
      <c r="A28" t="s">
        <v>1</v>
      </c>
      <c r="B28" t="s">
        <v>106</v>
      </c>
      <c r="C28">
        <v>6</v>
      </c>
      <c r="D28">
        <v>6</v>
      </c>
      <c r="E28">
        <v>0</v>
      </c>
      <c r="F28">
        <f>IF(D28&gt;0,1-(D28/C28),0)</f>
        <v>0</v>
      </c>
      <c r="G28">
        <f>C28-D28</f>
        <v>0</v>
      </c>
    </row>
    <row r="29" spans="1:7">
      <c r="A29" t="s">
        <v>2</v>
      </c>
      <c r="B29" t="s">
        <v>107</v>
      </c>
      <c r="C29">
        <v>2</v>
      </c>
      <c r="D29">
        <v>2</v>
      </c>
      <c r="E29">
        <v>0</v>
      </c>
      <c r="F29">
        <f>IF(D29&gt;0,1-(D29/C29),0)</f>
        <v>0</v>
      </c>
      <c r="G29">
        <f>C29-D29</f>
        <v>0</v>
      </c>
    </row>
    <row r="30" spans="1:7">
      <c r="A30" t="s">
        <v>3</v>
      </c>
      <c r="B30" s="1" t="s">
        <v>134</v>
      </c>
      <c r="C30">
        <v>1</v>
      </c>
      <c r="D30">
        <v>1</v>
      </c>
      <c r="E30">
        <v>0</v>
      </c>
      <c r="F30">
        <f>IF(D30&gt;0,1-(D30/C30),0)</f>
        <v>0</v>
      </c>
      <c r="G30">
        <f>C30-D30</f>
        <v>0</v>
      </c>
    </row>
    <row r="31" spans="1:7">
      <c r="A31" t="s">
        <v>5</v>
      </c>
      <c r="B31" t="s">
        <v>97</v>
      </c>
      <c r="C31">
        <v>8</v>
      </c>
      <c r="D31">
        <v>7</v>
      </c>
      <c r="E31">
        <v>0</v>
      </c>
      <c r="F31">
        <f>IF(D31&gt;0,1-(D31/C31),0)</f>
        <v>0.125</v>
      </c>
      <c r="G31">
        <f>C31-D31</f>
        <v>1</v>
      </c>
    </row>
    <row r="32" spans="1:7">
      <c r="A32" t="s">
        <v>6</v>
      </c>
      <c r="B32" t="s">
        <v>98</v>
      </c>
      <c r="C32">
        <v>2</v>
      </c>
      <c r="D32">
        <v>2</v>
      </c>
      <c r="E32">
        <v>0</v>
      </c>
      <c r="F32">
        <f>IF(D32&gt;0,1-(D32/C32),0)</f>
        <v>0</v>
      </c>
      <c r="G32">
        <f>C32-D32</f>
        <v>0</v>
      </c>
    </row>
    <row r="33" spans="1:7">
      <c r="A33" t="s">
        <v>9</v>
      </c>
      <c r="B33" t="s">
        <v>86</v>
      </c>
      <c r="C33">
        <v>1</v>
      </c>
      <c r="D33">
        <v>1</v>
      </c>
      <c r="E33">
        <v>0</v>
      </c>
      <c r="F33">
        <f>IF(D33&gt;0,1-(D33/C33),0)</f>
        <v>0</v>
      </c>
      <c r="G33">
        <f>C33-D33</f>
        <v>0</v>
      </c>
    </row>
    <row r="34" spans="1:7">
      <c r="A34" t="s">
        <v>11</v>
      </c>
      <c r="B34" t="s">
        <v>101</v>
      </c>
      <c r="C34">
        <v>3</v>
      </c>
      <c r="D34">
        <v>2</v>
      </c>
      <c r="E34">
        <v>0</v>
      </c>
      <c r="F34">
        <f>IF(D34&gt;0,1-(D34/C34),0)</f>
        <v>0.33333333333333337</v>
      </c>
      <c r="G34">
        <f>C34-D34</f>
        <v>1</v>
      </c>
    </row>
    <row r="35" spans="1:7">
      <c r="A35" t="s">
        <v>12</v>
      </c>
      <c r="B35" t="s">
        <v>102</v>
      </c>
      <c r="C35">
        <v>9</v>
      </c>
      <c r="D35">
        <v>9</v>
      </c>
      <c r="E35">
        <v>0</v>
      </c>
      <c r="F35">
        <f>IF(D35&gt;0,1-(D35/C35),0)</f>
        <v>0</v>
      </c>
      <c r="G35">
        <f>C35-D35</f>
        <v>0</v>
      </c>
    </row>
    <row r="36" spans="1:7">
      <c r="A36" t="s">
        <v>15</v>
      </c>
      <c r="B36" s="1" t="s">
        <v>109</v>
      </c>
      <c r="C36">
        <v>1</v>
      </c>
      <c r="D36">
        <v>1</v>
      </c>
      <c r="E36">
        <v>0</v>
      </c>
      <c r="F36">
        <f>IF(D36&gt;0,1-(D36/C36),0)</f>
        <v>0</v>
      </c>
      <c r="G36">
        <f>C36-D36</f>
        <v>0</v>
      </c>
    </row>
    <row r="37" spans="1:7">
      <c r="A37" t="s">
        <v>16</v>
      </c>
      <c r="B37" t="s">
        <v>84</v>
      </c>
      <c r="C37">
        <v>5</v>
      </c>
      <c r="D37">
        <v>5</v>
      </c>
      <c r="E37">
        <v>0</v>
      </c>
      <c r="F37">
        <f>IF(D37&gt;0,1-(D37/C37),0)</f>
        <v>0</v>
      </c>
      <c r="G37">
        <f>C37-D37</f>
        <v>0</v>
      </c>
    </row>
    <row r="38" spans="1:7">
      <c r="A38" t="s">
        <v>18</v>
      </c>
      <c r="B38" s="1" t="s">
        <v>111</v>
      </c>
      <c r="C38">
        <v>1</v>
      </c>
      <c r="D38">
        <v>0</v>
      </c>
      <c r="E38">
        <v>0</v>
      </c>
      <c r="F38">
        <f>IF(D38&gt;0,1-(D38/C38),0)</f>
        <v>0</v>
      </c>
      <c r="G38">
        <f>C38-D38</f>
        <v>1</v>
      </c>
    </row>
    <row r="39" spans="1:7">
      <c r="A39" t="s">
        <v>19</v>
      </c>
      <c r="B39" t="s">
        <v>95</v>
      </c>
      <c r="C39">
        <v>1</v>
      </c>
      <c r="D39">
        <v>1</v>
      </c>
      <c r="E39">
        <v>0</v>
      </c>
      <c r="F39">
        <f>IF(D39&gt;0,1-(D39/C39),0)</f>
        <v>0</v>
      </c>
      <c r="G39">
        <f>C39-D39</f>
        <v>0</v>
      </c>
    </row>
    <row r="40" spans="1:7">
      <c r="A40" t="s">
        <v>20</v>
      </c>
      <c r="B40" s="1" t="s">
        <v>114</v>
      </c>
      <c r="C40">
        <v>1</v>
      </c>
      <c r="D40">
        <v>1</v>
      </c>
      <c r="E40">
        <v>0</v>
      </c>
      <c r="F40">
        <f>IF(D40&gt;0,1-(D40/C40),0)</f>
        <v>0</v>
      </c>
      <c r="G40">
        <f>C40-D40</f>
        <v>0</v>
      </c>
    </row>
    <row r="41" spans="1:7">
      <c r="A41" t="s">
        <v>21</v>
      </c>
      <c r="B41" s="1" t="s">
        <v>115</v>
      </c>
      <c r="C41">
        <v>1</v>
      </c>
      <c r="D41">
        <v>1</v>
      </c>
      <c r="E41">
        <v>0</v>
      </c>
      <c r="F41">
        <f>IF(D41&gt;0,1-(D41/C41),0)</f>
        <v>0</v>
      </c>
      <c r="G41">
        <f>C41-D41</f>
        <v>0</v>
      </c>
    </row>
    <row r="42" spans="1:7">
      <c r="A42" t="s">
        <v>23</v>
      </c>
      <c r="B42" s="1" t="s">
        <v>112</v>
      </c>
      <c r="C42">
        <v>5</v>
      </c>
      <c r="D42">
        <v>2</v>
      </c>
      <c r="E42">
        <v>0</v>
      </c>
      <c r="F42">
        <f>IF(D42&gt;0,1-(D42/C42),0)</f>
        <v>0.6</v>
      </c>
      <c r="G42">
        <f>C42-D42</f>
        <v>3</v>
      </c>
    </row>
    <row r="43" spans="1:7">
      <c r="A43" t="s">
        <v>24</v>
      </c>
      <c r="C43">
        <v>0</v>
      </c>
      <c r="D43">
        <v>0</v>
      </c>
      <c r="E43">
        <v>0</v>
      </c>
      <c r="F43">
        <f>IF(D43&gt;0,1-(D43/C43),0)</f>
        <v>0</v>
      </c>
      <c r="G43">
        <f>C43-D43</f>
        <v>0</v>
      </c>
    </row>
    <row r="44" spans="1:7">
      <c r="A44" t="s">
        <v>25</v>
      </c>
      <c r="C44">
        <v>0</v>
      </c>
      <c r="D44">
        <v>0</v>
      </c>
      <c r="E44">
        <v>0</v>
      </c>
      <c r="F44">
        <f>IF(D44&gt;0,1-(D44/C44),0)</f>
        <v>0</v>
      </c>
      <c r="G44">
        <f>C44-D44</f>
        <v>0</v>
      </c>
    </row>
    <row r="45" spans="1:7">
      <c r="A45" t="s">
        <v>26</v>
      </c>
      <c r="C45">
        <v>0</v>
      </c>
      <c r="D45">
        <v>0</v>
      </c>
      <c r="E45">
        <v>0</v>
      </c>
      <c r="F45">
        <f>IF(D45&gt;0,1-(D45/C45),0)</f>
        <v>0</v>
      </c>
      <c r="G45">
        <f>C45-D45</f>
        <v>0</v>
      </c>
    </row>
    <row r="46" spans="1:7">
      <c r="A46" t="s">
        <v>27</v>
      </c>
      <c r="B46" t="s">
        <v>87</v>
      </c>
      <c r="C46">
        <v>2</v>
      </c>
      <c r="D46">
        <v>2</v>
      </c>
      <c r="E46">
        <v>0</v>
      </c>
      <c r="F46">
        <f>IF(D46&gt;0,1-(D46/C46),0)</f>
        <v>0</v>
      </c>
      <c r="G46">
        <f>C46-D46</f>
        <v>0</v>
      </c>
    </row>
    <row r="47" spans="1:7">
      <c r="A47" t="s">
        <v>28</v>
      </c>
      <c r="C47">
        <v>0</v>
      </c>
      <c r="D47">
        <v>0</v>
      </c>
      <c r="E47">
        <v>0</v>
      </c>
      <c r="F47">
        <f>IF(D47&gt;0,1-(D47/C47),0)</f>
        <v>0</v>
      </c>
      <c r="G47">
        <f>C47-D47</f>
        <v>0</v>
      </c>
    </row>
    <row r="48" spans="1:7">
      <c r="A48" t="s">
        <v>29</v>
      </c>
      <c r="C48">
        <v>0</v>
      </c>
      <c r="D48">
        <v>0</v>
      </c>
      <c r="E48">
        <v>0</v>
      </c>
      <c r="F48">
        <f>IF(D48&gt;0,1-(D48/C48),0)</f>
        <v>0</v>
      </c>
      <c r="G48">
        <f>C48-D48</f>
        <v>0</v>
      </c>
    </row>
    <row r="49" spans="1:7">
      <c r="A49" t="s">
        <v>30</v>
      </c>
      <c r="C49">
        <v>0</v>
      </c>
      <c r="D49">
        <v>0</v>
      </c>
      <c r="E49">
        <v>0</v>
      </c>
      <c r="F49">
        <f>IF(D49&gt;0,1-(D49/C49),0)</f>
        <v>0</v>
      </c>
      <c r="G49">
        <f>C49-D49</f>
        <v>0</v>
      </c>
    </row>
    <row r="50" spans="1:7">
      <c r="A50" t="s">
        <v>31</v>
      </c>
      <c r="C50">
        <v>0</v>
      </c>
      <c r="D50">
        <v>0</v>
      </c>
      <c r="E50">
        <v>0</v>
      </c>
      <c r="F50">
        <f>IF(D50&gt;0,1-(D50/C50),0)</f>
        <v>0</v>
      </c>
      <c r="G50">
        <f>C50-D50</f>
        <v>0</v>
      </c>
    </row>
    <row r="51" spans="1:7">
      <c r="A51" t="s">
        <v>32</v>
      </c>
      <c r="B51" s="1" t="s">
        <v>116</v>
      </c>
      <c r="C51">
        <v>3</v>
      </c>
      <c r="D51">
        <v>3</v>
      </c>
      <c r="E51">
        <v>0</v>
      </c>
      <c r="F51">
        <f>IF(D51&gt;0,1-(D51/C51),0)</f>
        <v>0</v>
      </c>
      <c r="G51">
        <f>C51-D51</f>
        <v>0</v>
      </c>
    </row>
    <row r="52" spans="1:7">
      <c r="A52" t="s">
        <v>33</v>
      </c>
      <c r="B52" s="1" t="s">
        <v>117</v>
      </c>
      <c r="C52">
        <v>1</v>
      </c>
      <c r="D52">
        <v>1</v>
      </c>
      <c r="E52">
        <v>0</v>
      </c>
      <c r="F52">
        <f>IF(D52&gt;0,1-(D52/C52),0)</f>
        <v>0</v>
      </c>
      <c r="G52">
        <f>C52-D52</f>
        <v>0</v>
      </c>
    </row>
    <row r="53" spans="1:7">
      <c r="A53" t="s">
        <v>35</v>
      </c>
      <c r="B53" s="1" t="s">
        <v>133</v>
      </c>
      <c r="C53">
        <v>0</v>
      </c>
      <c r="D53">
        <v>0</v>
      </c>
      <c r="E53">
        <v>0</v>
      </c>
      <c r="F53">
        <f>IF(D53&gt;0,1-(D53/C53),0)</f>
        <v>0</v>
      </c>
      <c r="G53">
        <f>C53-D53</f>
        <v>0</v>
      </c>
    </row>
    <row r="54" spans="1:7">
      <c r="A54" t="s">
        <v>37</v>
      </c>
      <c r="B54" s="1" t="s">
        <v>118</v>
      </c>
      <c r="C54">
        <v>1</v>
      </c>
      <c r="D54">
        <v>1</v>
      </c>
      <c r="E54">
        <v>0</v>
      </c>
      <c r="F54">
        <f>IF(D54&gt;0,1-(D54/C54),0)</f>
        <v>0</v>
      </c>
      <c r="G54">
        <f>C54-D54</f>
        <v>0</v>
      </c>
    </row>
    <row r="55" spans="1:7">
      <c r="A55" t="s">
        <v>38</v>
      </c>
      <c r="B55" s="1" t="s">
        <v>119</v>
      </c>
      <c r="C55">
        <v>1</v>
      </c>
      <c r="D55">
        <v>1</v>
      </c>
      <c r="E55">
        <v>0</v>
      </c>
      <c r="F55">
        <f>IF(D55&gt;0,1-(D55/C55),0)</f>
        <v>0</v>
      </c>
      <c r="G55">
        <f>C55-D55</f>
        <v>0</v>
      </c>
    </row>
    <row r="56" spans="1:7">
      <c r="A56" t="s">
        <v>39</v>
      </c>
      <c r="B56" s="1" t="s">
        <v>119</v>
      </c>
      <c r="C56">
        <v>6</v>
      </c>
      <c r="D56">
        <v>6</v>
      </c>
      <c r="E56">
        <v>0</v>
      </c>
      <c r="F56">
        <f>IF(D56&gt;0,1-(D56/C56),0)</f>
        <v>0</v>
      </c>
      <c r="G56">
        <f>C56-D56</f>
        <v>0</v>
      </c>
    </row>
    <row r="57" spans="1:7">
      <c r="A57" t="s">
        <v>41</v>
      </c>
      <c r="B57" s="1" t="s">
        <v>121</v>
      </c>
      <c r="C57">
        <v>1</v>
      </c>
      <c r="D57">
        <v>1</v>
      </c>
      <c r="E57">
        <v>0</v>
      </c>
      <c r="F57">
        <f>IF(D57&gt;0,1-(D57/C57),0)</f>
        <v>0</v>
      </c>
      <c r="G57">
        <f>C57-D57</f>
        <v>0</v>
      </c>
    </row>
    <row r="58" spans="1:7">
      <c r="A58" t="s">
        <v>42</v>
      </c>
      <c r="B58" s="1" t="s">
        <v>121</v>
      </c>
      <c r="C58">
        <v>1</v>
      </c>
      <c r="D58">
        <v>1</v>
      </c>
      <c r="E58">
        <v>0</v>
      </c>
      <c r="F58">
        <f>IF(D58&gt;0,1-(D58/C58),0)</f>
        <v>0</v>
      </c>
      <c r="G58">
        <f>C58-D58</f>
        <v>0</v>
      </c>
    </row>
    <row r="59" spans="1:7">
      <c r="A59" t="s">
        <v>43</v>
      </c>
      <c r="B59" s="1" t="s">
        <v>121</v>
      </c>
      <c r="C59">
        <v>5</v>
      </c>
      <c r="D59">
        <v>5</v>
      </c>
      <c r="E59">
        <v>0</v>
      </c>
      <c r="F59">
        <f>IF(D59&gt;0,1-(D59/C59),0)</f>
        <v>0</v>
      </c>
      <c r="G59">
        <f>C59-D59</f>
        <v>0</v>
      </c>
    </row>
    <row r="60" spans="1:7">
      <c r="A60" t="s">
        <v>44</v>
      </c>
      <c r="B60" s="1" t="s">
        <v>121</v>
      </c>
      <c r="C60">
        <v>1</v>
      </c>
      <c r="D60">
        <v>1</v>
      </c>
      <c r="E60">
        <v>0</v>
      </c>
      <c r="F60">
        <f>IF(D60&gt;0,1-(D60/C60),0)</f>
        <v>0</v>
      </c>
      <c r="G60">
        <f>C60-D60</f>
        <v>0</v>
      </c>
    </row>
    <row r="61" spans="1:7">
      <c r="A61" t="s">
        <v>47</v>
      </c>
      <c r="B61" s="1" t="s">
        <v>122</v>
      </c>
      <c r="C61">
        <v>8</v>
      </c>
      <c r="D61">
        <v>8</v>
      </c>
      <c r="E61">
        <v>0</v>
      </c>
      <c r="F61">
        <f>IF(D61&gt;0,1-(D61/C61),0)</f>
        <v>0</v>
      </c>
      <c r="G61">
        <f>C61-D61</f>
        <v>0</v>
      </c>
    </row>
    <row r="62" spans="1:7">
      <c r="A62" t="s">
        <v>48</v>
      </c>
      <c r="B62" s="1" t="s">
        <v>122</v>
      </c>
      <c r="C62">
        <v>1</v>
      </c>
      <c r="D62">
        <v>1</v>
      </c>
      <c r="E62">
        <v>0</v>
      </c>
      <c r="F62">
        <f>IF(D62&gt;0,1-(D62/C62),0)</f>
        <v>0</v>
      </c>
      <c r="G62">
        <f>C62-D62</f>
        <v>0</v>
      </c>
    </row>
    <row r="63" spans="1:7">
      <c r="A63" t="s">
        <v>49</v>
      </c>
      <c r="B63" s="1" t="s">
        <v>131</v>
      </c>
      <c r="C63">
        <v>0</v>
      </c>
      <c r="D63">
        <v>0</v>
      </c>
      <c r="E63">
        <v>0</v>
      </c>
      <c r="F63">
        <f>IF(D63&gt;0,1-(D63/C63),0)</f>
        <v>0</v>
      </c>
      <c r="G63">
        <f>C63-D63</f>
        <v>0</v>
      </c>
    </row>
    <row r="64" spans="1:7">
      <c r="A64" t="s">
        <v>50</v>
      </c>
      <c r="B64" s="1" t="s">
        <v>132</v>
      </c>
      <c r="C64">
        <v>1</v>
      </c>
      <c r="D64">
        <v>2</v>
      </c>
      <c r="E64">
        <v>0</v>
      </c>
      <c r="F64">
        <f>IF(D64&gt;0,1-(D64/C64),0)</f>
        <v>-1</v>
      </c>
      <c r="G64">
        <f>C64-D64</f>
        <v>-1</v>
      </c>
    </row>
    <row r="65" spans="1:7">
      <c r="A65" t="s">
        <v>52</v>
      </c>
      <c r="B65" s="1" t="s">
        <v>123</v>
      </c>
      <c r="C65">
        <v>1</v>
      </c>
      <c r="D65">
        <v>1</v>
      </c>
      <c r="E65">
        <v>0</v>
      </c>
      <c r="F65">
        <f>IF(D65&gt;0,1-(D65/C65),0)</f>
        <v>0</v>
      </c>
      <c r="G65">
        <f>C65-D65</f>
        <v>0</v>
      </c>
    </row>
    <row r="66" spans="1:7">
      <c r="A66" t="s">
        <v>56</v>
      </c>
      <c r="B66" s="1" t="s">
        <v>126</v>
      </c>
      <c r="C66">
        <v>1</v>
      </c>
      <c r="D66">
        <v>1</v>
      </c>
      <c r="E66">
        <v>0</v>
      </c>
      <c r="F66">
        <f>IF(D66&gt;0,1-(D66/C66),0)</f>
        <v>0</v>
      </c>
      <c r="G66">
        <f>C66-D66</f>
        <v>0</v>
      </c>
    </row>
    <row r="67" spans="1:7">
      <c r="A67" t="s">
        <v>57</v>
      </c>
      <c r="B67" s="1" t="s">
        <v>127</v>
      </c>
      <c r="C67">
        <v>1</v>
      </c>
      <c r="D67">
        <v>1</v>
      </c>
      <c r="E67">
        <v>0</v>
      </c>
      <c r="F67">
        <f>IF(D67&gt;0,1-(D67/C67),0)</f>
        <v>0</v>
      </c>
      <c r="G67">
        <f>C67-D67</f>
        <v>0</v>
      </c>
    </row>
    <row r="68" spans="1:7">
      <c r="A68" t="s">
        <v>58</v>
      </c>
      <c r="B68" s="1" t="s">
        <v>128</v>
      </c>
      <c r="C68">
        <v>5</v>
      </c>
      <c r="D68">
        <v>5</v>
      </c>
      <c r="E68">
        <v>0</v>
      </c>
      <c r="F68">
        <f>IF(D68&gt;0,1-(D68/C68),0)</f>
        <v>0</v>
      </c>
      <c r="G68">
        <f>C68-D68</f>
        <v>0</v>
      </c>
    </row>
    <row r="69" spans="1:7">
      <c r="A69" t="s">
        <v>59</v>
      </c>
      <c r="C69">
        <v>0</v>
      </c>
      <c r="D69">
        <v>0</v>
      </c>
      <c r="E69">
        <v>0</v>
      </c>
      <c r="F69">
        <f>IF(D69&gt;0,1-(D69/C69),0)</f>
        <v>0</v>
      </c>
      <c r="G69">
        <f>C69-D69</f>
        <v>0</v>
      </c>
    </row>
    <row r="70" spans="1:7">
      <c r="A70" t="s">
        <v>60</v>
      </c>
      <c r="C70">
        <v>0</v>
      </c>
      <c r="D70">
        <v>0</v>
      </c>
      <c r="E70">
        <v>0</v>
      </c>
      <c r="F70">
        <f>IF(D70&gt;0,1-(D70/C70),0)</f>
        <v>0</v>
      </c>
      <c r="G70">
        <f>C70-D70</f>
        <v>0</v>
      </c>
    </row>
    <row r="71" spans="1:7">
      <c r="A71" t="s">
        <v>61</v>
      </c>
      <c r="B71" s="1" t="s">
        <v>129</v>
      </c>
      <c r="C71">
        <v>34</v>
      </c>
      <c r="D71">
        <v>28</v>
      </c>
      <c r="E71">
        <v>0</v>
      </c>
      <c r="F71">
        <f>IF(D71&gt;0,1-(D71/C71),0)</f>
        <v>0.17647058823529416</v>
      </c>
      <c r="G71">
        <f>C71-D71</f>
        <v>6</v>
      </c>
    </row>
    <row r="72" spans="1:7">
      <c r="A72" t="s">
        <v>62</v>
      </c>
      <c r="C72">
        <v>13</v>
      </c>
      <c r="D72">
        <v>10</v>
      </c>
      <c r="E72">
        <v>0</v>
      </c>
      <c r="F72">
        <f>IF(D72&gt;0,1-(D72/C72),0)</f>
        <v>0.23076923076923073</v>
      </c>
      <c r="G72">
        <f>C72-D72</f>
        <v>3</v>
      </c>
    </row>
    <row r="73" spans="1:7">
      <c r="A73" t="s">
        <v>63</v>
      </c>
      <c r="B73" t="s">
        <v>90</v>
      </c>
      <c r="C73">
        <v>1</v>
      </c>
      <c r="D73">
        <v>1</v>
      </c>
      <c r="E73">
        <v>0</v>
      </c>
      <c r="F73">
        <f>IF(D73&gt;0,1-(D73/C73),0)</f>
        <v>0</v>
      </c>
      <c r="G73">
        <f>C73-D73</f>
        <v>0</v>
      </c>
    </row>
    <row r="74" spans="1:7">
      <c r="A74" t="s">
        <v>65</v>
      </c>
      <c r="B74" s="1" t="s">
        <v>130</v>
      </c>
      <c r="C74">
        <v>6</v>
      </c>
      <c r="D74">
        <v>3</v>
      </c>
      <c r="E74">
        <v>0</v>
      </c>
      <c r="F74">
        <f>IF(D74&gt;0,1-(D74/C74),0)</f>
        <v>0.5</v>
      </c>
      <c r="G74">
        <f>C74-D74</f>
        <v>3</v>
      </c>
    </row>
    <row r="75" spans="1:7">
      <c r="A75" t="s">
        <v>66</v>
      </c>
      <c r="C75">
        <v>0</v>
      </c>
      <c r="D75">
        <v>0</v>
      </c>
      <c r="E75">
        <v>0</v>
      </c>
      <c r="F75">
        <f>IF(D75&gt;0,1-(D75/C75),0)</f>
        <v>0</v>
      </c>
      <c r="G75">
        <f>C75-D75</f>
        <v>0</v>
      </c>
    </row>
    <row r="76" spans="1:7">
      <c r="A76" t="s">
        <v>70</v>
      </c>
      <c r="C76">
        <v>0</v>
      </c>
      <c r="D76">
        <v>0</v>
      </c>
      <c r="E76">
        <v>0</v>
      </c>
      <c r="F76">
        <f>IF(D76&gt;0,1-(D76/C76),0)</f>
        <v>0</v>
      </c>
      <c r="G76">
        <f>C76-D76</f>
        <v>0</v>
      </c>
    </row>
    <row r="77" spans="1:7">
      <c r="A77" t="s">
        <v>71</v>
      </c>
      <c r="B77" t="s">
        <v>104</v>
      </c>
      <c r="C77">
        <v>1</v>
      </c>
      <c r="D77">
        <v>1</v>
      </c>
      <c r="E77">
        <v>0</v>
      </c>
      <c r="F77">
        <f>IF(D77&gt;0,1-(D77/C77),0)</f>
        <v>0</v>
      </c>
      <c r="G77">
        <f>C77-D77</f>
        <v>0</v>
      </c>
    </row>
    <row r="78" spans="1:7">
      <c r="A78" t="s">
        <v>72</v>
      </c>
      <c r="B78" t="s">
        <v>103</v>
      </c>
      <c r="C78">
        <v>7</v>
      </c>
      <c r="D78">
        <v>7</v>
      </c>
      <c r="E78">
        <v>0</v>
      </c>
      <c r="F78">
        <f>IF(D78&gt;0,1-(D78/C78),0)</f>
        <v>0</v>
      </c>
      <c r="G78">
        <f>C78-D78</f>
        <v>0</v>
      </c>
    </row>
    <row r="79" spans="1:7">
      <c r="A79" t="s">
        <v>73</v>
      </c>
      <c r="C79">
        <v>0</v>
      </c>
      <c r="D79">
        <v>0</v>
      </c>
      <c r="E79">
        <v>0</v>
      </c>
      <c r="F79">
        <f>IF(D79&gt;0,1-(D79/C79),0)</f>
        <v>0</v>
      </c>
      <c r="G79">
        <f>C79-D79</f>
        <v>0</v>
      </c>
    </row>
    <row r="80" spans="1:7">
      <c r="C80">
        <f>SUM(C2:C79)</f>
        <v>509</v>
      </c>
      <c r="D80">
        <f>SUM(D2:D79)</f>
        <v>457</v>
      </c>
      <c r="E80">
        <f>SUM(E2:E79)</f>
        <v>66</v>
      </c>
    </row>
  </sheetData>
  <sortState ref="A2:G79">
    <sortCondition descending="1" ref="E2:E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trichDB.merops_results.family_c</vt:lpstr>
    </vt:vector>
  </TitlesOfParts>
  <Company>Yandell lab,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Ence</dc:creator>
  <cp:lastModifiedBy>Daniel Ence</cp:lastModifiedBy>
  <dcterms:created xsi:type="dcterms:W3CDTF">2016-08-08T17:25:57Z</dcterms:created>
  <dcterms:modified xsi:type="dcterms:W3CDTF">2016-08-24T21:49:07Z</dcterms:modified>
</cp:coreProperties>
</file>