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75" windowWidth="19155" windowHeight="11310"/>
  </bookViews>
  <sheets>
    <sheet name="25.07.2018" sheetId="1" r:id="rId1"/>
  </sheets>
  <calcPr calcId="125725"/>
</workbook>
</file>

<file path=xl/calcChain.xml><?xml version="1.0" encoding="utf-8"?>
<calcChain xmlns="http://schemas.openxmlformats.org/spreadsheetml/2006/main">
  <c r="F72" i="1"/>
  <c r="F70"/>
  <c r="F71" s="1"/>
  <c r="F67"/>
  <c r="Q58"/>
  <c r="M49"/>
  <c r="M65" s="1"/>
  <c r="Q43"/>
  <c r="P43"/>
  <c r="Q42"/>
  <c r="Q41"/>
  <c r="Q39"/>
  <c r="P39"/>
  <c r="O39"/>
  <c r="F39"/>
  <c r="Q38"/>
  <c r="Q37"/>
  <c r="P37"/>
  <c r="Q36"/>
  <c r="P36"/>
  <c r="Q35"/>
  <c r="Q34"/>
  <c r="Q32"/>
  <c r="P32"/>
  <c r="O32"/>
  <c r="Q31"/>
  <c r="Q30"/>
  <c r="M30"/>
  <c r="M31" s="1"/>
  <c r="M32" s="1"/>
  <c r="M33" s="1"/>
  <c r="M34" s="1"/>
  <c r="M35" s="1"/>
  <c r="M36" s="1"/>
  <c r="M37" s="1"/>
  <c r="M38" s="1"/>
  <c r="M39" s="1"/>
  <c r="M40" s="1"/>
  <c r="M41" s="1"/>
  <c r="M42" s="1"/>
  <c r="M43" s="1"/>
  <c r="M44" s="1"/>
  <c r="M45" s="1"/>
  <c r="Q29"/>
  <c r="P29"/>
  <c r="M29"/>
  <c r="Q28"/>
  <c r="P28"/>
  <c r="M28"/>
  <c r="D26"/>
  <c r="L28" s="1"/>
  <c r="L29" s="1"/>
  <c r="L30" s="1"/>
  <c r="L31" s="1"/>
  <c r="L32" s="1"/>
  <c r="L33" s="1"/>
  <c r="L34" s="1"/>
  <c r="L35" s="1"/>
  <c r="L36" s="1"/>
  <c r="L37" s="1"/>
  <c r="L38" s="1"/>
  <c r="L39" s="1"/>
  <c r="L40" s="1"/>
  <c r="L41" s="1"/>
  <c r="L42" s="1"/>
  <c r="L43" s="1"/>
  <c r="L44" s="1"/>
  <c r="L45" s="1"/>
  <c r="M24"/>
  <c r="L24"/>
  <c r="F24"/>
  <c r="F23"/>
  <c r="F22"/>
  <c r="F44" s="1"/>
  <c r="F45" s="1"/>
  <c r="Q20"/>
  <c r="P20"/>
  <c r="F20" s="1"/>
  <c r="Q19"/>
  <c r="P19"/>
  <c r="F19"/>
  <c r="Q18"/>
  <c r="Q17"/>
  <c r="Q16"/>
  <c r="P16"/>
  <c r="F16" s="1"/>
  <c r="P15"/>
  <c r="F15" s="1"/>
  <c r="F42" s="1"/>
  <c r="F60" s="1"/>
  <c r="P14"/>
  <c r="F14" s="1"/>
  <c r="F41" s="1"/>
  <c r="F59" s="1"/>
  <c r="Q13"/>
  <c r="P13"/>
  <c r="O9"/>
  <c r="O38" s="1"/>
  <c r="Q8"/>
  <c r="P8"/>
  <c r="F8" s="1"/>
  <c r="F31" s="1"/>
  <c r="Q7"/>
  <c r="P7"/>
  <c r="F7"/>
  <c r="F30" s="1"/>
  <c r="P6"/>
  <c r="F6" s="1"/>
  <c r="F29" s="1"/>
  <c r="O6"/>
  <c r="M6"/>
  <c r="M50" s="1"/>
  <c r="M66" s="1"/>
  <c r="L6"/>
  <c r="L7" s="1"/>
  <c r="L8" s="1"/>
  <c r="L9" s="1"/>
  <c r="L10" s="1"/>
  <c r="L11" s="1"/>
  <c r="L12" s="1"/>
  <c r="L13" s="1"/>
  <c r="L14" s="1"/>
  <c r="L15" s="1"/>
  <c r="L16" s="1"/>
  <c r="L17" s="1"/>
  <c r="L18" s="1"/>
  <c r="L19" s="1"/>
  <c r="L20" s="1"/>
  <c r="L21" s="1"/>
  <c r="L22" s="1"/>
  <c r="L23" s="1"/>
  <c r="P5"/>
  <c r="P41" s="1"/>
  <c r="L5"/>
  <c r="F5"/>
  <c r="F28" s="1"/>
  <c r="M7" l="1"/>
  <c r="P9"/>
  <c r="F9" s="1"/>
  <c r="F32" s="1"/>
  <c r="F49" s="1"/>
  <c r="P10"/>
  <c r="P11"/>
  <c r="F11" s="1"/>
  <c r="P12"/>
  <c r="F12" s="1"/>
  <c r="F37" s="1"/>
  <c r="F53" s="1"/>
  <c r="O13"/>
  <c r="F13" s="1"/>
  <c r="F38" s="1"/>
  <c r="F55" s="1"/>
  <c r="P18"/>
  <c r="F18" s="1"/>
  <c r="P31"/>
  <c r="P35"/>
  <c r="P38"/>
  <c r="P42"/>
  <c r="D47"/>
  <c r="P17"/>
  <c r="F17" s="1"/>
  <c r="P21"/>
  <c r="F21" s="1"/>
  <c r="F43" s="1"/>
  <c r="F61" s="1"/>
  <c r="P30"/>
  <c r="P33"/>
  <c r="F33" s="1"/>
  <c r="P34"/>
  <c r="L49" l="1"/>
  <c r="L50" s="1"/>
  <c r="L51" s="1"/>
  <c r="L52" s="1"/>
  <c r="L53" s="1"/>
  <c r="L54" s="1"/>
  <c r="L55" s="1"/>
  <c r="L56" s="1"/>
  <c r="L57" s="1"/>
  <c r="L58" s="1"/>
  <c r="L59" s="1"/>
  <c r="L60" s="1"/>
  <c r="L61" s="1"/>
  <c r="D63"/>
  <c r="L65" s="1"/>
  <c r="L66" s="1"/>
  <c r="L67" s="1"/>
  <c r="L68" s="1"/>
  <c r="L69" s="1"/>
  <c r="L70" s="1"/>
  <c r="L71" s="1"/>
  <c r="L72" s="1"/>
  <c r="F35"/>
  <c r="F51" s="1"/>
  <c r="F36"/>
  <c r="F52" s="1"/>
  <c r="M8"/>
  <c r="M51"/>
  <c r="M67" s="1"/>
  <c r="P40"/>
  <c r="F40" s="1"/>
  <c r="F57" s="1"/>
  <c r="P54"/>
  <c r="F10"/>
  <c r="F34" s="1"/>
  <c r="F50" s="1"/>
  <c r="P56" l="1"/>
  <c r="F54"/>
  <c r="M9"/>
  <c r="M52"/>
  <c r="M68" s="1"/>
  <c r="F56" l="1"/>
  <c r="P58"/>
  <c r="F58" s="1"/>
  <c r="M10"/>
  <c r="M53"/>
  <c r="M69" s="1"/>
  <c r="M54" l="1"/>
  <c r="M70" s="1"/>
  <c r="M11"/>
  <c r="M55" l="1"/>
  <c r="M71" s="1"/>
  <c r="M12"/>
  <c r="M13" l="1"/>
  <c r="M56"/>
  <c r="M72" s="1"/>
  <c r="M14" l="1"/>
  <c r="M57"/>
  <c r="M58" l="1"/>
  <c r="M15"/>
  <c r="M16" l="1"/>
  <c r="M59"/>
  <c r="M60" l="1"/>
  <c r="M17"/>
  <c r="M18" l="1"/>
  <c r="M19" s="1"/>
  <c r="M20" s="1"/>
  <c r="M21" s="1"/>
  <c r="M22" s="1"/>
  <c r="M23" s="1"/>
  <c r="M61"/>
</calcChain>
</file>

<file path=xl/comments1.xml><?xml version="1.0" encoding="utf-8"?>
<comments xmlns="http://schemas.openxmlformats.org/spreadsheetml/2006/main">
  <authors>
    <author>Bhattad</author>
    <author>bhattad</author>
  </authors>
  <commentList>
    <comment ref="Q5" authorId="0">
      <text>
        <r>
          <rPr>
            <b/>
            <sz val="9"/>
            <color indexed="81"/>
            <rFont val="Tahoma"/>
            <family val="2"/>
          </rPr>
          <t>Bhattad:</t>
        </r>
        <r>
          <rPr>
            <sz val="9"/>
            <color indexed="81"/>
            <rFont val="Tahoma"/>
            <family val="2"/>
          </rPr>
          <t xml:space="preserve">
Change here for U30/ U24</t>
        </r>
      </text>
    </comment>
    <comment ref="D14" authorId="0">
      <text>
        <r>
          <rPr>
            <b/>
            <sz val="9"/>
            <color indexed="81"/>
            <rFont val="Tahoma"/>
            <family val="2"/>
          </rPr>
          <t>Bhattad:</t>
        </r>
        <r>
          <rPr>
            <sz val="9"/>
            <color indexed="81"/>
            <rFont val="Tahoma"/>
            <family val="2"/>
          </rPr>
          <t xml:space="preserve">
This is U 40</t>
        </r>
      </text>
    </comment>
    <comment ref="D41" authorId="0">
      <text>
        <r>
          <rPr>
            <b/>
            <sz val="9"/>
            <color indexed="81"/>
            <rFont val="Tahoma"/>
            <family val="2"/>
          </rPr>
          <t>Bhattad:</t>
        </r>
        <r>
          <rPr>
            <sz val="9"/>
            <color indexed="81"/>
            <rFont val="Tahoma"/>
            <family val="2"/>
          </rPr>
          <t xml:space="preserve">
This is U 40</t>
        </r>
      </text>
    </comment>
    <comment ref="D59" authorId="0">
      <text>
        <r>
          <rPr>
            <b/>
            <sz val="9"/>
            <color indexed="81"/>
            <rFont val="Tahoma"/>
            <family val="2"/>
          </rPr>
          <t>Bhattad:</t>
        </r>
        <r>
          <rPr>
            <sz val="9"/>
            <color indexed="81"/>
            <rFont val="Tahoma"/>
            <family val="2"/>
          </rPr>
          <t xml:space="preserve">
This is U 40</t>
        </r>
      </text>
    </comment>
    <comment ref="F59" authorId="1">
      <text>
        <r>
          <rPr>
            <b/>
            <sz val="9"/>
            <color indexed="81"/>
            <rFont val="Tahoma"/>
            <family val="2"/>
          </rPr>
          <t>bhattad:</t>
        </r>
        <r>
          <rPr>
            <sz val="9"/>
            <color indexed="81"/>
            <rFont val="Tahoma"/>
            <family val="2"/>
          </rPr>
          <t xml:space="preserve">
This is for U40.
</t>
        </r>
      </text>
    </comment>
  </commentList>
</comments>
</file>

<file path=xl/sharedStrings.xml><?xml version="1.0" encoding="utf-8"?>
<sst xmlns="http://schemas.openxmlformats.org/spreadsheetml/2006/main" count="308" uniqueCount="81">
  <si>
    <t xml:space="preserve">Price WEF </t>
  </si>
  <si>
    <t>25.07.2018</t>
  </si>
  <si>
    <t>( DEFORM BAR, DOMESTIC )</t>
  </si>
  <si>
    <t>Old Price</t>
  </si>
  <si>
    <t>Increase</t>
  </si>
  <si>
    <t>Decrease</t>
  </si>
  <si>
    <t>P6</t>
  </si>
  <si>
    <t>PDBS-BJTS 30 -</t>
  </si>
  <si>
    <t>IDR</t>
  </si>
  <si>
    <t>KG</t>
  </si>
  <si>
    <t>C</t>
  </si>
  <si>
    <t>31.12.2018</t>
  </si>
  <si>
    <t>P7</t>
  </si>
  <si>
    <t>PDBS-BJTS 35 -</t>
  </si>
  <si>
    <t>P8</t>
  </si>
  <si>
    <t>PDBS-BJTS 40 -</t>
  </si>
  <si>
    <t>P9</t>
  </si>
  <si>
    <t>PRBS-BJTP 24 -</t>
  </si>
  <si>
    <t>Q1</t>
  </si>
  <si>
    <t>PBBS-BJTP 24 -</t>
  </si>
  <si>
    <t>R0</t>
  </si>
  <si>
    <t>PRBA-BJKU    -</t>
  </si>
  <si>
    <t>R9</t>
  </si>
  <si>
    <t>PDBS-BJTS 40 -PRJ</t>
  </si>
  <si>
    <t>S0</t>
  </si>
  <si>
    <t>PRBS-BJTP 24 -PRJ</t>
  </si>
  <si>
    <t>S2</t>
  </si>
  <si>
    <t>PBBS-BJTP 24 -PRJ</t>
  </si>
  <si>
    <t>T1</t>
  </si>
  <si>
    <t>PDBS-BJTS 30 -TH</t>
  </si>
  <si>
    <t>T2</t>
  </si>
  <si>
    <t>PRBS-BJTP 30 -TH</t>
  </si>
  <si>
    <t>T6</t>
  </si>
  <si>
    <t>SIZES TO BE AGREED-B</t>
  </si>
  <si>
    <t>T7</t>
  </si>
  <si>
    <t>SIZES TO BE AGREED-D</t>
  </si>
  <si>
    <t>T8</t>
  </si>
  <si>
    <t>SIZES TO BE AGREED-R</t>
  </si>
  <si>
    <t>U3</t>
  </si>
  <si>
    <t>SIZES TO BE AGREED-T</t>
  </si>
  <si>
    <t>U4</t>
  </si>
  <si>
    <t>SIZES TO BE AGREED-A</t>
  </si>
  <si>
    <t>U5</t>
  </si>
  <si>
    <t>PRBS-BJTP 24 -TH</t>
  </si>
  <si>
    <t>Q5</t>
  </si>
  <si>
    <t>PDBA-BJTS 40 -</t>
  </si>
  <si>
    <t>Q9</t>
  </si>
  <si>
    <t>PRBA-BJTP 24 -</t>
  </si>
  <si>
    <t>K8</t>
  </si>
  <si>
    <t>SL-BP-Short Length</t>
  </si>
  <si>
    <t xml:space="preserve"> ( ROUND BAR, DOMESTIC )</t>
  </si>
  <si>
    <t>Q2</t>
  </si>
  <si>
    <t>PBBS-BJTS 40 -</t>
  </si>
  <si>
    <t>R8</t>
  </si>
  <si>
    <t>PDBS-BJTS 35 -PRJ</t>
  </si>
  <si>
    <t>S3</t>
  </si>
  <si>
    <t>PBBS-BJTS 40 -PRJ</t>
  </si>
  <si>
    <t>S8</t>
  </si>
  <si>
    <t>PRBA-BJKU    -PRJ</t>
  </si>
  <si>
    <t>( Besi Beton, DOMESTIC )</t>
  </si>
  <si>
    <t>S1</t>
  </si>
  <si>
    <t>PRBS-BJKU    -PRJ</t>
  </si>
  <si>
    <t>S7</t>
  </si>
  <si>
    <t>PRBA-BJTP 24 -PRJ</t>
  </si>
  <si>
    <t>SA</t>
  </si>
  <si>
    <t>SIZES TO BE AGREED</t>
  </si>
  <si>
    <t>( BYPRD, DOMESTIC )</t>
  </si>
  <si>
    <t>K9</t>
  </si>
  <si>
    <t>EC-BP-End Cutting</t>
  </si>
  <si>
    <t>L4</t>
  </si>
  <si>
    <t>MC-BP-MC / COBEL/SRP</t>
  </si>
  <si>
    <t>L5</t>
  </si>
  <si>
    <t>MS-BP-Mill Scale</t>
  </si>
  <si>
    <t>Q6</t>
  </si>
  <si>
    <t>NPDBA-BJTS 30 -</t>
  </si>
  <si>
    <t>Q8</t>
  </si>
  <si>
    <t>NPDBA-BJTS 40 -</t>
  </si>
  <si>
    <t>R1</t>
  </si>
  <si>
    <t>NPRBA-BJTP 24 -</t>
  </si>
  <si>
    <t>L3</t>
  </si>
  <si>
    <t>RJ-BP-Reject</t>
  </si>
</sst>
</file>

<file path=xl/styles.xml><?xml version="1.0" encoding="utf-8"?>
<styleSheet xmlns="http://schemas.openxmlformats.org/spreadsheetml/2006/main">
  <numFmts count="12">
    <numFmt numFmtId="42" formatCode="_(&quot;$&quot;* #,##0_);_(&quot;$&quot;* \(#,##0\);_(&quot;$&quot;* &quot;-&quot;_);_(@_)"/>
    <numFmt numFmtId="41" formatCode="_(* #,##0_);_(* \(#,##0\);_(* &quot;-&quot;_);_(@_)"/>
    <numFmt numFmtId="43" formatCode="_(* #,##0.00_);_(* \(#,##0.00\);_(* &quot;-&quot;??_);_(@_)"/>
    <numFmt numFmtId="164" formatCode="mmm"/>
    <numFmt numFmtId="165" formatCode="_-* #,##0_-;\-* #,##0_-;_-* &quot;-&quot;_-;_-@_-"/>
    <numFmt numFmtId="166" formatCode="&quot;US$&quot;\ #,##0_);\(&quot;US$&quot;\ #,##0\)"/>
    <numFmt numFmtId="167" formatCode="&quot;ß&quot;#,##0_);\(&quot;ß&quot;#,##0\)"/>
    <numFmt numFmtId="168" formatCode="#,##0;[Red]#,##0"/>
    <numFmt numFmtId="169" formatCode="m/d"/>
    <numFmt numFmtId="170" formatCode="0.00_)"/>
    <numFmt numFmtId="171" formatCode="0.0%"/>
    <numFmt numFmtId="172" formatCode="d\ mmm\ yy"/>
  </numFmts>
  <fonts count="56">
    <font>
      <sz val="9"/>
      <color theme="1"/>
      <name val="EYInterstate Light"/>
      <family val="2"/>
    </font>
    <font>
      <sz val="11"/>
      <color theme="1"/>
      <name val="Calibri"/>
      <family val="2"/>
      <scheme val="minor"/>
    </font>
    <font>
      <sz val="9"/>
      <color theme="1"/>
      <name val="EYInterstate Light"/>
      <family val="2"/>
    </font>
    <font>
      <b/>
      <sz val="9"/>
      <color theme="1"/>
      <name val="EYInterstate Light"/>
    </font>
    <font>
      <sz val="9"/>
      <color rgb="FFFF0000"/>
      <name val="EYInterstate Light"/>
      <family val="2"/>
    </font>
    <font>
      <b/>
      <sz val="9"/>
      <color rgb="FFFF0000"/>
      <name val="EYInterstate Light"/>
    </font>
    <font>
      <sz val="9"/>
      <name val="EYInterstate Light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10"/>
      <name val="Arial Narrow"/>
      <family val="2"/>
    </font>
    <font>
      <b/>
      <sz val="11"/>
      <color indexed="52"/>
      <name val="Calibri"/>
      <family val="2"/>
    </font>
    <font>
      <sz val="10"/>
      <name val="Arial"/>
      <family val="2"/>
    </font>
    <font>
      <b/>
      <sz val="11"/>
      <color indexed="9"/>
      <name val="Calibri"/>
      <family val="2"/>
    </font>
    <font>
      <b/>
      <sz val="14"/>
      <name val="Arial"/>
      <family val="2"/>
    </font>
    <font>
      <sz val="12"/>
      <name val="Helv"/>
      <charset val="178"/>
    </font>
    <font>
      <sz val="12"/>
      <name val="Tms Rmn"/>
      <family val="1"/>
    </font>
    <font>
      <sz val="10"/>
      <color theme="1"/>
      <name val="Arial"/>
      <family val="2"/>
    </font>
    <font>
      <sz val="12"/>
      <color indexed="24"/>
      <name val="Arial"/>
      <family val="2"/>
    </font>
    <font>
      <sz val="11"/>
      <name val="Tms Rmn"/>
      <charset val="178"/>
    </font>
    <font>
      <sz val="12"/>
      <name val="Arial MT"/>
    </font>
    <font>
      <i/>
      <sz val="11"/>
      <color indexed="23"/>
      <name val="Calibri"/>
      <family val="2"/>
    </font>
    <font>
      <sz val="18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2"/>
      <name val="Times New Roman"/>
      <family val="1"/>
    </font>
    <font>
      <sz val="18"/>
      <name val="Times New Roman"/>
      <family val="1"/>
    </font>
    <font>
      <sz val="8"/>
      <name val="Times New Roman"/>
      <family val="1"/>
    </font>
    <font>
      <i/>
      <sz val="12"/>
      <name val="Times New Roman"/>
      <family val="1"/>
    </font>
    <font>
      <sz val="11"/>
      <color indexed="17"/>
      <name val="Calibri"/>
      <family val="2"/>
    </font>
    <font>
      <sz val="10"/>
      <name val="Helv"/>
      <family val="2"/>
    </font>
    <font>
      <b/>
      <sz val="12"/>
      <name val="Arial"/>
      <family val="2"/>
    </font>
    <font>
      <sz val="18"/>
      <color indexed="24"/>
      <name val="Arial"/>
      <family val="2"/>
    </font>
    <font>
      <sz val="8"/>
      <color indexed="24"/>
      <name val="Arial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0"/>
      <name val="Arabic Transparent"/>
    </font>
    <font>
      <sz val="11"/>
      <color indexed="60"/>
      <name val="Calibri"/>
      <family val="2"/>
    </font>
    <font>
      <b/>
      <i/>
      <sz val="16"/>
      <name val="Helv"/>
      <family val="2"/>
    </font>
    <font>
      <sz val="8"/>
      <name val="EYInterstate Light"/>
    </font>
    <font>
      <sz val="10"/>
      <color theme="1"/>
      <name val="Arial"/>
      <family val="2"/>
      <charset val="1"/>
    </font>
    <font>
      <b/>
      <sz val="11"/>
      <color indexed="63"/>
      <name val="Calibri"/>
      <family val="2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0"/>
      <color indexed="8"/>
      <name val="ＭＳ Ｐゴシック"/>
      <family val="3"/>
      <charset val="128"/>
    </font>
    <font>
      <sz val="19"/>
      <color indexed="48"/>
      <name val="Arial"/>
      <family val="2"/>
    </font>
    <font>
      <sz val="10"/>
      <color indexed="10"/>
      <name val="Arial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sz val="11"/>
      <name val="ＭＳ Ｐゴシック"/>
      <family val="3"/>
      <charset val="128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22"/>
        <bgColor indexed="64"/>
      </patternFill>
    </fill>
    <fill>
      <patternFill patternType="solid">
        <fgColor indexed="9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43"/>
      </patternFill>
    </fill>
    <fill>
      <patternFill patternType="solid">
        <fgColor indexed="4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5"/>
      </patternFill>
    </fill>
    <fill>
      <patternFill patternType="solid">
        <fgColor indexed="29"/>
      </patternFill>
    </fill>
    <fill>
      <patternFill patternType="solid">
        <fgColor indexed="10"/>
      </patternFill>
    </fill>
    <fill>
      <patternFill patternType="solid">
        <fgColor indexed="51"/>
      </patternFill>
    </fill>
    <fill>
      <patternFill patternType="solid">
        <fgColor indexed="52"/>
      </patternFill>
    </fill>
    <fill>
      <patternFill patternType="solid">
        <fgColor indexed="53"/>
      </patternFill>
    </fill>
    <fill>
      <patternFill patternType="solid">
        <fgColor indexed="57"/>
      </patternFill>
    </fill>
    <fill>
      <patternFill patternType="solid">
        <fgColor indexed="50"/>
      </patternFill>
    </fill>
    <fill>
      <patternFill patternType="solid">
        <fgColor indexed="11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  <bgColor indexed="64"/>
      </patternFill>
    </fill>
    <fill>
      <patternFill patternType="solid">
        <fgColor indexed="40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5"/>
      </patternFill>
    </fill>
  </fills>
  <borders count="12">
    <border>
      <left/>
      <right/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43">
    <xf numFmtId="0" fontId="0" fillId="0" borderId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8" borderId="0" applyNumberFormat="0" applyBorder="0" applyAlignment="0" applyProtection="0"/>
    <xf numFmtId="0" fontId="9" fillId="11" borderId="0" applyNumberFormat="0" applyBorder="0" applyAlignment="0" applyProtection="0"/>
    <xf numFmtId="0" fontId="9" fillId="14" borderId="0" applyNumberFormat="0" applyBorder="0" applyAlignment="0" applyProtection="0"/>
    <xf numFmtId="0" fontId="10" fillId="15" borderId="0" applyNumberFormat="0" applyBorder="0" applyAlignment="0" applyProtection="0"/>
    <xf numFmtId="0" fontId="10" fillId="12" borderId="0" applyNumberFormat="0" applyBorder="0" applyAlignment="0" applyProtection="0"/>
    <xf numFmtId="0" fontId="10" fillId="13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10" fillId="19" borderId="0" applyNumberFormat="0" applyBorder="0" applyAlignment="0" applyProtection="0"/>
    <xf numFmtId="0" fontId="10" fillId="20" borderId="0" applyNumberFormat="0" applyBorder="0" applyAlignment="0" applyProtection="0"/>
    <xf numFmtId="0" fontId="10" fillId="21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22" borderId="0" applyNumberFormat="0" applyBorder="0" applyAlignment="0" applyProtection="0"/>
    <xf numFmtId="0" fontId="11" fillId="6" borderId="0" applyNumberFormat="0" applyBorder="0" applyAlignment="0" applyProtection="0"/>
    <xf numFmtId="164" fontId="12" fillId="0" borderId="1"/>
    <xf numFmtId="0" fontId="13" fillId="23" borderId="2" applyNumberFormat="0" applyAlignment="0" applyProtection="0"/>
    <xf numFmtId="0" fontId="14" fillId="0" borderId="0" applyNumberFormat="0" applyFill="0" applyBorder="0" applyProtection="0">
      <alignment horizontal="left"/>
    </xf>
    <xf numFmtId="0" fontId="15" fillId="24" borderId="3" applyNumberFormat="0" applyAlignment="0" applyProtection="0"/>
    <xf numFmtId="0" fontId="16" fillId="25" borderId="0" applyNumberFormat="0" applyBorder="0" applyProtection="0">
      <alignment horizontal="center" wrapText="1"/>
    </xf>
    <xf numFmtId="37" fontId="17" fillId="0" borderId="0"/>
    <xf numFmtId="37" fontId="17" fillId="0" borderId="0"/>
    <xf numFmtId="37" fontId="17" fillId="0" borderId="0"/>
    <xf numFmtId="37" fontId="17" fillId="0" borderId="0"/>
    <xf numFmtId="37" fontId="17" fillId="0" borderId="0"/>
    <xf numFmtId="37" fontId="17" fillId="0" borderId="0"/>
    <xf numFmtId="37" fontId="17" fillId="0" borderId="0"/>
    <xf numFmtId="37" fontId="18" fillId="0" borderId="0"/>
    <xf numFmtId="41" fontId="2" fillId="0" borderId="0" applyFont="0" applyFill="0" applyBorder="0" applyAlignment="0" applyProtection="0"/>
    <xf numFmtId="41" fontId="14" fillId="0" borderId="0" applyFont="0" applyFill="0" applyBorder="0" applyAlignment="0" applyProtection="0"/>
    <xf numFmtId="165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9" fillId="0" borderId="0" applyFont="0" applyFill="0" applyBorder="0" applyAlignment="0" applyProtection="0"/>
    <xf numFmtId="3" fontId="20" fillId="0" borderId="0" applyFont="0" applyFill="0" applyBorder="0" applyAlignment="0" applyProtection="0"/>
    <xf numFmtId="42" fontId="2" fillId="0" borderId="0" applyFont="0" applyFill="0" applyBorder="0" applyAlignment="0" applyProtection="0"/>
    <xf numFmtId="42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7" fontId="21" fillId="0" borderId="0">
      <protection locked="0"/>
    </xf>
    <xf numFmtId="0" fontId="22" fillId="26" borderId="0"/>
    <xf numFmtId="0" fontId="22" fillId="26" borderId="0"/>
    <xf numFmtId="0" fontId="22" fillId="26" borderId="0"/>
    <xf numFmtId="0" fontId="22" fillId="26" borderId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168" fontId="21" fillId="0" borderId="0">
      <protection locked="0"/>
    </xf>
    <xf numFmtId="0" fontId="22" fillId="26" borderId="0"/>
    <xf numFmtId="0" fontId="22" fillId="26" borderId="0"/>
    <xf numFmtId="0" fontId="22" fillId="26" borderId="0"/>
    <xf numFmtId="0" fontId="31" fillId="7" borderId="0" applyNumberFormat="0" applyBorder="0" applyAlignment="0" applyProtection="0"/>
    <xf numFmtId="38" fontId="25" fillId="27" borderId="0" applyNumberFormat="0" applyBorder="0" applyAlignment="0" applyProtection="0"/>
    <xf numFmtId="0" fontId="32" fillId="0" borderId="0"/>
    <xf numFmtId="0" fontId="33" fillId="0" borderId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6" fillId="0" borderId="4" applyNumberFormat="0" applyFill="0" applyAlignment="0" applyProtection="0"/>
    <xf numFmtId="0" fontId="36" fillId="0" borderId="0" applyNumberFormat="0" applyFill="0" applyBorder="0" applyAlignment="0" applyProtection="0"/>
    <xf numFmtId="169" fontId="21" fillId="0" borderId="0">
      <protection locked="0"/>
    </xf>
    <xf numFmtId="169" fontId="21" fillId="0" borderId="0">
      <protection locked="0"/>
    </xf>
    <xf numFmtId="10" fontId="25" fillId="27" borderId="5" applyNumberFormat="0" applyBorder="0" applyAlignment="0" applyProtection="0"/>
    <xf numFmtId="0" fontId="37" fillId="10" borderId="2" applyNumberFormat="0" applyAlignment="0" applyProtection="0"/>
    <xf numFmtId="0" fontId="38" fillId="0" borderId="6" applyNumberFormat="0" applyFill="0" applyAlignment="0" applyProtection="0"/>
    <xf numFmtId="0" fontId="39" fillId="0" borderId="0" applyNumberFormat="0">
      <alignment horizontal="right"/>
    </xf>
    <xf numFmtId="0" fontId="40" fillId="28" borderId="0" applyNumberFormat="0" applyBorder="0" applyAlignment="0" applyProtection="0"/>
    <xf numFmtId="170" fontId="41" fillId="0" borderId="0"/>
    <xf numFmtId="0" fontId="1" fillId="0" borderId="0"/>
    <xf numFmtId="0" fontId="42" fillId="0" borderId="0">
      <alignment vertical="center"/>
    </xf>
    <xf numFmtId="0" fontId="14" fillId="0" borderId="0"/>
    <xf numFmtId="0" fontId="1" fillId="0" borderId="0"/>
    <xf numFmtId="0" fontId="43" fillId="0" borderId="0"/>
    <xf numFmtId="0" fontId="19" fillId="0" borderId="0"/>
    <xf numFmtId="0" fontId="2" fillId="0" borderId="0"/>
    <xf numFmtId="0" fontId="1" fillId="0" borderId="0"/>
    <xf numFmtId="0" fontId="14" fillId="0" borderId="0"/>
    <xf numFmtId="0" fontId="14" fillId="0" borderId="0"/>
    <xf numFmtId="0" fontId="27" fillId="0" borderId="0"/>
    <xf numFmtId="0" fontId="1" fillId="0" borderId="0"/>
    <xf numFmtId="0" fontId="14" fillId="29" borderId="7" applyNumberFormat="0" applyAlignment="0" applyProtection="0"/>
    <xf numFmtId="0" fontId="44" fillId="23" borderId="8" applyNumberFormat="0" applyAlignment="0" applyProtection="0"/>
    <xf numFmtId="10" fontId="14" fillId="0" borderId="0" applyFont="0" applyFill="0" applyBorder="0" applyAlignment="0" applyProtection="0"/>
    <xf numFmtId="171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2" fillId="26" borderId="0"/>
    <xf numFmtId="4" fontId="45" fillId="30" borderId="9" applyNumberFormat="0" applyProtection="0">
      <alignment vertical="center"/>
    </xf>
    <xf numFmtId="4" fontId="46" fillId="31" borderId="9" applyNumberFormat="0" applyProtection="0">
      <alignment vertical="center"/>
    </xf>
    <xf numFmtId="4" fontId="45" fillId="31" borderId="9" applyNumberFormat="0" applyProtection="0">
      <alignment horizontal="left" vertical="center" indent="1"/>
    </xf>
    <xf numFmtId="0" fontId="45" fillId="31" borderId="9" applyNumberFormat="0" applyProtection="0">
      <alignment horizontal="left" vertical="top" indent="1"/>
    </xf>
    <xf numFmtId="4" fontId="45" fillId="32" borderId="0" applyNumberFormat="0" applyProtection="0">
      <alignment horizontal="left" vertical="center" indent="1"/>
    </xf>
    <xf numFmtId="4" fontId="47" fillId="33" borderId="9" applyNumberFormat="0" applyProtection="0">
      <alignment horizontal="right" vertical="center"/>
    </xf>
    <xf numFmtId="4" fontId="47" fillId="34" borderId="9" applyNumberFormat="0" applyProtection="0">
      <alignment horizontal="right" vertical="center"/>
    </xf>
    <xf numFmtId="4" fontId="47" fillId="35" borderId="9" applyNumberFormat="0" applyProtection="0">
      <alignment horizontal="right" vertical="center"/>
    </xf>
    <xf numFmtId="4" fontId="47" fillId="36" borderId="9" applyNumberFormat="0" applyProtection="0">
      <alignment horizontal="right" vertical="center"/>
    </xf>
    <xf numFmtId="4" fontId="47" fillId="37" borderId="9" applyNumberFormat="0" applyProtection="0">
      <alignment horizontal="right" vertical="center"/>
    </xf>
    <xf numFmtId="4" fontId="47" fillId="38" borderId="9" applyNumberFormat="0" applyProtection="0">
      <alignment horizontal="right" vertical="center"/>
    </xf>
    <xf numFmtId="4" fontId="47" fillId="39" borderId="9" applyNumberFormat="0" applyProtection="0">
      <alignment horizontal="right" vertical="center"/>
    </xf>
    <xf numFmtId="4" fontId="47" fillId="40" borderId="9" applyNumberFormat="0" applyProtection="0">
      <alignment horizontal="right" vertical="center"/>
    </xf>
    <xf numFmtId="4" fontId="47" fillId="41" borderId="9" applyNumberFormat="0" applyProtection="0">
      <alignment horizontal="right" vertical="center"/>
    </xf>
    <xf numFmtId="4" fontId="45" fillId="42" borderId="10" applyNumberFormat="0" applyProtection="0">
      <alignment horizontal="left" vertical="center" indent="1"/>
    </xf>
    <xf numFmtId="4" fontId="47" fillId="43" borderId="0" applyNumberFormat="0" applyProtection="0">
      <alignment horizontal="left" vertical="center" indent="1"/>
    </xf>
    <xf numFmtId="4" fontId="48" fillId="44" borderId="0" applyNumberFormat="0" applyProtection="0">
      <alignment horizontal="left" vertical="center" indent="1"/>
    </xf>
    <xf numFmtId="4" fontId="47" fillId="45" borderId="9" applyNumberFormat="0" applyProtection="0">
      <alignment horizontal="right" vertical="center"/>
    </xf>
    <xf numFmtId="4" fontId="47" fillId="43" borderId="0" applyNumberFormat="0" applyProtection="0">
      <alignment horizontal="left" vertical="center" indent="1"/>
    </xf>
    <xf numFmtId="4" fontId="47" fillId="32" borderId="0" applyNumberFormat="0" applyProtection="0">
      <alignment horizontal="left" vertical="center" indent="1"/>
    </xf>
    <xf numFmtId="0" fontId="14" fillId="44" borderId="9" applyNumberFormat="0" applyProtection="0">
      <alignment horizontal="left" vertical="center" indent="1"/>
    </xf>
    <xf numFmtId="0" fontId="14" fillId="44" borderId="9" applyNumberFormat="0" applyProtection="0">
      <alignment horizontal="left" vertical="top" indent="1"/>
    </xf>
    <xf numFmtId="0" fontId="14" fillId="32" borderId="9" applyNumberFormat="0" applyProtection="0">
      <alignment horizontal="left" vertical="center" indent="1"/>
    </xf>
    <xf numFmtId="0" fontId="14" fillId="32" borderId="9" applyNumberFormat="0" applyProtection="0">
      <alignment horizontal="left" vertical="top" indent="1"/>
    </xf>
    <xf numFmtId="0" fontId="14" fillId="46" borderId="9" applyNumberFormat="0" applyProtection="0">
      <alignment horizontal="left" vertical="center" indent="1"/>
    </xf>
    <xf numFmtId="0" fontId="14" fillId="46" borderId="9" applyNumberFormat="0" applyProtection="0">
      <alignment horizontal="left" vertical="top" indent="1"/>
    </xf>
    <xf numFmtId="0" fontId="14" fillId="47" borderId="9" applyNumberFormat="0" applyProtection="0">
      <alignment horizontal="left" vertical="center" indent="1"/>
    </xf>
    <xf numFmtId="0" fontId="14" fillId="47" borderId="9" applyNumberFormat="0" applyProtection="0">
      <alignment horizontal="left" vertical="top" indent="1"/>
    </xf>
    <xf numFmtId="4" fontId="47" fillId="48" borderId="9" applyNumberFormat="0" applyProtection="0">
      <alignment vertical="center"/>
    </xf>
    <xf numFmtId="4" fontId="49" fillId="48" borderId="9" applyNumberFormat="0" applyProtection="0">
      <alignment vertical="center"/>
    </xf>
    <xf numFmtId="4" fontId="47" fillId="48" borderId="9" applyNumberFormat="0" applyProtection="0">
      <alignment horizontal="left" vertical="center" indent="1"/>
    </xf>
    <xf numFmtId="0" fontId="47" fillId="48" borderId="9" applyNumberFormat="0" applyProtection="0">
      <alignment horizontal="left" vertical="top" indent="1"/>
    </xf>
    <xf numFmtId="4" fontId="47" fillId="26" borderId="9" applyNumberFormat="0" applyProtection="0">
      <alignment horizontal="right" vertical="center"/>
    </xf>
    <xf numFmtId="4" fontId="49" fillId="43" borderId="9" applyNumberFormat="0" applyProtection="0">
      <alignment horizontal="right" vertical="center"/>
    </xf>
    <xf numFmtId="4" fontId="50" fillId="26" borderId="9" applyNumberFormat="0" applyProtection="0">
      <alignment horizontal="left" vertical="center" indent="1"/>
    </xf>
    <xf numFmtId="0" fontId="47" fillId="32" borderId="9" applyNumberFormat="0" applyProtection="0">
      <alignment horizontal="left" vertical="top" indent="1"/>
    </xf>
    <xf numFmtId="4" fontId="51" fillId="49" borderId="0" applyNumberFormat="0" applyProtection="0">
      <alignment horizontal="left" vertical="center" indent="1"/>
    </xf>
    <xf numFmtId="4" fontId="52" fillId="43" borderId="9" applyNumberFormat="0" applyProtection="0">
      <alignment horizontal="right" vertical="center"/>
    </xf>
    <xf numFmtId="172" fontId="14" fillId="0" borderId="1"/>
    <xf numFmtId="0" fontId="53" fillId="0" borderId="0" applyNumberFormat="0" applyFill="0" applyBorder="0" applyAlignment="0" applyProtection="0"/>
    <xf numFmtId="169" fontId="21" fillId="0" borderId="11">
      <protection locked="0"/>
    </xf>
    <xf numFmtId="0" fontId="54" fillId="0" borderId="0" applyNumberFormat="0" applyFill="0" applyBorder="0" applyAlignment="0" applyProtection="0"/>
    <xf numFmtId="0" fontId="55" fillId="0" borderId="0">
      <alignment vertical="center"/>
    </xf>
  </cellStyleXfs>
  <cellXfs count="12">
    <xf numFmtId="0" fontId="0" fillId="0" borderId="0" xfId="0"/>
    <xf numFmtId="0" fontId="3" fillId="0" borderId="0" xfId="0" applyFont="1" applyAlignment="1">
      <alignment horizontal="center"/>
    </xf>
    <xf numFmtId="0" fontId="0" fillId="2" borderId="0" xfId="0" applyFill="1"/>
    <xf numFmtId="0" fontId="0" fillId="3" borderId="0" xfId="0" applyFill="1"/>
    <xf numFmtId="0" fontId="0" fillId="0" borderId="0" xfId="0" applyFill="1"/>
    <xf numFmtId="0" fontId="4" fillId="0" borderId="0" xfId="0" applyFont="1" applyFill="1"/>
    <xf numFmtId="0" fontId="4" fillId="0" borderId="0" xfId="0" applyFont="1"/>
    <xf numFmtId="0" fontId="4" fillId="4" borderId="0" xfId="0" applyFont="1" applyFill="1"/>
    <xf numFmtId="0" fontId="5" fillId="0" borderId="0" xfId="0" applyFont="1" applyAlignment="1">
      <alignment horizontal="center"/>
    </xf>
    <xf numFmtId="0" fontId="6" fillId="0" borderId="0" xfId="0" applyFont="1"/>
    <xf numFmtId="0" fontId="4" fillId="3" borderId="0" xfId="0" applyFont="1" applyFill="1"/>
    <xf numFmtId="0" fontId="4" fillId="2" borderId="0" xfId="0" applyFont="1" applyFill="1"/>
  </cellXfs>
  <cellStyles count="143">
    <cellStyle name="20% - Accent1 2" xfId="1"/>
    <cellStyle name="20% - Accent2 2" xfId="2"/>
    <cellStyle name="20% - Accent3 2" xfId="3"/>
    <cellStyle name="20% - Accent4 2" xfId="4"/>
    <cellStyle name="20% - Accent5 2" xfId="5"/>
    <cellStyle name="20% - Accent6 2" xfId="6"/>
    <cellStyle name="40% - Accent1 2" xfId="7"/>
    <cellStyle name="40% - Accent2 2" xfId="8"/>
    <cellStyle name="40% - Accent3 2" xfId="9"/>
    <cellStyle name="40% - Accent4 2" xfId="10"/>
    <cellStyle name="40% - Accent5 2" xfId="11"/>
    <cellStyle name="40% - Accent6 2" xfId="12"/>
    <cellStyle name="60% - Accent1 2" xfId="13"/>
    <cellStyle name="60% - Accent2 2" xfId="14"/>
    <cellStyle name="60% - Accent3 2" xfId="15"/>
    <cellStyle name="60% - Accent4 2" xfId="16"/>
    <cellStyle name="60% - Accent5 2" xfId="17"/>
    <cellStyle name="60% - Accent6 2" xfId="18"/>
    <cellStyle name="Accent1 2" xfId="19"/>
    <cellStyle name="Accent2 2" xfId="20"/>
    <cellStyle name="Accent3 2" xfId="21"/>
    <cellStyle name="Accent4 2" xfId="22"/>
    <cellStyle name="Accent5 2" xfId="23"/>
    <cellStyle name="Accent6 2" xfId="24"/>
    <cellStyle name="Bad 2" xfId="25"/>
    <cellStyle name="Bulan mmm" xfId="26"/>
    <cellStyle name="Calculation 2" xfId="27"/>
    <cellStyle name="CellStyle" xfId="28"/>
    <cellStyle name="Check Cell 2" xfId="29"/>
    <cellStyle name="ColumnHeaderBoldFillStyle" xfId="30"/>
    <cellStyle name="Comma  - Style1" xfId="31"/>
    <cellStyle name="Comma  - Style2" xfId="32"/>
    <cellStyle name="Comma  - Style3" xfId="33"/>
    <cellStyle name="Comma  - Style4" xfId="34"/>
    <cellStyle name="Comma  - Style5" xfId="35"/>
    <cellStyle name="Comma  - Style6" xfId="36"/>
    <cellStyle name="Comma  - Style7" xfId="37"/>
    <cellStyle name="Comma  - Style8" xfId="38"/>
    <cellStyle name="Comma [0] 2" xfId="39"/>
    <cellStyle name="Comma [0] 3" xfId="40"/>
    <cellStyle name="Comma 2" xfId="41"/>
    <cellStyle name="Comma 3" xfId="42"/>
    <cellStyle name="Comma 4" xfId="43"/>
    <cellStyle name="Comma 5" xfId="44"/>
    <cellStyle name="Comma0" xfId="45"/>
    <cellStyle name="Currency [0] 2" xfId="46"/>
    <cellStyle name="Currency 2" xfId="47"/>
    <cellStyle name="Currency0" xfId="48"/>
    <cellStyle name="Date" xfId="49"/>
    <cellStyle name="Define your own named style" xfId="50"/>
    <cellStyle name="Draw lines around data in range" xfId="51"/>
    <cellStyle name="Draw shadow and lines within range" xfId="52"/>
    <cellStyle name="Enlarge title text, yellow on blue" xfId="53"/>
    <cellStyle name="Explanatory Text 2" xfId="54"/>
    <cellStyle name="F2" xfId="55"/>
    <cellStyle name="F3" xfId="56"/>
    <cellStyle name="F4" xfId="57"/>
    <cellStyle name="F5" xfId="58"/>
    <cellStyle name="F6" xfId="59"/>
    <cellStyle name="F7" xfId="60"/>
    <cellStyle name="F8" xfId="61"/>
    <cellStyle name="Fixed" xfId="62"/>
    <cellStyle name="Format a column of totals" xfId="63"/>
    <cellStyle name="Format a row of totals" xfId="64"/>
    <cellStyle name="Format text as bold, black on yellow" xfId="65"/>
    <cellStyle name="Good 2" xfId="66"/>
    <cellStyle name="Grey" xfId="67"/>
    <cellStyle name="header1" xfId="68"/>
    <cellStyle name="header2" xfId="69"/>
    <cellStyle name="Heading 1 2" xfId="70"/>
    <cellStyle name="Heading 2 2" xfId="71"/>
    <cellStyle name="Heading 3 2" xfId="72"/>
    <cellStyle name="Heading 4 2" xfId="73"/>
    <cellStyle name="Heading1" xfId="74"/>
    <cellStyle name="Heading2" xfId="75"/>
    <cellStyle name="Input [yellow]" xfId="76"/>
    <cellStyle name="Input 2" xfId="77"/>
    <cellStyle name="Linked Cell 2" xfId="78"/>
    <cellStyle name="MS_Arabic" xfId="79"/>
    <cellStyle name="Neutral 2" xfId="80"/>
    <cellStyle name="Normal" xfId="0" builtinId="0"/>
    <cellStyle name="Normal - Style1" xfId="81"/>
    <cellStyle name="Normal 11" xfId="82"/>
    <cellStyle name="Normal 2" xfId="83"/>
    <cellStyle name="Normal 2 2" xfId="84"/>
    <cellStyle name="Normal 2 3" xfId="85"/>
    <cellStyle name="Normal 2 4" xfId="86"/>
    <cellStyle name="Normal 3" xfId="87"/>
    <cellStyle name="Normal 4" xfId="88"/>
    <cellStyle name="Normal 4 2" xfId="89"/>
    <cellStyle name="Normal 5" xfId="90"/>
    <cellStyle name="Normal 6" xfId="91"/>
    <cellStyle name="Normal 7" xfId="92"/>
    <cellStyle name="Normal 8" xfId="93"/>
    <cellStyle name="Note 2" xfId="94"/>
    <cellStyle name="Output 2" xfId="95"/>
    <cellStyle name="Percent [2]" xfId="96"/>
    <cellStyle name="Percent 2" xfId="97"/>
    <cellStyle name="Percent 3" xfId="98"/>
    <cellStyle name="Reset range style to defaults" xfId="99"/>
    <cellStyle name="SAPBEXaggData" xfId="100"/>
    <cellStyle name="SAPBEXaggDataEmph" xfId="101"/>
    <cellStyle name="SAPBEXaggItem" xfId="102"/>
    <cellStyle name="SAPBEXaggItemX" xfId="103"/>
    <cellStyle name="SAPBEXchaText" xfId="104"/>
    <cellStyle name="SAPBEXexcBad7" xfId="105"/>
    <cellStyle name="SAPBEXexcBad8" xfId="106"/>
    <cellStyle name="SAPBEXexcBad9" xfId="107"/>
    <cellStyle name="SAPBEXexcCritical4" xfId="108"/>
    <cellStyle name="SAPBEXexcCritical5" xfId="109"/>
    <cellStyle name="SAPBEXexcCritical6" xfId="110"/>
    <cellStyle name="SAPBEXexcGood1" xfId="111"/>
    <cellStyle name="SAPBEXexcGood2" xfId="112"/>
    <cellStyle name="SAPBEXexcGood3" xfId="113"/>
    <cellStyle name="SAPBEXfilterDrill" xfId="114"/>
    <cellStyle name="SAPBEXfilterItem" xfId="115"/>
    <cellStyle name="SAPBEXfilterText" xfId="116"/>
    <cellStyle name="SAPBEXformats" xfId="117"/>
    <cellStyle name="SAPBEXheaderItem" xfId="118"/>
    <cellStyle name="SAPBEXheaderText" xfId="119"/>
    <cellStyle name="SAPBEXHLevel0" xfId="120"/>
    <cellStyle name="SAPBEXHLevel0X" xfId="121"/>
    <cellStyle name="SAPBEXHLevel1" xfId="122"/>
    <cellStyle name="SAPBEXHLevel1X" xfId="123"/>
    <cellStyle name="SAPBEXHLevel2" xfId="124"/>
    <cellStyle name="SAPBEXHLevel2X" xfId="125"/>
    <cellStyle name="SAPBEXHLevel3" xfId="126"/>
    <cellStyle name="SAPBEXHLevel3X" xfId="127"/>
    <cellStyle name="SAPBEXresData" xfId="128"/>
    <cellStyle name="SAPBEXresDataEmph" xfId="129"/>
    <cellStyle name="SAPBEXresItem" xfId="130"/>
    <cellStyle name="SAPBEXresItemX" xfId="131"/>
    <cellStyle name="SAPBEXstdData" xfId="132"/>
    <cellStyle name="SAPBEXstdDataEmph" xfId="133"/>
    <cellStyle name="SAPBEXstdItem" xfId="134"/>
    <cellStyle name="SAPBEXstdItemX" xfId="135"/>
    <cellStyle name="SAPBEXtitle" xfId="136"/>
    <cellStyle name="SAPBEXundefined" xfId="137"/>
    <cellStyle name="Tgl d mmm yy" xfId="138"/>
    <cellStyle name="Title 2" xfId="139"/>
    <cellStyle name="Total 2" xfId="140"/>
    <cellStyle name="Warning Text 2" xfId="141"/>
    <cellStyle name="標準_0606リクエスト丸め後" xfId="14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Q79"/>
  <sheetViews>
    <sheetView tabSelected="1" topLeftCell="A20" workbookViewId="0">
      <selection activeCell="P6" sqref="P6"/>
    </sheetView>
  </sheetViews>
  <sheetFormatPr defaultRowHeight="12"/>
  <cols>
    <col min="1" max="1" width="9.140625" style="1"/>
    <col min="3" max="3" width="2.5703125" customWidth="1"/>
    <col min="4" max="4" width="20.85546875" bestFit="1" customWidth="1"/>
    <col min="5" max="5" width="4.28515625" customWidth="1"/>
    <col min="6" max="6" width="11.7109375" customWidth="1"/>
    <col min="7" max="7" width="4" bestFit="1" customWidth="1"/>
    <col min="8" max="8" width="2" bestFit="1" customWidth="1"/>
    <col min="9" max="9" width="4.5703125" customWidth="1"/>
    <col min="10" max="10" width="7.140625" customWidth="1"/>
    <col min="11" max="11" width="3.28515625" customWidth="1"/>
    <col min="12" max="13" width="9.85546875" bestFit="1" customWidth="1"/>
    <col min="14" max="14" width="9.85546875" customWidth="1"/>
  </cols>
  <sheetData>
    <row r="3" spans="1:17">
      <c r="A3" s="1">
        <v>18</v>
      </c>
      <c r="B3" s="2" t="s">
        <v>0</v>
      </c>
      <c r="C3" s="2"/>
      <c r="D3" s="3" t="s">
        <v>1</v>
      </c>
      <c r="E3" s="2" t="s">
        <v>2</v>
      </c>
      <c r="F3" s="2"/>
      <c r="G3" s="2"/>
      <c r="H3" s="2"/>
      <c r="I3" s="2"/>
      <c r="J3" s="2"/>
      <c r="K3" s="2"/>
      <c r="L3" s="2"/>
      <c r="M3" s="2"/>
      <c r="O3" t="s">
        <v>3</v>
      </c>
      <c r="P3" t="s">
        <v>4</v>
      </c>
      <c r="Q3" t="s">
        <v>5</v>
      </c>
    </row>
    <row r="4" spans="1:17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</row>
    <row r="5" spans="1:17">
      <c r="B5" s="4" t="s">
        <v>6</v>
      </c>
      <c r="C5" s="4"/>
      <c r="D5" s="4" t="s">
        <v>7</v>
      </c>
      <c r="E5" s="4"/>
      <c r="F5" s="5">
        <f>O5+P5-Q5</f>
        <v>8250</v>
      </c>
      <c r="G5" s="4" t="s">
        <v>8</v>
      </c>
      <c r="H5" s="4">
        <v>1</v>
      </c>
      <c r="I5" s="4" t="s">
        <v>9</v>
      </c>
      <c r="J5" s="4" t="s">
        <v>10</v>
      </c>
      <c r="K5" s="4"/>
      <c r="L5" s="4" t="str">
        <f>D3</f>
        <v>25.07.2018</v>
      </c>
      <c r="M5" s="3" t="s">
        <v>11</v>
      </c>
      <c r="O5">
        <v>6500</v>
      </c>
      <c r="P5" s="3">
        <f>25-150-25-100-75-250-100-100-300-25+50-150-100+100+50-100-600-225-200-100+50-50+50+100+100+1150-400-300+100+100+100+100+1200-500-800-300-200+300+200+100+100+200-400-200+200+100-100+1000-400+200-100+400-350-50-50-50-50+500+300-100+250+800-100-100+100+200+200-100+200-100-100-100+300-300+400+100</f>
        <v>1525</v>
      </c>
      <c r="Q5" s="3">
        <v>-225</v>
      </c>
    </row>
    <row r="6" spans="1:17">
      <c r="B6" s="4" t="s">
        <v>12</v>
      </c>
      <c r="C6" s="4"/>
      <c r="D6" s="4" t="s">
        <v>13</v>
      </c>
      <c r="E6" s="4"/>
      <c r="F6" s="5">
        <f t="shared" ref="F6:F21" si="0">O6+P6-Q6</f>
        <v>8250</v>
      </c>
      <c r="G6" s="4" t="s">
        <v>8</v>
      </c>
      <c r="H6" s="4">
        <v>1</v>
      </c>
      <c r="I6" s="4" t="s">
        <v>9</v>
      </c>
      <c r="J6" s="4" t="s">
        <v>10</v>
      </c>
      <c r="K6" s="4"/>
      <c r="L6" s="4" t="str">
        <f>L5</f>
        <v>25.07.2018</v>
      </c>
      <c r="M6" s="4" t="str">
        <f>M5</f>
        <v>31.12.2018</v>
      </c>
      <c r="O6">
        <f>6700-150</f>
        <v>6550</v>
      </c>
      <c r="P6">
        <f>$P$5</f>
        <v>1525</v>
      </c>
      <c r="Q6" s="6">
        <v>-175</v>
      </c>
    </row>
    <row r="7" spans="1:17">
      <c r="B7" s="4" t="s">
        <v>14</v>
      </c>
      <c r="C7" s="4"/>
      <c r="D7" s="4" t="s">
        <v>15</v>
      </c>
      <c r="E7" s="4"/>
      <c r="F7" s="7">
        <f>O7+P7-Q7</f>
        <v>8400</v>
      </c>
      <c r="G7" s="4" t="s">
        <v>8</v>
      </c>
      <c r="H7" s="4">
        <v>1</v>
      </c>
      <c r="I7" s="4" t="s">
        <v>9</v>
      </c>
      <c r="J7" s="4" t="s">
        <v>10</v>
      </c>
      <c r="K7" s="4"/>
      <c r="L7" s="4" t="str">
        <f t="shared" ref="L7:M22" si="1">L6</f>
        <v>25.07.2018</v>
      </c>
      <c r="M7" s="4" t="str">
        <f t="shared" si="1"/>
        <v>31.12.2018</v>
      </c>
      <c r="O7">
        <v>6700</v>
      </c>
      <c r="P7">
        <f t="shared" ref="P7:P21" si="2">$P$5</f>
        <v>1525</v>
      </c>
      <c r="Q7">
        <f>$Q$6</f>
        <v>-175</v>
      </c>
    </row>
    <row r="8" spans="1:17">
      <c r="B8" s="4" t="s">
        <v>16</v>
      </c>
      <c r="C8" s="4"/>
      <c r="D8" s="4" t="s">
        <v>17</v>
      </c>
      <c r="E8" s="4"/>
      <c r="F8" s="5">
        <f t="shared" si="0"/>
        <v>8250</v>
      </c>
      <c r="G8" s="4" t="s">
        <v>8</v>
      </c>
      <c r="H8" s="4">
        <v>1</v>
      </c>
      <c r="I8" s="4" t="s">
        <v>9</v>
      </c>
      <c r="J8" s="4" t="s">
        <v>10</v>
      </c>
      <c r="K8" s="4"/>
      <c r="L8" s="4" t="str">
        <f t="shared" si="1"/>
        <v>25.07.2018</v>
      </c>
      <c r="M8" s="4" t="str">
        <f t="shared" si="1"/>
        <v>31.12.2018</v>
      </c>
      <c r="O8">
        <v>6500</v>
      </c>
      <c r="P8">
        <f t="shared" si="2"/>
        <v>1525</v>
      </c>
      <c r="Q8">
        <f t="shared" ref="Q8:Q18" si="3">$Q$5</f>
        <v>-225</v>
      </c>
    </row>
    <row r="9" spans="1:17" s="6" customFormat="1">
      <c r="A9" s="8"/>
      <c r="B9" s="4" t="s">
        <v>18</v>
      </c>
      <c r="C9" s="4"/>
      <c r="D9" s="4" t="s">
        <v>19</v>
      </c>
      <c r="E9" s="4"/>
      <c r="F9" s="5">
        <f>O9+P9-Q9</f>
        <v>8250</v>
      </c>
      <c r="G9" s="4" t="s">
        <v>8</v>
      </c>
      <c r="H9" s="4">
        <v>1</v>
      </c>
      <c r="I9" s="4" t="s">
        <v>9</v>
      </c>
      <c r="J9" s="4" t="s">
        <v>10</v>
      </c>
      <c r="K9" s="4"/>
      <c r="L9" s="4" t="str">
        <f t="shared" si="1"/>
        <v>25.07.2018</v>
      </c>
      <c r="M9" s="4" t="str">
        <f t="shared" si="1"/>
        <v>31.12.2018</v>
      </c>
      <c r="N9"/>
      <c r="O9" s="6">
        <f>6500-100</f>
        <v>6400</v>
      </c>
      <c r="P9">
        <f>$P$5</f>
        <v>1525</v>
      </c>
      <c r="Q9" s="6">
        <v>-325</v>
      </c>
    </row>
    <row r="10" spans="1:17" hidden="1">
      <c r="B10" s="4" t="s">
        <v>20</v>
      </c>
      <c r="C10" s="4"/>
      <c r="D10" s="4" t="s">
        <v>21</v>
      </c>
      <c r="E10" s="4"/>
      <c r="F10" s="5">
        <f>O10+P10-Q10</f>
        <v>7825</v>
      </c>
      <c r="G10" s="4" t="s">
        <v>8</v>
      </c>
      <c r="H10" s="4">
        <v>1</v>
      </c>
      <c r="I10" s="4" t="s">
        <v>9</v>
      </c>
      <c r="J10" s="4" t="s">
        <v>10</v>
      </c>
      <c r="K10" s="4"/>
      <c r="L10" s="4" t="str">
        <f t="shared" si="1"/>
        <v>25.07.2018</v>
      </c>
      <c r="M10" s="4" t="str">
        <f t="shared" si="1"/>
        <v>31.12.2018</v>
      </c>
      <c r="O10" s="3">
        <v>6600</v>
      </c>
      <c r="P10" s="3">
        <f>$P$5-500-300-50+150+100</f>
        <v>925</v>
      </c>
      <c r="Q10">
        <v>-300</v>
      </c>
    </row>
    <row r="11" spans="1:17">
      <c r="B11" s="4" t="s">
        <v>22</v>
      </c>
      <c r="C11" s="4"/>
      <c r="D11" s="4" t="s">
        <v>23</v>
      </c>
      <c r="E11" s="4"/>
      <c r="F11" s="5">
        <f t="shared" si="0"/>
        <v>8450</v>
      </c>
      <c r="G11" s="4" t="s">
        <v>8</v>
      </c>
      <c r="H11" s="4">
        <v>1</v>
      </c>
      <c r="I11" s="4" t="s">
        <v>9</v>
      </c>
      <c r="J11" s="4" t="s">
        <v>10</v>
      </c>
      <c r="K11" s="4"/>
      <c r="L11" s="4" t="str">
        <f t="shared" si="1"/>
        <v>25.07.2018</v>
      </c>
      <c r="M11" s="4" t="str">
        <f t="shared" si="1"/>
        <v>31.12.2018</v>
      </c>
      <c r="O11">
        <v>6725</v>
      </c>
      <c r="P11">
        <f t="shared" si="2"/>
        <v>1525</v>
      </c>
      <c r="Q11">
        <v>-200</v>
      </c>
    </row>
    <row r="12" spans="1:17">
      <c r="B12" s="4" t="s">
        <v>24</v>
      </c>
      <c r="C12" s="4"/>
      <c r="D12" s="4" t="s">
        <v>25</v>
      </c>
      <c r="E12" s="4"/>
      <c r="F12" s="5">
        <f t="shared" si="0"/>
        <v>8300</v>
      </c>
      <c r="G12" s="4" t="s">
        <v>8</v>
      </c>
      <c r="H12" s="4">
        <v>1</v>
      </c>
      <c r="I12" s="4" t="s">
        <v>9</v>
      </c>
      <c r="J12" s="4" t="s">
        <v>10</v>
      </c>
      <c r="K12" s="4"/>
      <c r="L12" s="4" t="str">
        <f t="shared" si="1"/>
        <v>25.07.2018</v>
      </c>
      <c r="M12" s="4" t="str">
        <f t="shared" si="1"/>
        <v>31.12.2018</v>
      </c>
      <c r="O12">
        <v>6525</v>
      </c>
      <c r="P12">
        <f t="shared" si="2"/>
        <v>1525</v>
      </c>
      <c r="Q12">
        <v>-250</v>
      </c>
    </row>
    <row r="13" spans="1:17" s="6" customFormat="1">
      <c r="A13" s="8"/>
      <c r="B13" s="4" t="s">
        <v>26</v>
      </c>
      <c r="C13" s="4"/>
      <c r="D13" s="4" t="s">
        <v>27</v>
      </c>
      <c r="E13" s="4"/>
      <c r="F13" s="5">
        <f t="shared" si="0"/>
        <v>8250</v>
      </c>
      <c r="G13" s="4" t="s">
        <v>8</v>
      </c>
      <c r="H13" s="4">
        <v>1</v>
      </c>
      <c r="I13" s="4" t="s">
        <v>9</v>
      </c>
      <c r="J13" s="4" t="s">
        <v>10</v>
      </c>
      <c r="K13" s="4"/>
      <c r="L13" s="4" t="str">
        <f t="shared" si="1"/>
        <v>25.07.2018</v>
      </c>
      <c r="M13" s="4" t="str">
        <f t="shared" si="1"/>
        <v>31.12.2018</v>
      </c>
      <c r="N13"/>
      <c r="O13" s="9">
        <f>O9</f>
        <v>6400</v>
      </c>
      <c r="P13">
        <f t="shared" si="2"/>
        <v>1525</v>
      </c>
      <c r="Q13" s="9">
        <f>Q9</f>
        <v>-325</v>
      </c>
    </row>
    <row r="14" spans="1:17">
      <c r="B14" s="4" t="s">
        <v>28</v>
      </c>
      <c r="C14" s="4"/>
      <c r="D14" s="4" t="s">
        <v>29</v>
      </c>
      <c r="E14" s="4"/>
      <c r="F14" s="5">
        <f t="shared" si="0"/>
        <v>8600</v>
      </c>
      <c r="G14" s="4" t="s">
        <v>8</v>
      </c>
      <c r="H14" s="4">
        <v>1</v>
      </c>
      <c r="I14" s="4" t="s">
        <v>9</v>
      </c>
      <c r="J14" s="4" t="s">
        <v>10</v>
      </c>
      <c r="K14" s="4"/>
      <c r="L14" s="4" t="str">
        <f t="shared" si="1"/>
        <v>25.07.2018</v>
      </c>
      <c r="M14" s="4" t="str">
        <f t="shared" si="1"/>
        <v>31.12.2018</v>
      </c>
      <c r="O14">
        <v>6725</v>
      </c>
      <c r="P14">
        <f t="shared" si="2"/>
        <v>1525</v>
      </c>
      <c r="Q14">
        <v>-350</v>
      </c>
    </row>
    <row r="15" spans="1:17">
      <c r="B15" s="4" t="s">
        <v>30</v>
      </c>
      <c r="C15" s="4"/>
      <c r="D15" s="4" t="s">
        <v>31</v>
      </c>
      <c r="E15" s="4"/>
      <c r="F15" s="5">
        <f t="shared" si="0"/>
        <v>8450</v>
      </c>
      <c r="G15" s="4" t="s">
        <v>8</v>
      </c>
      <c r="H15" s="4">
        <v>1</v>
      </c>
      <c r="I15" s="4" t="s">
        <v>9</v>
      </c>
      <c r="J15" s="4" t="s">
        <v>10</v>
      </c>
      <c r="K15" s="4"/>
      <c r="L15" s="4" t="str">
        <f t="shared" si="1"/>
        <v>25.07.2018</v>
      </c>
      <c r="M15" s="4" t="str">
        <f t="shared" si="1"/>
        <v>31.12.2018</v>
      </c>
      <c r="O15">
        <v>6625</v>
      </c>
      <c r="P15">
        <f t="shared" si="2"/>
        <v>1525</v>
      </c>
      <c r="Q15">
        <v>-300</v>
      </c>
    </row>
    <row r="16" spans="1:17">
      <c r="B16" s="4" t="s">
        <v>32</v>
      </c>
      <c r="C16" s="4"/>
      <c r="D16" s="4" t="s">
        <v>33</v>
      </c>
      <c r="E16" s="4"/>
      <c r="F16" s="5">
        <f t="shared" si="0"/>
        <v>8525</v>
      </c>
      <c r="G16" s="4" t="s">
        <v>8</v>
      </c>
      <c r="H16" s="4">
        <v>1</v>
      </c>
      <c r="I16" s="4" t="s">
        <v>9</v>
      </c>
      <c r="J16" s="4" t="s">
        <v>10</v>
      </c>
      <c r="K16" s="4"/>
      <c r="L16" s="4" t="str">
        <f t="shared" si="1"/>
        <v>25.07.2018</v>
      </c>
      <c r="M16" s="4" t="str">
        <f t="shared" si="1"/>
        <v>31.12.2018</v>
      </c>
      <c r="O16">
        <v>6775</v>
      </c>
      <c r="P16">
        <f t="shared" si="2"/>
        <v>1525</v>
      </c>
      <c r="Q16">
        <f t="shared" si="3"/>
        <v>-225</v>
      </c>
    </row>
    <row r="17" spans="1:17">
      <c r="B17" s="4" t="s">
        <v>34</v>
      </c>
      <c r="C17" s="4"/>
      <c r="D17" s="4" t="s">
        <v>35</v>
      </c>
      <c r="E17" s="4"/>
      <c r="F17" s="5">
        <f t="shared" si="0"/>
        <v>8400</v>
      </c>
      <c r="G17" s="4" t="s">
        <v>8</v>
      </c>
      <c r="H17" s="4">
        <v>1</v>
      </c>
      <c r="I17" s="4" t="s">
        <v>9</v>
      </c>
      <c r="J17" s="4" t="s">
        <v>10</v>
      </c>
      <c r="K17" s="4"/>
      <c r="L17" s="4" t="str">
        <f t="shared" si="1"/>
        <v>25.07.2018</v>
      </c>
      <c r="M17" s="4" t="str">
        <f t="shared" si="1"/>
        <v>31.12.2018</v>
      </c>
      <c r="O17">
        <v>6700</v>
      </c>
      <c r="P17">
        <f t="shared" si="2"/>
        <v>1525</v>
      </c>
      <c r="Q17">
        <f>$Q$6</f>
        <v>-175</v>
      </c>
    </row>
    <row r="18" spans="1:17">
      <c r="B18" s="4" t="s">
        <v>36</v>
      </c>
      <c r="C18" s="4"/>
      <c r="D18" s="4" t="s">
        <v>37</v>
      </c>
      <c r="E18" s="4"/>
      <c r="F18" s="5">
        <f t="shared" si="0"/>
        <v>8250</v>
      </c>
      <c r="G18" s="4" t="s">
        <v>8</v>
      </c>
      <c r="H18" s="4">
        <v>1</v>
      </c>
      <c r="I18" s="4" t="s">
        <v>9</v>
      </c>
      <c r="J18" s="4" t="s">
        <v>10</v>
      </c>
      <c r="K18" s="4"/>
      <c r="L18" s="4" t="str">
        <f t="shared" si="1"/>
        <v>25.07.2018</v>
      </c>
      <c r="M18" s="4" t="str">
        <f t="shared" si="1"/>
        <v>31.12.2018</v>
      </c>
      <c r="O18">
        <v>6500</v>
      </c>
      <c r="P18">
        <f t="shared" si="2"/>
        <v>1525</v>
      </c>
      <c r="Q18">
        <f t="shared" si="3"/>
        <v>-225</v>
      </c>
    </row>
    <row r="19" spans="1:17">
      <c r="B19" s="4" t="s">
        <v>38</v>
      </c>
      <c r="C19" s="4"/>
      <c r="D19" s="4" t="s">
        <v>39</v>
      </c>
      <c r="E19" s="4"/>
      <c r="F19" s="5">
        <f t="shared" si="0"/>
        <v>8525</v>
      </c>
      <c r="G19" s="4" t="s">
        <v>8</v>
      </c>
      <c r="H19" s="4">
        <v>1</v>
      </c>
      <c r="I19" s="4" t="s">
        <v>9</v>
      </c>
      <c r="J19" s="4" t="s">
        <v>10</v>
      </c>
      <c r="K19" s="4"/>
      <c r="L19" s="4" t="str">
        <f t="shared" si="1"/>
        <v>25.07.2018</v>
      </c>
      <c r="M19" s="4" t="str">
        <f t="shared" si="1"/>
        <v>31.12.2018</v>
      </c>
      <c r="O19">
        <v>6825</v>
      </c>
      <c r="P19">
        <f t="shared" si="2"/>
        <v>1525</v>
      </c>
      <c r="Q19">
        <f t="shared" ref="Q19:Q20" si="4">$Q$6</f>
        <v>-175</v>
      </c>
    </row>
    <row r="20" spans="1:17">
      <c r="B20" s="4" t="s">
        <v>40</v>
      </c>
      <c r="C20" s="4"/>
      <c r="D20" s="4" t="s">
        <v>41</v>
      </c>
      <c r="E20" s="4"/>
      <c r="F20" s="5">
        <f t="shared" si="0"/>
        <v>8525</v>
      </c>
      <c r="G20" s="4" t="s">
        <v>8</v>
      </c>
      <c r="H20" s="4">
        <v>1</v>
      </c>
      <c r="I20" s="4" t="s">
        <v>9</v>
      </c>
      <c r="J20" s="4" t="s">
        <v>10</v>
      </c>
      <c r="K20" s="4"/>
      <c r="L20" s="4" t="str">
        <f t="shared" si="1"/>
        <v>25.07.2018</v>
      </c>
      <c r="M20" s="4" t="str">
        <f t="shared" si="1"/>
        <v>31.12.2018</v>
      </c>
      <c r="O20">
        <v>6825</v>
      </c>
      <c r="P20">
        <f t="shared" si="2"/>
        <v>1525</v>
      </c>
      <c r="Q20">
        <f t="shared" si="4"/>
        <v>-175</v>
      </c>
    </row>
    <row r="21" spans="1:17">
      <c r="B21" s="4" t="s">
        <v>42</v>
      </c>
      <c r="C21" s="4"/>
      <c r="D21" s="4" t="s">
        <v>43</v>
      </c>
      <c r="E21" s="4"/>
      <c r="F21" s="5">
        <f t="shared" si="0"/>
        <v>8450</v>
      </c>
      <c r="G21" s="4" t="s">
        <v>8</v>
      </c>
      <c r="H21" s="4">
        <v>1</v>
      </c>
      <c r="I21" s="4" t="s">
        <v>9</v>
      </c>
      <c r="J21" s="4" t="s">
        <v>10</v>
      </c>
      <c r="K21" s="4"/>
      <c r="L21" s="4" t="str">
        <f t="shared" si="1"/>
        <v>25.07.2018</v>
      </c>
      <c r="M21" s="4" t="str">
        <f t="shared" si="1"/>
        <v>31.12.2018</v>
      </c>
      <c r="O21">
        <v>6625</v>
      </c>
      <c r="P21">
        <f t="shared" si="2"/>
        <v>1525</v>
      </c>
      <c r="Q21">
        <v>-300</v>
      </c>
    </row>
    <row r="22" spans="1:17">
      <c r="B22" s="4" t="s">
        <v>44</v>
      </c>
      <c r="C22" s="4"/>
      <c r="D22" s="4" t="s">
        <v>45</v>
      </c>
      <c r="E22" s="4"/>
      <c r="F22" s="5">
        <f>F65</f>
        <v>6225</v>
      </c>
      <c r="G22" s="4" t="s">
        <v>8</v>
      </c>
      <c r="H22" s="4">
        <v>1</v>
      </c>
      <c r="I22" s="4" t="s">
        <v>9</v>
      </c>
      <c r="J22" s="4" t="s">
        <v>10</v>
      </c>
      <c r="K22" s="4"/>
      <c r="L22" s="4" t="str">
        <f>L21</f>
        <v>25.07.2018</v>
      </c>
      <c r="M22" s="4" t="str">
        <f t="shared" si="1"/>
        <v>31.12.2018</v>
      </c>
    </row>
    <row r="23" spans="1:17">
      <c r="B23" s="4" t="s">
        <v>46</v>
      </c>
      <c r="C23" s="4"/>
      <c r="D23" s="4" t="s">
        <v>47</v>
      </c>
      <c r="E23" s="4"/>
      <c r="F23" s="5">
        <f>+F22</f>
        <v>6225</v>
      </c>
      <c r="G23" s="4" t="s">
        <v>8</v>
      </c>
      <c r="H23" s="4">
        <v>1</v>
      </c>
      <c r="I23" s="4" t="s">
        <v>9</v>
      </c>
      <c r="J23" s="4" t="s">
        <v>10</v>
      </c>
      <c r="K23" s="4"/>
      <c r="L23" s="4" t="str">
        <f>L22</f>
        <v>25.07.2018</v>
      </c>
      <c r="M23" s="4" t="str">
        <f t="shared" ref="M23" si="5">M22</f>
        <v>31.12.2018</v>
      </c>
    </row>
    <row r="24" spans="1:17">
      <c r="B24" s="4" t="s">
        <v>48</v>
      </c>
      <c r="C24" s="4"/>
      <c r="D24" s="4" t="s">
        <v>49</v>
      </c>
      <c r="E24" s="4"/>
      <c r="F24" s="5">
        <f>+F65</f>
        <v>6225</v>
      </c>
      <c r="G24" s="4" t="s">
        <v>8</v>
      </c>
      <c r="H24" s="4">
        <v>1</v>
      </c>
      <c r="I24" s="4" t="s">
        <v>9</v>
      </c>
      <c r="J24" s="4" t="s">
        <v>10</v>
      </c>
      <c r="K24" s="4"/>
      <c r="L24" s="4" t="str">
        <f>D3</f>
        <v>25.07.2018</v>
      </c>
      <c r="M24" s="4" t="str">
        <f>M5</f>
        <v>31.12.2018</v>
      </c>
    </row>
    <row r="26" spans="1:17">
      <c r="A26" s="1">
        <v>19</v>
      </c>
      <c r="B26" s="2" t="s">
        <v>0</v>
      </c>
      <c r="C26" s="2"/>
      <c r="D26" s="2" t="str">
        <f>D3</f>
        <v>25.07.2018</v>
      </c>
      <c r="E26" s="2" t="s">
        <v>50</v>
      </c>
      <c r="F26" s="2"/>
      <c r="G26" s="2"/>
      <c r="H26" s="2"/>
      <c r="I26" s="2"/>
      <c r="J26" s="2"/>
      <c r="K26" s="2"/>
      <c r="L26" s="2"/>
      <c r="M26" s="2"/>
    </row>
    <row r="27" spans="1:17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</row>
    <row r="28" spans="1:17">
      <c r="B28" s="4" t="s">
        <v>6</v>
      </c>
      <c r="C28" s="4"/>
      <c r="D28" s="4" t="s">
        <v>7</v>
      </c>
      <c r="E28" s="4"/>
      <c r="F28" s="5">
        <f>F5</f>
        <v>8250</v>
      </c>
      <c r="G28" s="4" t="s">
        <v>8</v>
      </c>
      <c r="H28" s="4">
        <v>1</v>
      </c>
      <c r="I28" s="4" t="s">
        <v>9</v>
      </c>
      <c r="J28" s="4" t="s">
        <v>10</v>
      </c>
      <c r="K28" s="4"/>
      <c r="L28" s="4" t="str">
        <f>D26</f>
        <v>25.07.2018</v>
      </c>
      <c r="M28" s="4" t="str">
        <f>M5</f>
        <v>31.12.2018</v>
      </c>
      <c r="O28">
        <v>6500</v>
      </c>
      <c r="P28">
        <f t="shared" ref="P28:P43" si="6">$P$5</f>
        <v>1525</v>
      </c>
      <c r="Q28">
        <f t="shared" ref="Q28:Q43" si="7">$Q$5</f>
        <v>-225</v>
      </c>
    </row>
    <row r="29" spans="1:17">
      <c r="B29" s="4" t="s">
        <v>12</v>
      </c>
      <c r="C29" s="4"/>
      <c r="D29" s="4" t="s">
        <v>13</v>
      </c>
      <c r="E29" s="4"/>
      <c r="F29" s="5">
        <f t="shared" ref="F29:F32" si="8">F6</f>
        <v>8250</v>
      </c>
      <c r="G29" s="4" t="s">
        <v>8</v>
      </c>
      <c r="H29" s="4">
        <v>1</v>
      </c>
      <c r="I29" s="4" t="s">
        <v>9</v>
      </c>
      <c r="J29" s="4" t="s">
        <v>10</v>
      </c>
      <c r="K29" s="4"/>
      <c r="L29" s="4" t="str">
        <f>L28</f>
        <v>25.07.2018</v>
      </c>
      <c r="M29" s="4" t="str">
        <f>M28</f>
        <v>31.12.2018</v>
      </c>
      <c r="O29">
        <v>6700</v>
      </c>
      <c r="P29">
        <f t="shared" si="6"/>
        <v>1525</v>
      </c>
      <c r="Q29">
        <f t="shared" ref="Q29:Q30" si="9">$Q$6</f>
        <v>-175</v>
      </c>
    </row>
    <row r="30" spans="1:17">
      <c r="B30" s="4" t="s">
        <v>14</v>
      </c>
      <c r="C30" s="4"/>
      <c r="D30" s="4" t="s">
        <v>15</v>
      </c>
      <c r="E30" s="4"/>
      <c r="F30" s="5">
        <f t="shared" si="8"/>
        <v>8400</v>
      </c>
      <c r="G30" s="4" t="s">
        <v>8</v>
      </c>
      <c r="H30" s="4">
        <v>1</v>
      </c>
      <c r="I30" s="4" t="s">
        <v>9</v>
      </c>
      <c r="J30" s="4" t="s">
        <v>10</v>
      </c>
      <c r="K30" s="4"/>
      <c r="L30" s="4" t="str">
        <f t="shared" ref="L30:M45" si="10">L29</f>
        <v>25.07.2018</v>
      </c>
      <c r="M30" s="4" t="str">
        <f t="shared" si="10"/>
        <v>31.12.2018</v>
      </c>
      <c r="O30">
        <v>6700</v>
      </c>
      <c r="P30">
        <f t="shared" si="6"/>
        <v>1525</v>
      </c>
      <c r="Q30">
        <f t="shared" si="9"/>
        <v>-175</v>
      </c>
    </row>
    <row r="31" spans="1:17">
      <c r="B31" s="4" t="s">
        <v>16</v>
      </c>
      <c r="C31" s="4"/>
      <c r="D31" s="4" t="s">
        <v>17</v>
      </c>
      <c r="E31" s="4"/>
      <c r="F31" s="5">
        <f t="shared" si="8"/>
        <v>8250</v>
      </c>
      <c r="G31" s="4" t="s">
        <v>8</v>
      </c>
      <c r="H31" s="4">
        <v>1</v>
      </c>
      <c r="I31" s="4" t="s">
        <v>9</v>
      </c>
      <c r="J31" s="4" t="s">
        <v>10</v>
      </c>
      <c r="K31" s="4"/>
      <c r="L31" s="4" t="str">
        <f t="shared" si="10"/>
        <v>25.07.2018</v>
      </c>
      <c r="M31" s="4" t="str">
        <f t="shared" si="10"/>
        <v>31.12.2018</v>
      </c>
      <c r="O31">
        <v>6500</v>
      </c>
      <c r="P31">
        <f t="shared" si="6"/>
        <v>1525</v>
      </c>
      <c r="Q31">
        <f t="shared" si="7"/>
        <v>-225</v>
      </c>
    </row>
    <row r="32" spans="1:17">
      <c r="B32" s="4" t="s">
        <v>18</v>
      </c>
      <c r="C32" s="4"/>
      <c r="D32" s="4" t="s">
        <v>19</v>
      </c>
      <c r="E32" s="4"/>
      <c r="F32" s="5">
        <f t="shared" si="8"/>
        <v>8250</v>
      </c>
      <c r="G32" s="4" t="s">
        <v>8</v>
      </c>
      <c r="H32" s="4">
        <v>1</v>
      </c>
      <c r="I32" s="4" t="s">
        <v>9</v>
      </c>
      <c r="J32" s="4" t="s">
        <v>10</v>
      </c>
      <c r="K32" s="4"/>
      <c r="L32" s="4" t="str">
        <f t="shared" si="10"/>
        <v>25.07.2018</v>
      </c>
      <c r="M32" s="4" t="str">
        <f t="shared" si="10"/>
        <v>31.12.2018</v>
      </c>
      <c r="O32" s="9">
        <f>O9</f>
        <v>6400</v>
      </c>
      <c r="P32" s="9">
        <f t="shared" si="6"/>
        <v>1525</v>
      </c>
      <c r="Q32" s="9">
        <f>Q9</f>
        <v>-325</v>
      </c>
    </row>
    <row r="33" spans="1:17">
      <c r="B33" s="4" t="s">
        <v>51</v>
      </c>
      <c r="C33" s="4"/>
      <c r="D33" s="4" t="s">
        <v>52</v>
      </c>
      <c r="E33" s="4"/>
      <c r="F33" s="5">
        <f t="shared" ref="F33:F40" si="11">O33+P33-Q33</f>
        <v>8450</v>
      </c>
      <c r="G33" s="4" t="s">
        <v>8</v>
      </c>
      <c r="H33" s="4">
        <v>1</v>
      </c>
      <c r="I33" s="4" t="s">
        <v>9</v>
      </c>
      <c r="J33" s="4" t="s">
        <v>10</v>
      </c>
      <c r="K33" s="4"/>
      <c r="L33" s="4" t="str">
        <f t="shared" si="10"/>
        <v>25.07.2018</v>
      </c>
      <c r="M33" s="4" t="str">
        <f t="shared" si="10"/>
        <v>31.12.2018</v>
      </c>
      <c r="O33" s="6">
        <v>6500</v>
      </c>
      <c r="P33" s="6">
        <f t="shared" si="6"/>
        <v>1525</v>
      </c>
      <c r="Q33" s="6">
        <v>-425</v>
      </c>
    </row>
    <row r="34" spans="1:17" ht="12" hidden="1" customHeight="1">
      <c r="B34" s="4" t="s">
        <v>20</v>
      </c>
      <c r="C34" s="4"/>
      <c r="D34" s="4" t="s">
        <v>21</v>
      </c>
      <c r="E34" s="4"/>
      <c r="F34" s="5">
        <f>F10</f>
        <v>7825</v>
      </c>
      <c r="G34" s="4" t="s">
        <v>8</v>
      </c>
      <c r="H34" s="4">
        <v>1</v>
      </c>
      <c r="I34" s="4" t="s">
        <v>9</v>
      </c>
      <c r="J34" s="4" t="s">
        <v>10</v>
      </c>
      <c r="K34" s="4"/>
      <c r="L34" s="4" t="str">
        <f t="shared" si="10"/>
        <v>25.07.2018</v>
      </c>
      <c r="M34" s="4" t="str">
        <f t="shared" si="10"/>
        <v>31.12.2018</v>
      </c>
      <c r="O34">
        <v>6600</v>
      </c>
      <c r="P34">
        <f t="shared" si="6"/>
        <v>1525</v>
      </c>
      <c r="Q34">
        <f t="shared" si="7"/>
        <v>-225</v>
      </c>
    </row>
    <row r="35" spans="1:17">
      <c r="B35" s="4" t="s">
        <v>53</v>
      </c>
      <c r="C35" s="4"/>
      <c r="D35" s="4" t="s">
        <v>54</v>
      </c>
      <c r="E35" s="4"/>
      <c r="F35" s="5">
        <f>F11</f>
        <v>8450</v>
      </c>
      <c r="G35" s="4" t="s">
        <v>8</v>
      </c>
      <c r="H35" s="4">
        <v>1</v>
      </c>
      <c r="I35" s="4" t="s">
        <v>9</v>
      </c>
      <c r="J35" s="4" t="s">
        <v>10</v>
      </c>
      <c r="K35" s="4"/>
      <c r="L35" s="4" t="str">
        <f t="shared" si="10"/>
        <v>25.07.2018</v>
      </c>
      <c r="M35" s="4" t="str">
        <f t="shared" si="10"/>
        <v>31.12.2018</v>
      </c>
      <c r="O35">
        <v>6725</v>
      </c>
      <c r="P35">
        <f t="shared" si="6"/>
        <v>1525</v>
      </c>
      <c r="Q35">
        <f t="shared" ref="Q35:Q36" si="12">$Q$6</f>
        <v>-175</v>
      </c>
    </row>
    <row r="36" spans="1:17">
      <c r="B36" s="4" t="s">
        <v>22</v>
      </c>
      <c r="C36" s="4"/>
      <c r="D36" s="4" t="s">
        <v>23</v>
      </c>
      <c r="E36" s="4"/>
      <c r="F36" s="5">
        <f>F11</f>
        <v>8450</v>
      </c>
      <c r="G36" s="4" t="s">
        <v>8</v>
      </c>
      <c r="H36" s="4">
        <v>1</v>
      </c>
      <c r="I36" s="4" t="s">
        <v>9</v>
      </c>
      <c r="J36" s="4" t="s">
        <v>10</v>
      </c>
      <c r="K36" s="4"/>
      <c r="L36" s="4" t="str">
        <f t="shared" si="10"/>
        <v>25.07.2018</v>
      </c>
      <c r="M36" s="4" t="str">
        <f t="shared" si="10"/>
        <v>31.12.2018</v>
      </c>
      <c r="O36">
        <v>6725</v>
      </c>
      <c r="P36">
        <f t="shared" si="6"/>
        <v>1525</v>
      </c>
      <c r="Q36">
        <f t="shared" si="12"/>
        <v>-175</v>
      </c>
    </row>
    <row r="37" spans="1:17">
      <c r="B37" s="4" t="s">
        <v>24</v>
      </c>
      <c r="C37" s="4"/>
      <c r="D37" s="4" t="s">
        <v>25</v>
      </c>
      <c r="E37" s="4"/>
      <c r="F37" s="5">
        <f t="shared" ref="F37:F38" si="13">F12</f>
        <v>8300</v>
      </c>
      <c r="G37" s="4" t="s">
        <v>8</v>
      </c>
      <c r="H37" s="4">
        <v>1</v>
      </c>
      <c r="I37" s="4" t="s">
        <v>9</v>
      </c>
      <c r="J37" s="4" t="s">
        <v>10</v>
      </c>
      <c r="K37" s="4"/>
      <c r="L37" s="4" t="str">
        <f t="shared" si="10"/>
        <v>25.07.2018</v>
      </c>
      <c r="M37" s="4" t="str">
        <f t="shared" si="10"/>
        <v>31.12.2018</v>
      </c>
      <c r="O37">
        <v>6525</v>
      </c>
      <c r="P37">
        <f t="shared" si="6"/>
        <v>1525</v>
      </c>
      <c r="Q37">
        <f t="shared" si="7"/>
        <v>-225</v>
      </c>
    </row>
    <row r="38" spans="1:17">
      <c r="B38" s="4" t="s">
        <v>26</v>
      </c>
      <c r="C38" s="4"/>
      <c r="D38" s="4" t="s">
        <v>27</v>
      </c>
      <c r="E38" s="4"/>
      <c r="F38" s="5">
        <f t="shared" si="13"/>
        <v>8250</v>
      </c>
      <c r="G38" s="4" t="s">
        <v>8</v>
      </c>
      <c r="H38" s="4">
        <v>1</v>
      </c>
      <c r="I38" s="4" t="s">
        <v>9</v>
      </c>
      <c r="J38" s="4" t="s">
        <v>10</v>
      </c>
      <c r="K38" s="4"/>
      <c r="L38" s="4" t="str">
        <f t="shared" si="10"/>
        <v>25.07.2018</v>
      </c>
      <c r="M38" s="4" t="str">
        <f t="shared" si="10"/>
        <v>31.12.2018</v>
      </c>
      <c r="O38" s="9">
        <f>O9</f>
        <v>6400</v>
      </c>
      <c r="P38" s="9">
        <f t="shared" si="6"/>
        <v>1525</v>
      </c>
      <c r="Q38" s="9">
        <f>Q9</f>
        <v>-325</v>
      </c>
    </row>
    <row r="39" spans="1:17">
      <c r="B39" s="4" t="s">
        <v>55</v>
      </c>
      <c r="C39" s="4"/>
      <c r="D39" s="4" t="s">
        <v>56</v>
      </c>
      <c r="E39" s="4"/>
      <c r="F39" s="5">
        <f t="shared" si="11"/>
        <v>8450</v>
      </c>
      <c r="G39" s="4" t="s">
        <v>8</v>
      </c>
      <c r="H39" s="4">
        <v>1</v>
      </c>
      <c r="I39" s="4" t="s">
        <v>9</v>
      </c>
      <c r="J39" s="4" t="s">
        <v>10</v>
      </c>
      <c r="K39" s="4"/>
      <c r="L39" s="4" t="str">
        <f t="shared" si="10"/>
        <v>25.07.2018</v>
      </c>
      <c r="M39" s="4" t="str">
        <f t="shared" si="10"/>
        <v>31.12.2018</v>
      </c>
      <c r="O39" s="9">
        <f>O33</f>
        <v>6500</v>
      </c>
      <c r="P39" s="9">
        <f t="shared" si="6"/>
        <v>1525</v>
      </c>
      <c r="Q39" s="9">
        <f>Q33</f>
        <v>-425</v>
      </c>
    </row>
    <row r="40" spans="1:17" ht="12" hidden="1" customHeight="1">
      <c r="B40" s="4" t="s">
        <v>57</v>
      </c>
      <c r="C40" s="4"/>
      <c r="D40" s="4" t="s">
        <v>58</v>
      </c>
      <c r="E40" s="4"/>
      <c r="F40" s="10">
        <f t="shared" si="11"/>
        <v>7825</v>
      </c>
      <c r="G40" s="4" t="s">
        <v>8</v>
      </c>
      <c r="H40" s="4">
        <v>1</v>
      </c>
      <c r="I40" s="4" t="s">
        <v>9</v>
      </c>
      <c r="J40" s="4" t="s">
        <v>10</v>
      </c>
      <c r="K40" s="4"/>
      <c r="L40" s="4" t="str">
        <f t="shared" si="10"/>
        <v>25.07.2018</v>
      </c>
      <c r="M40" s="4" t="str">
        <f t="shared" si="10"/>
        <v>31.12.2018</v>
      </c>
      <c r="O40" s="3">
        <v>6600</v>
      </c>
      <c r="P40" s="3">
        <f>P10</f>
        <v>925</v>
      </c>
      <c r="Q40">
        <v>-300</v>
      </c>
    </row>
    <row r="41" spans="1:17">
      <c r="B41" s="4" t="s">
        <v>28</v>
      </c>
      <c r="C41" s="4"/>
      <c r="D41" s="4" t="s">
        <v>29</v>
      </c>
      <c r="E41" s="4"/>
      <c r="F41" s="5">
        <f>F14</f>
        <v>8600</v>
      </c>
      <c r="G41" s="4" t="s">
        <v>8</v>
      </c>
      <c r="H41" s="4">
        <v>1</v>
      </c>
      <c r="I41" s="4" t="s">
        <v>9</v>
      </c>
      <c r="J41" s="4" t="s">
        <v>10</v>
      </c>
      <c r="K41" s="4"/>
      <c r="L41" s="4" t="str">
        <f t="shared" si="10"/>
        <v>25.07.2018</v>
      </c>
      <c r="M41" s="4" t="str">
        <f t="shared" si="10"/>
        <v>31.12.2018</v>
      </c>
      <c r="O41">
        <v>6725</v>
      </c>
      <c r="P41">
        <f t="shared" si="6"/>
        <v>1525</v>
      </c>
      <c r="Q41">
        <f t="shared" si="7"/>
        <v>-225</v>
      </c>
    </row>
    <row r="42" spans="1:17">
      <c r="B42" s="4" t="s">
        <v>30</v>
      </c>
      <c r="C42" s="4"/>
      <c r="D42" s="4" t="s">
        <v>31</v>
      </c>
      <c r="E42" s="4"/>
      <c r="F42" s="5">
        <f>F15</f>
        <v>8450</v>
      </c>
      <c r="G42" s="4" t="s">
        <v>8</v>
      </c>
      <c r="H42" s="4">
        <v>1</v>
      </c>
      <c r="I42" s="4" t="s">
        <v>9</v>
      </c>
      <c r="J42" s="4" t="s">
        <v>10</v>
      </c>
      <c r="K42" s="4"/>
      <c r="L42" s="4" t="str">
        <f t="shared" si="10"/>
        <v>25.07.2018</v>
      </c>
      <c r="M42" s="4" t="str">
        <f t="shared" si="10"/>
        <v>31.12.2018</v>
      </c>
      <c r="O42">
        <v>6625</v>
      </c>
      <c r="P42">
        <f t="shared" si="6"/>
        <v>1525</v>
      </c>
      <c r="Q42">
        <f t="shared" si="7"/>
        <v>-225</v>
      </c>
    </row>
    <row r="43" spans="1:17">
      <c r="B43" s="4" t="s">
        <v>42</v>
      </c>
      <c r="C43" s="4"/>
      <c r="D43" s="4" t="s">
        <v>43</v>
      </c>
      <c r="E43" s="4"/>
      <c r="F43" s="5">
        <f>F21</f>
        <v>8450</v>
      </c>
      <c r="G43" s="4" t="s">
        <v>8</v>
      </c>
      <c r="H43" s="4">
        <v>1</v>
      </c>
      <c r="I43" s="4" t="s">
        <v>9</v>
      </c>
      <c r="J43" s="4" t="s">
        <v>10</v>
      </c>
      <c r="K43" s="4"/>
      <c r="L43" s="4" t="str">
        <f t="shared" si="10"/>
        <v>25.07.2018</v>
      </c>
      <c r="M43" s="4" t="str">
        <f t="shared" si="10"/>
        <v>31.12.2018</v>
      </c>
      <c r="O43">
        <v>6625</v>
      </c>
      <c r="P43">
        <f t="shared" si="6"/>
        <v>1525</v>
      </c>
      <c r="Q43">
        <f t="shared" si="7"/>
        <v>-225</v>
      </c>
    </row>
    <row r="44" spans="1:17">
      <c r="B44" s="4" t="s">
        <v>44</v>
      </c>
      <c r="C44" s="4"/>
      <c r="D44" s="4" t="s">
        <v>45</v>
      </c>
      <c r="E44" s="4"/>
      <c r="F44" s="5">
        <f>+F22</f>
        <v>6225</v>
      </c>
      <c r="G44" s="4" t="s">
        <v>8</v>
      </c>
      <c r="H44" s="4">
        <v>1</v>
      </c>
      <c r="I44" s="4" t="s">
        <v>9</v>
      </c>
      <c r="J44" s="4" t="s">
        <v>10</v>
      </c>
      <c r="K44" s="4"/>
      <c r="L44" s="4" t="str">
        <f>L43</f>
        <v>25.07.2018</v>
      </c>
      <c r="M44" s="4" t="str">
        <f t="shared" si="10"/>
        <v>31.12.2018</v>
      </c>
    </row>
    <row r="45" spans="1:17">
      <c r="B45" s="4" t="s">
        <v>46</v>
      </c>
      <c r="C45" s="4"/>
      <c r="D45" s="4" t="s">
        <v>47</v>
      </c>
      <c r="E45" s="4"/>
      <c r="F45" s="5">
        <f>+F44</f>
        <v>6225</v>
      </c>
      <c r="G45" s="4" t="s">
        <v>8</v>
      </c>
      <c r="H45" s="4">
        <v>1</v>
      </c>
      <c r="I45" s="4" t="s">
        <v>9</v>
      </c>
      <c r="J45" s="4" t="s">
        <v>10</v>
      </c>
      <c r="K45" s="4"/>
      <c r="L45" s="4" t="str">
        <f>L44</f>
        <v>25.07.2018</v>
      </c>
      <c r="M45" s="4" t="str">
        <f t="shared" si="10"/>
        <v>31.12.2018</v>
      </c>
    </row>
    <row r="46" spans="1:17">
      <c r="L46" s="4"/>
    </row>
    <row r="47" spans="1:17">
      <c r="A47" s="1">
        <v>16</v>
      </c>
      <c r="B47" s="2" t="s">
        <v>0</v>
      </c>
      <c r="C47" s="2"/>
      <c r="D47" s="2" t="str">
        <f>D26</f>
        <v>25.07.2018</v>
      </c>
      <c r="E47" s="2" t="s">
        <v>59</v>
      </c>
      <c r="F47" s="2"/>
      <c r="G47" s="2"/>
      <c r="H47" s="2"/>
      <c r="I47" s="2"/>
      <c r="J47" s="2"/>
      <c r="K47" s="2"/>
      <c r="L47" s="2"/>
      <c r="M47" s="2"/>
    </row>
    <row r="48" spans="1:17"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</row>
    <row r="49" spans="1:17">
      <c r="B49" s="4" t="s">
        <v>18</v>
      </c>
      <c r="C49" s="4"/>
      <c r="D49" s="4" t="s">
        <v>19</v>
      </c>
      <c r="E49" s="4"/>
      <c r="F49" s="11">
        <f>F32</f>
        <v>8250</v>
      </c>
      <c r="G49" s="4" t="s">
        <v>8</v>
      </c>
      <c r="H49" s="4">
        <v>1</v>
      </c>
      <c r="I49" s="4" t="s">
        <v>9</v>
      </c>
      <c r="J49" s="4" t="s">
        <v>10</v>
      </c>
      <c r="K49" s="4"/>
      <c r="L49" s="4" t="str">
        <f>D47</f>
        <v>25.07.2018</v>
      </c>
      <c r="M49" s="4" t="str">
        <f>M5</f>
        <v>31.12.2018</v>
      </c>
    </row>
    <row r="50" spans="1:17" hidden="1">
      <c r="B50" s="4" t="s">
        <v>20</v>
      </c>
      <c r="C50" s="4"/>
      <c r="D50" s="4" t="s">
        <v>21</v>
      </c>
      <c r="E50" s="4"/>
      <c r="F50" s="11">
        <f>F34</f>
        <v>7825</v>
      </c>
      <c r="G50" s="4" t="s">
        <v>8</v>
      </c>
      <c r="H50" s="4">
        <v>1</v>
      </c>
      <c r="I50" s="4" t="s">
        <v>9</v>
      </c>
      <c r="J50" s="4" t="s">
        <v>10</v>
      </c>
      <c r="K50" s="4"/>
      <c r="L50" s="4" t="str">
        <f>L49</f>
        <v>25.07.2018</v>
      </c>
      <c r="M50" s="4" t="str">
        <f t="shared" ref="M50:M61" si="14">M6</f>
        <v>31.12.2018</v>
      </c>
    </row>
    <row r="51" spans="1:17">
      <c r="B51" s="4" t="s">
        <v>53</v>
      </c>
      <c r="C51" s="4"/>
      <c r="D51" s="4" t="s">
        <v>54</v>
      </c>
      <c r="E51" s="4"/>
      <c r="F51" s="11">
        <f>F35</f>
        <v>8450</v>
      </c>
      <c r="G51" s="4" t="s">
        <v>8</v>
      </c>
      <c r="H51" s="4">
        <v>1</v>
      </c>
      <c r="I51" s="4" t="s">
        <v>9</v>
      </c>
      <c r="J51" s="4" t="s">
        <v>10</v>
      </c>
      <c r="K51" s="4"/>
      <c r="L51" s="4" t="str">
        <f t="shared" ref="L51:L61" si="15">L50</f>
        <v>25.07.2018</v>
      </c>
      <c r="M51" s="4" t="str">
        <f t="shared" si="14"/>
        <v>31.12.2018</v>
      </c>
    </row>
    <row r="52" spans="1:17">
      <c r="B52" s="4" t="s">
        <v>22</v>
      </c>
      <c r="C52" s="4"/>
      <c r="D52" s="4" t="s">
        <v>23</v>
      </c>
      <c r="E52" s="4"/>
      <c r="F52" s="11">
        <f>F36</f>
        <v>8450</v>
      </c>
      <c r="G52" s="4" t="s">
        <v>8</v>
      </c>
      <c r="H52" s="4">
        <v>1</v>
      </c>
      <c r="I52" s="4" t="s">
        <v>9</v>
      </c>
      <c r="J52" s="4" t="s">
        <v>10</v>
      </c>
      <c r="K52" s="4"/>
      <c r="L52" s="4" t="str">
        <f t="shared" si="15"/>
        <v>25.07.2018</v>
      </c>
      <c r="M52" s="4" t="str">
        <f t="shared" si="14"/>
        <v>31.12.2018</v>
      </c>
    </row>
    <row r="53" spans="1:17">
      <c r="B53" s="4" t="s">
        <v>24</v>
      </c>
      <c r="C53" s="4"/>
      <c r="D53" s="4" t="s">
        <v>25</v>
      </c>
      <c r="E53" s="4"/>
      <c r="F53" s="11">
        <f>F37</f>
        <v>8300</v>
      </c>
      <c r="G53" s="4" t="s">
        <v>8</v>
      </c>
      <c r="H53" s="4">
        <v>1</v>
      </c>
      <c r="I53" s="4" t="s">
        <v>9</v>
      </c>
      <c r="J53" s="4" t="s">
        <v>10</v>
      </c>
      <c r="K53" s="4"/>
      <c r="L53" s="4" t="str">
        <f t="shared" si="15"/>
        <v>25.07.2018</v>
      </c>
      <c r="M53" s="4" t="str">
        <f t="shared" si="14"/>
        <v>31.12.2018</v>
      </c>
    </row>
    <row r="54" spans="1:17" hidden="1">
      <c r="B54" s="4" t="s">
        <v>60</v>
      </c>
      <c r="C54" s="4"/>
      <c r="D54" s="4" t="s">
        <v>61</v>
      </c>
      <c r="E54" s="4"/>
      <c r="F54" s="5">
        <f t="shared" ref="F54:F58" si="16">O54+P54-Q54</f>
        <v>7825</v>
      </c>
      <c r="G54" s="4" t="s">
        <v>8</v>
      </c>
      <c r="H54" s="4">
        <v>1</v>
      </c>
      <c r="I54" s="4" t="s">
        <v>9</v>
      </c>
      <c r="J54" s="4" t="s">
        <v>10</v>
      </c>
      <c r="K54" s="4"/>
      <c r="L54" s="4" t="str">
        <f t="shared" si="15"/>
        <v>25.07.2018</v>
      </c>
      <c r="M54" s="4" t="str">
        <f t="shared" si="14"/>
        <v>31.12.2018</v>
      </c>
      <c r="O54">
        <v>6600</v>
      </c>
      <c r="P54" s="3">
        <f>P10</f>
        <v>925</v>
      </c>
      <c r="Q54">
        <v>-300</v>
      </c>
    </row>
    <row r="55" spans="1:17">
      <c r="B55" s="4" t="s">
        <v>26</v>
      </c>
      <c r="C55" s="4"/>
      <c r="D55" s="4" t="s">
        <v>27</v>
      </c>
      <c r="E55" s="4"/>
      <c r="F55" s="11">
        <f>F38</f>
        <v>8250</v>
      </c>
      <c r="G55" s="4" t="s">
        <v>8</v>
      </c>
      <c r="H55" s="4">
        <v>1</v>
      </c>
      <c r="I55" s="4" t="s">
        <v>9</v>
      </c>
      <c r="J55" s="4" t="s">
        <v>10</v>
      </c>
      <c r="K55" s="4"/>
      <c r="L55" s="4" t="str">
        <f t="shared" si="15"/>
        <v>25.07.2018</v>
      </c>
      <c r="M55" s="4" t="str">
        <f t="shared" si="14"/>
        <v>31.12.2018</v>
      </c>
    </row>
    <row r="56" spans="1:17" hidden="1">
      <c r="B56" s="4" t="s">
        <v>62</v>
      </c>
      <c r="C56" s="4"/>
      <c r="D56" s="4" t="s">
        <v>63</v>
      </c>
      <c r="E56" s="4"/>
      <c r="F56" s="5">
        <f t="shared" si="16"/>
        <v>7900</v>
      </c>
      <c r="G56" s="4" t="s">
        <v>8</v>
      </c>
      <c r="H56" s="4">
        <v>1</v>
      </c>
      <c r="I56" s="4" t="s">
        <v>9</v>
      </c>
      <c r="J56" s="4" t="s">
        <v>10</v>
      </c>
      <c r="K56" s="4"/>
      <c r="L56" s="4" t="str">
        <f t="shared" si="15"/>
        <v>25.07.2018</v>
      </c>
      <c r="M56" s="4" t="str">
        <f t="shared" si="14"/>
        <v>31.12.2018</v>
      </c>
      <c r="O56">
        <v>6725</v>
      </c>
      <c r="P56" s="3">
        <f>P54</f>
        <v>925</v>
      </c>
      <c r="Q56">
        <v>-250</v>
      </c>
    </row>
    <row r="57" spans="1:17" hidden="1">
      <c r="B57" s="4" t="s">
        <v>57</v>
      </c>
      <c r="C57" s="4"/>
      <c r="D57" s="4" t="s">
        <v>58</v>
      </c>
      <c r="E57" s="4"/>
      <c r="F57" s="11">
        <f>F40</f>
        <v>7825</v>
      </c>
      <c r="G57" s="4" t="s">
        <v>8</v>
      </c>
      <c r="H57" s="4">
        <v>1</v>
      </c>
      <c r="I57" s="4" t="s">
        <v>9</v>
      </c>
      <c r="J57" s="4" t="s">
        <v>10</v>
      </c>
      <c r="K57" s="4"/>
      <c r="L57" s="4" t="str">
        <f t="shared" si="15"/>
        <v>25.07.2018</v>
      </c>
      <c r="M57" s="4" t="str">
        <f t="shared" si="14"/>
        <v>31.12.2018</v>
      </c>
    </row>
    <row r="58" spans="1:17" hidden="1">
      <c r="B58" s="4" t="s">
        <v>64</v>
      </c>
      <c r="C58" s="4"/>
      <c r="D58" s="4" t="s">
        <v>65</v>
      </c>
      <c r="E58" s="4"/>
      <c r="F58" s="5">
        <f t="shared" si="16"/>
        <v>7925</v>
      </c>
      <c r="G58" s="4" t="s">
        <v>8</v>
      </c>
      <c r="H58" s="4">
        <v>1</v>
      </c>
      <c r="I58" s="4" t="s">
        <v>9</v>
      </c>
      <c r="J58" s="4" t="s">
        <v>10</v>
      </c>
      <c r="K58" s="4"/>
      <c r="L58" s="4" t="str">
        <f t="shared" si="15"/>
        <v>25.07.2018</v>
      </c>
      <c r="M58" s="4" t="str">
        <f t="shared" si="14"/>
        <v>31.12.2018</v>
      </c>
      <c r="O58">
        <v>6825</v>
      </c>
      <c r="P58" s="3">
        <f>P56</f>
        <v>925</v>
      </c>
      <c r="Q58">
        <f>$Q$6</f>
        <v>-175</v>
      </c>
    </row>
    <row r="59" spans="1:17">
      <c r="B59" s="4" t="s">
        <v>28</v>
      </c>
      <c r="C59" s="4"/>
      <c r="D59" s="4" t="s">
        <v>29</v>
      </c>
      <c r="E59" s="4"/>
      <c r="F59" s="11">
        <f>F41</f>
        <v>8600</v>
      </c>
      <c r="G59" s="4" t="s">
        <v>8</v>
      </c>
      <c r="H59" s="4">
        <v>1</v>
      </c>
      <c r="I59" s="4" t="s">
        <v>9</v>
      </c>
      <c r="J59" s="4" t="s">
        <v>10</v>
      </c>
      <c r="K59" s="4"/>
      <c r="L59" s="4" t="str">
        <f t="shared" si="15"/>
        <v>25.07.2018</v>
      </c>
      <c r="M59" s="4" t="str">
        <f t="shared" si="14"/>
        <v>31.12.2018</v>
      </c>
    </row>
    <row r="60" spans="1:17">
      <c r="B60" s="4" t="s">
        <v>30</v>
      </c>
      <c r="C60" s="4"/>
      <c r="D60" s="4" t="s">
        <v>31</v>
      </c>
      <c r="E60" s="4"/>
      <c r="F60" s="11">
        <f>F42</f>
        <v>8450</v>
      </c>
      <c r="G60" s="4" t="s">
        <v>8</v>
      </c>
      <c r="H60" s="4">
        <v>1</v>
      </c>
      <c r="I60" s="4" t="s">
        <v>9</v>
      </c>
      <c r="J60" s="4" t="s">
        <v>10</v>
      </c>
      <c r="K60" s="4"/>
      <c r="L60" s="4" t="str">
        <f t="shared" si="15"/>
        <v>25.07.2018</v>
      </c>
      <c r="M60" s="4" t="str">
        <f t="shared" si="14"/>
        <v>31.12.2018</v>
      </c>
    </row>
    <row r="61" spans="1:17">
      <c r="B61" s="4" t="s">
        <v>42</v>
      </c>
      <c r="C61" s="4"/>
      <c r="D61" s="4" t="s">
        <v>43</v>
      </c>
      <c r="E61" s="4"/>
      <c r="F61" s="11">
        <f>F43</f>
        <v>8450</v>
      </c>
      <c r="G61" s="4" t="s">
        <v>8</v>
      </c>
      <c r="H61" s="4">
        <v>1</v>
      </c>
      <c r="I61" s="4" t="s">
        <v>9</v>
      </c>
      <c r="J61" s="4" t="s">
        <v>10</v>
      </c>
      <c r="K61" s="4"/>
      <c r="L61" s="4" t="str">
        <f t="shared" si="15"/>
        <v>25.07.2018</v>
      </c>
      <c r="M61" s="4" t="str">
        <f t="shared" si="14"/>
        <v>31.12.2018</v>
      </c>
    </row>
    <row r="62" spans="1:17">
      <c r="M62" s="4"/>
    </row>
    <row r="63" spans="1:17">
      <c r="A63" s="1">
        <v>23</v>
      </c>
      <c r="B63" s="2" t="s">
        <v>0</v>
      </c>
      <c r="C63" s="2"/>
      <c r="D63" s="2" t="str">
        <f>D47</f>
        <v>25.07.2018</v>
      </c>
      <c r="E63" s="2" t="s">
        <v>66</v>
      </c>
      <c r="F63" s="2"/>
      <c r="G63" s="2"/>
      <c r="H63" s="2"/>
      <c r="I63" s="2"/>
      <c r="J63" s="2"/>
      <c r="K63" s="2"/>
      <c r="L63" s="2"/>
      <c r="M63" s="2"/>
    </row>
    <row r="64" spans="1:17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</row>
    <row r="65" spans="2:13">
      <c r="B65" s="4" t="s">
        <v>48</v>
      </c>
      <c r="C65" s="4"/>
      <c r="D65" s="4" t="s">
        <v>49</v>
      </c>
      <c r="E65" s="4"/>
      <c r="F65" s="5">
        <v>6225</v>
      </c>
      <c r="G65" s="4" t="s">
        <v>8</v>
      </c>
      <c r="H65" s="4">
        <v>1</v>
      </c>
      <c r="I65" s="4" t="s">
        <v>9</v>
      </c>
      <c r="J65" s="4" t="s">
        <v>10</v>
      </c>
      <c r="K65" s="4"/>
      <c r="L65" s="4" t="str">
        <f>D63</f>
        <v>25.07.2018</v>
      </c>
      <c r="M65" s="4" t="str">
        <f>M49</f>
        <v>31.12.2018</v>
      </c>
    </row>
    <row r="66" spans="2:13">
      <c r="B66" s="4" t="s">
        <v>67</v>
      </c>
      <c r="C66" s="4"/>
      <c r="D66" s="4" t="s">
        <v>68</v>
      </c>
      <c r="E66" s="4"/>
      <c r="F66" s="10">
        <v>5500</v>
      </c>
      <c r="G66" s="4" t="s">
        <v>8</v>
      </c>
      <c r="H66" s="4">
        <v>1</v>
      </c>
      <c r="I66" s="4" t="s">
        <v>9</v>
      </c>
      <c r="J66" s="4" t="s">
        <v>10</v>
      </c>
      <c r="K66" s="4"/>
      <c r="L66" s="4" t="str">
        <f>L65</f>
        <v>25.07.2018</v>
      </c>
      <c r="M66" s="4" t="str">
        <f t="shared" ref="M66:M72" si="17">M50</f>
        <v>31.12.2018</v>
      </c>
    </row>
    <row r="67" spans="2:13">
      <c r="B67" s="4" t="s">
        <v>69</v>
      </c>
      <c r="C67" s="4"/>
      <c r="D67" s="4" t="s">
        <v>70</v>
      </c>
      <c r="E67" s="4"/>
      <c r="F67" s="10">
        <f>+F66</f>
        <v>5500</v>
      </c>
      <c r="G67" s="4" t="s">
        <v>8</v>
      </c>
      <c r="H67" s="4">
        <v>1</v>
      </c>
      <c r="I67" s="4" t="s">
        <v>9</v>
      </c>
      <c r="J67" s="4" t="s">
        <v>10</v>
      </c>
      <c r="K67" s="4"/>
      <c r="L67" s="4" t="str">
        <f t="shared" ref="L67:L72" si="18">L66</f>
        <v>25.07.2018</v>
      </c>
      <c r="M67" s="4" t="str">
        <f t="shared" si="17"/>
        <v>31.12.2018</v>
      </c>
    </row>
    <row r="68" spans="2:13">
      <c r="B68" s="4" t="s">
        <v>71</v>
      </c>
      <c r="C68" s="4"/>
      <c r="D68" s="4" t="s">
        <v>72</v>
      </c>
      <c r="E68" s="4"/>
      <c r="F68" s="10">
        <v>25</v>
      </c>
      <c r="G68" s="4" t="s">
        <v>8</v>
      </c>
      <c r="H68" s="4">
        <v>1</v>
      </c>
      <c r="I68" s="4" t="s">
        <v>9</v>
      </c>
      <c r="J68" s="4" t="s">
        <v>10</v>
      </c>
      <c r="K68" s="4"/>
      <c r="L68" s="4" t="str">
        <f t="shared" si="18"/>
        <v>25.07.2018</v>
      </c>
      <c r="M68" s="4" t="str">
        <f t="shared" si="17"/>
        <v>31.12.2018</v>
      </c>
    </row>
    <row r="69" spans="2:13">
      <c r="B69" s="4" t="s">
        <v>73</v>
      </c>
      <c r="C69" s="4"/>
      <c r="D69" s="4" t="s">
        <v>74</v>
      </c>
      <c r="E69" s="4"/>
      <c r="F69" s="5">
        <v>5300</v>
      </c>
      <c r="G69" s="4" t="s">
        <v>8</v>
      </c>
      <c r="H69" s="4">
        <v>1</v>
      </c>
      <c r="I69" s="4" t="s">
        <v>9</v>
      </c>
      <c r="J69" s="4" t="s">
        <v>10</v>
      </c>
      <c r="K69" s="4"/>
      <c r="L69" s="4" t="str">
        <f t="shared" si="18"/>
        <v>25.07.2018</v>
      </c>
      <c r="M69" s="4" t="str">
        <f t="shared" si="17"/>
        <v>31.12.2018</v>
      </c>
    </row>
    <row r="70" spans="2:13">
      <c r="B70" s="4" t="s">
        <v>75</v>
      </c>
      <c r="C70" s="4"/>
      <c r="D70" s="4" t="s">
        <v>76</v>
      </c>
      <c r="E70" s="4"/>
      <c r="F70" s="5">
        <f>F69</f>
        <v>5300</v>
      </c>
      <c r="G70" s="4" t="s">
        <v>8</v>
      </c>
      <c r="H70" s="4">
        <v>1</v>
      </c>
      <c r="I70" s="4" t="s">
        <v>9</v>
      </c>
      <c r="J70" s="4" t="s">
        <v>10</v>
      </c>
      <c r="K70" s="4"/>
      <c r="L70" s="4" t="str">
        <f t="shared" si="18"/>
        <v>25.07.2018</v>
      </c>
      <c r="M70" s="4" t="str">
        <f t="shared" si="17"/>
        <v>31.12.2018</v>
      </c>
    </row>
    <row r="71" spans="2:13">
      <c r="B71" s="4" t="s">
        <v>77</v>
      </c>
      <c r="C71" s="4"/>
      <c r="D71" s="4" t="s">
        <v>78</v>
      </c>
      <c r="E71" s="4"/>
      <c r="F71" s="5">
        <f>F70</f>
        <v>5300</v>
      </c>
      <c r="G71" s="4" t="s">
        <v>8</v>
      </c>
      <c r="H71" s="4">
        <v>1</v>
      </c>
      <c r="I71" s="4" t="s">
        <v>9</v>
      </c>
      <c r="J71" s="4" t="s">
        <v>10</v>
      </c>
      <c r="K71" s="4"/>
      <c r="L71" s="4" t="str">
        <f t="shared" si="18"/>
        <v>25.07.2018</v>
      </c>
      <c r="M71" s="4" t="str">
        <f t="shared" si="17"/>
        <v>31.12.2018</v>
      </c>
    </row>
    <row r="72" spans="2:13">
      <c r="B72" s="4" t="s">
        <v>79</v>
      </c>
      <c r="D72" s="4" t="s">
        <v>80</v>
      </c>
      <c r="F72">
        <f>+F66</f>
        <v>5500</v>
      </c>
      <c r="G72" s="4" t="s">
        <v>8</v>
      </c>
      <c r="H72" s="4">
        <v>1</v>
      </c>
      <c r="I72" s="4" t="s">
        <v>9</v>
      </c>
      <c r="J72" s="4" t="s">
        <v>10</v>
      </c>
      <c r="K72" s="4"/>
      <c r="L72" s="4" t="str">
        <f t="shared" si="18"/>
        <v>25.07.2018</v>
      </c>
      <c r="M72" s="4" t="str">
        <f t="shared" si="17"/>
        <v>31.12.2018</v>
      </c>
    </row>
    <row r="73" spans="2:13">
      <c r="F73" s="5"/>
      <c r="L73" s="4"/>
      <c r="M73" s="4"/>
    </row>
    <row r="74" spans="2:13">
      <c r="L74" s="4"/>
      <c r="M74" s="4"/>
    </row>
    <row r="75" spans="2:13">
      <c r="L75" s="4"/>
      <c r="M75" s="4"/>
    </row>
    <row r="76" spans="2:13">
      <c r="L76" s="4"/>
      <c r="M76" s="4"/>
    </row>
    <row r="77" spans="2:13">
      <c r="L77" s="4"/>
      <c r="M77" s="4"/>
    </row>
    <row r="78" spans="2:13">
      <c r="L78" s="4"/>
    </row>
    <row r="79" spans="2:13">
      <c r="L79" s="4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25.07.2018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ratih</dc:creator>
  <cp:lastModifiedBy>ratih</cp:lastModifiedBy>
  <dcterms:created xsi:type="dcterms:W3CDTF">2018-07-26T10:56:05Z</dcterms:created>
  <dcterms:modified xsi:type="dcterms:W3CDTF">2018-07-26T10:56:22Z</dcterms:modified>
</cp:coreProperties>
</file>