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Controlling\"/>
    </mc:Choice>
  </mc:AlternateContent>
  <bookViews>
    <workbookView xWindow="0" yWindow="0" windowWidth="28800" windowHeight="12330" activeTab="1"/>
  </bookViews>
  <sheets>
    <sheet name="Rugalmas tervköltségszámítás" sheetId="3" r:id="rId1"/>
    <sheet name="plusz 1 gyakolrás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77" i="3" l="1"/>
  <c r="D12" i="7" l="1"/>
  <c r="F19" i="7"/>
  <c r="F20" i="7"/>
  <c r="F21" i="7"/>
  <c r="F22" i="7"/>
  <c r="F18" i="7"/>
  <c r="H10" i="7"/>
  <c r="G23" i="7" s="1"/>
  <c r="C28" i="7"/>
  <c r="C27" i="7"/>
  <c r="C26" i="7"/>
  <c r="D11" i="7"/>
  <c r="B23" i="7"/>
  <c r="B19" i="7"/>
  <c r="B22" i="7"/>
  <c r="B18" i="7"/>
  <c r="C15" i="7"/>
  <c r="C22" i="7" s="1"/>
  <c r="D22" i="7" s="1"/>
  <c r="B10" i="7"/>
  <c r="F6" i="7"/>
  <c r="E6" i="7" s="1"/>
  <c r="F7" i="7"/>
  <c r="E7" i="7" s="1"/>
  <c r="B20" i="7" s="1"/>
  <c r="F8" i="7"/>
  <c r="E8" i="7" s="1"/>
  <c r="B21" i="7" s="1"/>
  <c r="F9" i="7"/>
  <c r="E9" i="7" s="1"/>
  <c r="F5" i="7"/>
  <c r="F23" i="7" l="1"/>
  <c r="D27" i="7" s="1"/>
  <c r="C18" i="7"/>
  <c r="C19" i="7"/>
  <c r="D19" i="7" s="1"/>
  <c r="C20" i="7"/>
  <c r="D20" i="7" s="1"/>
  <c r="C21" i="7"/>
  <c r="D21" i="7" s="1"/>
  <c r="F10" i="7"/>
  <c r="E5" i="7"/>
  <c r="E10" i="7" s="1"/>
  <c r="D18" i="7" l="1"/>
  <c r="D23" i="7" s="1"/>
  <c r="C23" i="7"/>
</calcChain>
</file>

<file path=xl/sharedStrings.xml><?xml version="1.0" encoding="utf-8"?>
<sst xmlns="http://schemas.openxmlformats.org/spreadsheetml/2006/main" count="37" uniqueCount="30">
  <si>
    <t>Egy belső szolgáltatást végző költségehly havi tevékenységéről az alábbi információkat ismerjük:</t>
  </si>
  <si>
    <t>tervezett költségek</t>
  </si>
  <si>
    <t>Megnevezés</t>
  </si>
  <si>
    <t>Összes költség, eFt</t>
  </si>
  <si>
    <t>Bér + járulékai</t>
  </si>
  <si>
    <t>Anyagköltség</t>
  </si>
  <si>
    <t>Energiaköltség</t>
  </si>
  <si>
    <t>Karbantartási költség</t>
  </si>
  <si>
    <t>Kalkulált értékcsökkenési leírás</t>
  </si>
  <si>
    <t>Összesen</t>
  </si>
  <si>
    <t>Határozza meg a felhasználási és a kihasználási eltérést!</t>
  </si>
  <si>
    <t xml:space="preserve">Tényleges teljesítmény: </t>
  </si>
  <si>
    <t xml:space="preserve"> gépóra</t>
  </si>
  <si>
    <t>Kf terv</t>
  </si>
  <si>
    <t>Kv terv</t>
  </si>
  <si>
    <t xml:space="preserve">Tényleges költség összesen: </t>
  </si>
  <si>
    <t>eFt</t>
  </si>
  <si>
    <t>Teljesítmény index</t>
  </si>
  <si>
    <t>Indokolt ktg</t>
  </si>
  <si>
    <t>Ind. Kf</t>
  </si>
  <si>
    <t>Ind. Kv</t>
  </si>
  <si>
    <t>Indokolt összes K</t>
  </si>
  <si>
    <t>Elszámolt tevköltség=</t>
  </si>
  <si>
    <t>Összes eltérés=</t>
  </si>
  <si>
    <t>Felhasználási eltérések</t>
  </si>
  <si>
    <t>Kihasználási eltérés=</t>
  </si>
  <si>
    <t>Tény K</t>
  </si>
  <si>
    <t xml:space="preserve">Tervezett teljesítmény: </t>
  </si>
  <si>
    <t>gépóra</t>
  </si>
  <si>
    <t>Reagálási fok (költségváltozási tényező)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</si>
</sst>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3" fontId="0" fillId="0" borderId="0" xfId="0" applyNumberFormat="1"/>
    <xf numFmtId="3" fontId="0" fillId="0" borderId="1" xfId="0" applyNumberFormat="1" applyBorder="1"/>
    <xf numFmtId="0" fontId="0" fillId="0" borderId="1" xfId="0" applyBorder="1"/>
    <xf numFmtId="0" fontId="0" fillId="0" borderId="0" xfId="0" applyBorder="1"/>
    <xf numFmtId="3" fontId="0" fillId="2" borderId="0" xfId="0" applyNumberFormat="1" applyFill="1"/>
    <xf numFmtId="0" fontId="0" fillId="2" borderId="0" xfId="0" applyFill="1"/>
    <xf numFmtId="3" fontId="0" fillId="2" borderId="1" xfId="0" applyNumberFormat="1" applyFill="1" applyBorder="1"/>
    <xf numFmtId="0" fontId="0" fillId="2" borderId="1" xfId="0" applyFill="1" applyBorder="1"/>
    <xf numFmtId="0" fontId="0" fillId="2" borderId="0" xfId="0" applyFill="1" applyBorder="1"/>
    <xf numFmtId="3" fontId="0" fillId="2" borderId="0" xfId="0" applyNumberFormat="1" applyFill="1" applyBorder="1"/>
    <xf numFmtId="0" fontId="0" fillId="2" borderId="3" xfId="0" applyFill="1" applyBorder="1"/>
    <xf numFmtId="0" fontId="0" fillId="2" borderId="2" xfId="0" applyFill="1" applyBorder="1"/>
    <xf numFmtId="3" fontId="0" fillId="2" borderId="4" xfId="0" applyNumberFormat="1" applyFill="1" applyBorder="1"/>
    <xf numFmtId="0" fontId="0" fillId="0" borderId="0" xfId="0" applyAlignment="1">
      <alignment wrapText="1"/>
    </xf>
    <xf numFmtId="0" fontId="0" fillId="2" borderId="0" xfId="0" applyFill="1" applyAlignment="1">
      <alignment horizontal="right"/>
    </xf>
  </cellXfs>
  <cellStyles count="3">
    <cellStyle name="Normál" xfId="0" builtinId="0"/>
    <cellStyle name="Normál 2" xfId="1"/>
    <cellStyle name="Normá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1</xdr:row>
      <xdr:rowOff>85724</xdr:rowOff>
    </xdr:from>
    <xdr:to>
      <xdr:col>23</xdr:col>
      <xdr:colOff>165655</xdr:colOff>
      <xdr:row>100</xdr:row>
      <xdr:rowOff>66673</xdr:rowOff>
    </xdr:to>
    <xdr:pic>
      <xdr:nvPicPr>
        <xdr:cNvPr id="2" name="Kép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76224"/>
          <a:ext cx="13700680" cy="18840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138655</xdr:colOff>
      <xdr:row>0</xdr:row>
      <xdr:rowOff>0</xdr:rowOff>
    </xdr:from>
    <xdr:to>
      <xdr:col>48</xdr:col>
      <xdr:colOff>542924</xdr:colOff>
      <xdr:row>108</xdr:row>
      <xdr:rowOff>133350</xdr:rowOff>
    </xdr:to>
    <xdr:pic>
      <xdr:nvPicPr>
        <xdr:cNvPr id="3" name="Kép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6655" y="0"/>
          <a:ext cx="14882269" cy="2070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27</xdr:col>
      <xdr:colOff>492125</xdr:colOff>
      <xdr:row>67</xdr:row>
      <xdr:rowOff>79375</xdr:rowOff>
    </xdr:from>
    <xdr:ext cx="11033125" cy="7355540"/>
    <xdr:sp macro="" textlink="">
      <xdr:nvSpPr>
        <xdr:cNvPr id="4" name="Szövegdoboz 3"/>
        <xdr:cNvSpPr txBox="1"/>
      </xdr:nvSpPr>
      <xdr:spPr>
        <a:xfrm>
          <a:off x="16779875" y="12842875"/>
          <a:ext cx="11033125" cy="73555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hu-HU" sz="2400"/>
            <a:t>Kihasználási</a:t>
          </a:r>
          <a:r>
            <a:rPr lang="hu-HU" sz="2400" baseline="0"/>
            <a:t> eltérés = Terv Kf * (1 - Teljesítmény index) = 13100 * (1-0,95)=655eFt</a:t>
          </a:r>
        </a:p>
        <a:p>
          <a:endParaRPr lang="hu-HU" sz="2400" baseline="0"/>
        </a:p>
        <a:p>
          <a:endParaRPr lang="hu-HU" sz="24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u-HU" sz="2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d. Összes eltérés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u-HU" sz="2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(Ellenőrzés:) </a:t>
          </a:r>
          <a:endParaRPr lang="hu-HU" sz="5400">
            <a:effectLst/>
          </a:endParaRPr>
        </a:p>
        <a:p>
          <a:endParaRPr lang="hu-HU" sz="2400"/>
        </a:p>
        <a:p>
          <a:endParaRPr lang="hu-HU" sz="2400"/>
        </a:p>
        <a:p>
          <a:r>
            <a:rPr lang="hu-HU" sz="2400"/>
            <a:t>Elszámolt tervköltség= Tervköltség * Teljesítmény index</a:t>
          </a:r>
        </a:p>
        <a:p>
          <a:r>
            <a:rPr lang="hu-HU" sz="2400"/>
            <a:t>Elszámolt tervköltség= 36800 * 0,95 = 34960eFt</a:t>
          </a:r>
        </a:p>
        <a:p>
          <a:endParaRPr lang="hu-HU" sz="2400"/>
        </a:p>
        <a:p>
          <a:r>
            <a:rPr lang="hu-HU" sz="2400"/>
            <a:t>Összes</a:t>
          </a:r>
          <a:r>
            <a:rPr lang="hu-HU" sz="2400" baseline="0"/>
            <a:t> eltérés= Tényköltség  - Elszámolt tervköltség = 36132 -  34960=1172eFt</a:t>
          </a:r>
          <a:endParaRPr lang="hu-HU" sz="2400"/>
        </a:p>
        <a:p>
          <a:r>
            <a:rPr lang="hu-HU" sz="2400"/>
            <a:t>Összes eltérés = Felhasználási eltérés + Kihasználási eltérés = 517+655=</a:t>
          </a:r>
          <a:r>
            <a:rPr lang="hu-HU" sz="2400" baseline="0"/>
            <a:t>1172eFT</a:t>
          </a:r>
        </a:p>
        <a:p>
          <a:endParaRPr lang="hu-HU" sz="2400" baseline="0"/>
        </a:p>
        <a:p>
          <a:endParaRPr lang="hu-HU" sz="2400" baseline="0"/>
        </a:p>
        <a:p>
          <a:endParaRPr lang="hu-HU" sz="2400" baseline="0"/>
        </a:p>
        <a:p>
          <a:endParaRPr lang="hu-HU" sz="2400" baseline="0"/>
        </a:p>
        <a:p>
          <a:endParaRPr lang="hu-HU" sz="2400" baseline="0"/>
        </a:p>
        <a:p>
          <a:endParaRPr lang="hu-HU" sz="2400" baseline="0"/>
        </a:p>
        <a:p>
          <a:endParaRPr lang="hu-HU" sz="2400"/>
        </a:p>
      </xdr:txBody>
    </xdr:sp>
    <xdr:clientData/>
  </xdr:one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X77"/>
  <sheetViews>
    <sheetView zoomScale="60" zoomScaleNormal="60" workbookViewId="0">
      <selection activeCell="AX78" sqref="AX78"/>
    </sheetView>
  </sheetViews>
  <sheetFormatPr defaultRowHeight="15" x14ac:dyDescent="0.25"/>
  <sheetData>
    <row r="77" spans="50:50" x14ac:dyDescent="0.25">
      <c r="AX77">
        <f>13100*0.05</f>
        <v>655</v>
      </c>
    </row>
  </sheetData>
  <pageMargins left="0.25" right="0.25" top="0.75" bottom="0.75" header="0.3" footer="0.3"/>
  <pageSetup paperSize="9" scale="3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zoomScaleNormal="100" workbookViewId="0">
      <selection activeCell="C25" sqref="C25"/>
    </sheetView>
  </sheetViews>
  <sheetFormatPr defaultRowHeight="15" x14ac:dyDescent="0.25"/>
  <cols>
    <col min="1" max="1" width="18.5703125" customWidth="1"/>
    <col min="3" max="3" width="16.5703125" customWidth="1"/>
    <col min="4" max="4" width="7.140625" customWidth="1"/>
    <col min="7" max="7" width="6.42578125" customWidth="1"/>
  </cols>
  <sheetData>
    <row r="1" spans="1:8" x14ac:dyDescent="0.25">
      <c r="A1" t="s">
        <v>0</v>
      </c>
    </row>
    <row r="2" spans="1:8" x14ac:dyDescent="0.25">
      <c r="A2" t="s">
        <v>27</v>
      </c>
      <c r="C2">
        <v>8000</v>
      </c>
      <c r="D2" t="s">
        <v>28</v>
      </c>
    </row>
    <row r="3" spans="1:8" x14ac:dyDescent="0.25">
      <c r="A3" t="s">
        <v>1</v>
      </c>
    </row>
    <row r="4" spans="1:8" ht="45.75" customHeight="1" x14ac:dyDescent="0.25">
      <c r="A4" t="s">
        <v>2</v>
      </c>
      <c r="B4" s="14" t="s">
        <v>3</v>
      </c>
      <c r="C4" s="14" t="s">
        <v>29</v>
      </c>
      <c r="E4" t="s">
        <v>13</v>
      </c>
      <c r="F4" t="s">
        <v>14</v>
      </c>
      <c r="H4" t="s">
        <v>26</v>
      </c>
    </row>
    <row r="5" spans="1:8" x14ac:dyDescent="0.25">
      <c r="A5" t="s">
        <v>4</v>
      </c>
      <c r="B5" s="1">
        <v>18500</v>
      </c>
      <c r="C5">
        <v>0.8</v>
      </c>
      <c r="E5" s="5">
        <f>B5-F5</f>
        <v>3700</v>
      </c>
      <c r="F5" s="6">
        <f>B5*C5</f>
        <v>14800</v>
      </c>
      <c r="H5" s="4">
        <v>19200</v>
      </c>
    </row>
    <row r="6" spans="1:8" x14ac:dyDescent="0.25">
      <c r="A6" t="s">
        <v>5</v>
      </c>
      <c r="B6" s="1">
        <v>5000</v>
      </c>
      <c r="C6">
        <v>0.6</v>
      </c>
      <c r="E6" s="5">
        <f t="shared" ref="E6:E9" si="0">B6-F6</f>
        <v>2000</v>
      </c>
      <c r="F6" s="6">
        <f t="shared" ref="F6:F9" si="1">B6*C6</f>
        <v>3000</v>
      </c>
      <c r="H6" s="4">
        <v>4800</v>
      </c>
    </row>
    <row r="7" spans="1:8" x14ac:dyDescent="0.25">
      <c r="A7" t="s">
        <v>6</v>
      </c>
      <c r="B7" s="1">
        <v>2500</v>
      </c>
      <c r="C7">
        <v>0.7</v>
      </c>
      <c r="E7" s="5">
        <f t="shared" si="0"/>
        <v>750</v>
      </c>
      <c r="F7" s="6">
        <f t="shared" si="1"/>
        <v>1750</v>
      </c>
      <c r="H7" s="4">
        <v>4500</v>
      </c>
    </row>
    <row r="8" spans="1:8" x14ac:dyDescent="0.25">
      <c r="A8" t="s">
        <v>7</v>
      </c>
      <c r="B8" s="1">
        <v>6500</v>
      </c>
      <c r="C8">
        <v>0.6</v>
      </c>
      <c r="E8" s="5">
        <f t="shared" si="0"/>
        <v>2600</v>
      </c>
      <c r="F8" s="6">
        <f t="shared" si="1"/>
        <v>3900</v>
      </c>
      <c r="H8" s="4">
        <v>8500</v>
      </c>
    </row>
    <row r="9" spans="1:8" x14ac:dyDescent="0.25">
      <c r="A9" t="s">
        <v>8</v>
      </c>
      <c r="B9" s="2">
        <v>2500</v>
      </c>
      <c r="C9" s="3">
        <v>0</v>
      </c>
      <c r="D9" s="3"/>
      <c r="E9" s="7">
        <f t="shared" si="0"/>
        <v>2500</v>
      </c>
      <c r="F9" s="8">
        <f t="shared" si="1"/>
        <v>0</v>
      </c>
      <c r="H9" s="3">
        <v>2500</v>
      </c>
    </row>
    <row r="10" spans="1:8" x14ac:dyDescent="0.25">
      <c r="A10" t="s">
        <v>9</v>
      </c>
      <c r="B10" s="1">
        <f>SUM(B5:B9)</f>
        <v>35000</v>
      </c>
      <c r="E10" s="5">
        <f>SUM(E5:E9)</f>
        <v>11550</v>
      </c>
      <c r="F10" s="9">
        <f>SUM(F5:F9)</f>
        <v>23450</v>
      </c>
      <c r="H10">
        <f>SUM(H5:H9)</f>
        <v>39500</v>
      </c>
    </row>
    <row r="11" spans="1:8" x14ac:dyDescent="0.25">
      <c r="A11" t="s">
        <v>11</v>
      </c>
      <c r="D11">
        <f>C2*1.1</f>
        <v>8800</v>
      </c>
      <c r="E11" t="s">
        <v>12</v>
      </c>
    </row>
    <row r="12" spans="1:8" x14ac:dyDescent="0.25">
      <c r="A12" t="s">
        <v>15</v>
      </c>
      <c r="D12">
        <f>H10</f>
        <v>39500</v>
      </c>
      <c r="E12" t="s">
        <v>16</v>
      </c>
    </row>
    <row r="13" spans="1:8" x14ac:dyDescent="0.25">
      <c r="A13" t="s">
        <v>10</v>
      </c>
    </row>
    <row r="15" spans="1:8" x14ac:dyDescent="0.25">
      <c r="A15" t="s">
        <v>17</v>
      </c>
      <c r="B15" s="6"/>
      <c r="C15" s="6">
        <f>D11/C2</f>
        <v>1.1000000000000001</v>
      </c>
      <c r="D15" s="6"/>
      <c r="E15" s="6"/>
      <c r="F15" s="6"/>
      <c r="G15" s="6"/>
    </row>
    <row r="16" spans="1:8" x14ac:dyDescent="0.25">
      <c r="B16" s="6"/>
      <c r="C16" s="6"/>
      <c r="D16" s="6"/>
      <c r="E16" s="6"/>
      <c r="F16" s="6"/>
      <c r="G16" s="6"/>
    </row>
    <row r="17" spans="1:7" x14ac:dyDescent="0.25">
      <c r="A17" t="s">
        <v>18</v>
      </c>
      <c r="B17" s="6" t="s">
        <v>19</v>
      </c>
      <c r="C17" s="6" t="s">
        <v>20</v>
      </c>
      <c r="D17" s="6" t="s">
        <v>21</v>
      </c>
      <c r="E17" s="6"/>
      <c r="F17" s="6" t="s">
        <v>24</v>
      </c>
      <c r="G17" s="6"/>
    </row>
    <row r="18" spans="1:7" x14ac:dyDescent="0.25">
      <c r="A18" t="s">
        <v>4</v>
      </c>
      <c r="B18" s="10">
        <f>E5</f>
        <v>3700</v>
      </c>
      <c r="C18" s="11">
        <f>F5*$C$15</f>
        <v>16280.000000000002</v>
      </c>
      <c r="D18" s="5">
        <f>SUM(B18:C18)</f>
        <v>19980</v>
      </c>
      <c r="E18" s="6"/>
      <c r="F18" s="5">
        <f>H5-D18</f>
        <v>-780</v>
      </c>
      <c r="G18" s="6"/>
    </row>
    <row r="19" spans="1:7" x14ac:dyDescent="0.25">
      <c r="A19" t="s">
        <v>5</v>
      </c>
      <c r="B19" s="10">
        <f t="shared" ref="B19:B22" si="2">E6</f>
        <v>2000</v>
      </c>
      <c r="C19" s="11">
        <f t="shared" ref="C19:C21" si="3">F6*$C$15</f>
        <v>3300.0000000000005</v>
      </c>
      <c r="D19" s="5">
        <f t="shared" ref="D19:D22" si="4">SUM(B19:C19)</f>
        <v>5300</v>
      </c>
      <c r="E19" s="6"/>
      <c r="F19" s="5">
        <f t="shared" ref="F19:F22" si="5">H6-D19</f>
        <v>-500</v>
      </c>
      <c r="G19" s="6"/>
    </row>
    <row r="20" spans="1:7" x14ac:dyDescent="0.25">
      <c r="A20" t="s">
        <v>6</v>
      </c>
      <c r="B20" s="10">
        <f t="shared" si="2"/>
        <v>750</v>
      </c>
      <c r="C20" s="11">
        <f t="shared" si="3"/>
        <v>1925.0000000000002</v>
      </c>
      <c r="D20" s="5">
        <f t="shared" si="4"/>
        <v>2675</v>
      </c>
      <c r="E20" s="6"/>
      <c r="F20" s="5">
        <f t="shared" si="5"/>
        <v>1825</v>
      </c>
      <c r="G20" s="6"/>
    </row>
    <row r="21" spans="1:7" x14ac:dyDescent="0.25">
      <c r="A21" t="s">
        <v>7</v>
      </c>
      <c r="B21" s="10">
        <f t="shared" si="2"/>
        <v>2600</v>
      </c>
      <c r="C21" s="11">
        <f t="shared" si="3"/>
        <v>4290</v>
      </c>
      <c r="D21" s="5">
        <f t="shared" si="4"/>
        <v>6890</v>
      </c>
      <c r="E21" s="6"/>
      <c r="F21" s="5">
        <f t="shared" si="5"/>
        <v>1610</v>
      </c>
      <c r="G21" s="6"/>
    </row>
    <row r="22" spans="1:7" x14ac:dyDescent="0.25">
      <c r="A22" t="s">
        <v>8</v>
      </c>
      <c r="B22" s="7">
        <f t="shared" si="2"/>
        <v>2500</v>
      </c>
      <c r="C22" s="12">
        <f>F9*$C$15</f>
        <v>0</v>
      </c>
      <c r="D22" s="13">
        <f t="shared" si="4"/>
        <v>2500</v>
      </c>
      <c r="E22" s="8"/>
      <c r="F22" s="7">
        <f t="shared" si="5"/>
        <v>0</v>
      </c>
      <c r="G22" s="8"/>
    </row>
    <row r="23" spans="1:7" x14ac:dyDescent="0.25">
      <c r="A23" t="s">
        <v>9</v>
      </c>
      <c r="B23" s="5">
        <f>SUM(B18:B22)</f>
        <v>11550</v>
      </c>
      <c r="C23" s="5">
        <f t="shared" ref="C23:D23" si="6">SUM(C18:C22)</f>
        <v>25795.000000000004</v>
      </c>
      <c r="D23" s="5">
        <f t="shared" si="6"/>
        <v>37345</v>
      </c>
      <c r="E23" s="6"/>
      <c r="F23" s="5">
        <f>SUM(F18:F22)</f>
        <v>2155</v>
      </c>
      <c r="G23" s="5">
        <f>H10-D23</f>
        <v>2155</v>
      </c>
    </row>
    <row r="24" spans="1:7" x14ac:dyDescent="0.25">
      <c r="B24" s="6"/>
      <c r="C24" s="6"/>
      <c r="D24" s="6"/>
      <c r="E24" s="6"/>
      <c r="F24" s="6"/>
      <c r="G24" s="6"/>
    </row>
    <row r="25" spans="1:7" x14ac:dyDescent="0.25">
      <c r="B25" s="6"/>
      <c r="C25" s="15" t="s">
        <v>16</v>
      </c>
      <c r="D25" s="6"/>
      <c r="E25" s="6"/>
      <c r="F25" s="6"/>
      <c r="G25" s="6"/>
    </row>
    <row r="26" spans="1:7" x14ac:dyDescent="0.25">
      <c r="A26" t="s">
        <v>22</v>
      </c>
      <c r="B26" s="6"/>
      <c r="C26" s="6">
        <f>B10*C15</f>
        <v>38500</v>
      </c>
      <c r="D26" s="6"/>
      <c r="E26" s="6"/>
      <c r="F26" s="6"/>
      <c r="G26" s="6"/>
    </row>
    <row r="27" spans="1:7" x14ac:dyDescent="0.25">
      <c r="A27" t="s">
        <v>23</v>
      </c>
      <c r="B27" s="6"/>
      <c r="C27" s="5">
        <f>D12-C26</f>
        <v>1000</v>
      </c>
      <c r="D27" s="5">
        <f>F23+C28</f>
        <v>999.99999999999886</v>
      </c>
      <c r="E27" s="6"/>
      <c r="F27" s="6"/>
      <c r="G27" s="6"/>
    </row>
    <row r="28" spans="1:7" x14ac:dyDescent="0.25">
      <c r="A28" t="s">
        <v>25</v>
      </c>
      <c r="B28" s="6"/>
      <c r="C28" s="6">
        <f>B23*(1-C15)</f>
        <v>-1155.0000000000011</v>
      </c>
      <c r="D28" s="6"/>
      <c r="E28" s="6"/>
      <c r="F28" s="6"/>
      <c r="G28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Rugalmas tervköltségszámítás</vt:lpstr>
      <vt:lpstr>plusz 1 gyakolrás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oktato</dc:creator>
  <cp:lastModifiedBy>Katona Ferenc</cp:lastModifiedBy>
  <cp:lastPrinted>2021-10-18T13:02:46Z</cp:lastPrinted>
  <dcterms:created xsi:type="dcterms:W3CDTF">2019-03-10T20:30:21Z</dcterms:created>
  <dcterms:modified xsi:type="dcterms:W3CDTF">2021-10-18T13:07:48Z</dcterms:modified>
</cp:coreProperties>
</file>